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2820" yWindow="2820" windowWidth="2385" windowHeight="1125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F&amp;O)'!$R$1:$R$335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49" i="7"/>
  <c r="K49"/>
  <c r="M49" s="1"/>
  <c r="L52"/>
  <c r="K52"/>
  <c r="K122"/>
  <c r="M122" s="1"/>
  <c r="M120"/>
  <c r="K123"/>
  <c r="M123" s="1"/>
  <c r="L51"/>
  <c r="M51" s="1"/>
  <c r="K51"/>
  <c r="L80"/>
  <c r="K80"/>
  <c r="L79"/>
  <c r="K79"/>
  <c r="K121"/>
  <c r="K120"/>
  <c r="K291"/>
  <c r="L291" s="1"/>
  <c r="K119"/>
  <c r="M119" s="1"/>
  <c r="K117"/>
  <c r="M117" s="1"/>
  <c r="K111"/>
  <c r="M111" s="1"/>
  <c r="L46"/>
  <c r="K46"/>
  <c r="K118"/>
  <c r="M118" s="1"/>
  <c r="K116"/>
  <c r="M116" s="1"/>
  <c r="K114"/>
  <c r="M114" s="1"/>
  <c r="K113"/>
  <c r="M113" s="1"/>
  <c r="K109"/>
  <c r="M109" s="1"/>
  <c r="K107"/>
  <c r="M107" s="1"/>
  <c r="K106"/>
  <c r="M106" s="1"/>
  <c r="M71"/>
  <c r="L71"/>
  <c r="K71"/>
  <c r="K115"/>
  <c r="M115" s="1"/>
  <c r="K112"/>
  <c r="M112" s="1"/>
  <c r="K108"/>
  <c r="M108" s="1"/>
  <c r="K110"/>
  <c r="M110" s="1"/>
  <c r="L78"/>
  <c r="K78"/>
  <c r="M76"/>
  <c r="K77"/>
  <c r="L76"/>
  <c r="K76"/>
  <c r="K103"/>
  <c r="M103" s="1"/>
  <c r="L22"/>
  <c r="K22"/>
  <c r="L44"/>
  <c r="K44"/>
  <c r="L45"/>
  <c r="K45"/>
  <c r="L36"/>
  <c r="K36"/>
  <c r="M36" s="1"/>
  <c r="M73"/>
  <c r="L73"/>
  <c r="K73"/>
  <c r="K74"/>
  <c r="L75"/>
  <c r="K75"/>
  <c r="K105"/>
  <c r="M105" s="1"/>
  <c r="K104"/>
  <c r="M104" s="1"/>
  <c r="K102"/>
  <c r="M102" s="1"/>
  <c r="L43"/>
  <c r="K43"/>
  <c r="K101"/>
  <c r="M101" s="1"/>
  <c r="K99"/>
  <c r="M99" s="1"/>
  <c r="K98"/>
  <c r="M98" s="1"/>
  <c r="K100"/>
  <c r="M100" s="1"/>
  <c r="K319"/>
  <c r="L319" s="1"/>
  <c r="M43" l="1"/>
  <c r="M44"/>
  <c r="M79"/>
  <c r="M22"/>
  <c r="M52"/>
  <c r="M46"/>
  <c r="M80"/>
  <c r="M78"/>
  <c r="M45"/>
  <c r="M75"/>
  <c r="K92"/>
  <c r="M92" s="1"/>
  <c r="K97"/>
  <c r="M97" s="1"/>
  <c r="K317"/>
  <c r="L317" s="1"/>
  <c r="L42"/>
  <c r="K42"/>
  <c r="L41"/>
  <c r="K41"/>
  <c r="K314"/>
  <c r="L314" s="1"/>
  <c r="K308"/>
  <c r="L308" s="1"/>
  <c r="K96"/>
  <c r="M96" s="1"/>
  <c r="L70"/>
  <c r="K70"/>
  <c r="L68"/>
  <c r="K68"/>
  <c r="L69"/>
  <c r="K69"/>
  <c r="L67"/>
  <c r="K67"/>
  <c r="L39"/>
  <c r="K39"/>
  <c r="L40"/>
  <c r="K40"/>
  <c r="L13"/>
  <c r="K13"/>
  <c r="L132"/>
  <c r="K132"/>
  <c r="L37"/>
  <c r="K37"/>
  <c r="L34"/>
  <c r="K34"/>
  <c r="K95"/>
  <c r="M95" s="1"/>
  <c r="L33"/>
  <c r="K33"/>
  <c r="L11"/>
  <c r="K11"/>
  <c r="L17"/>
  <c r="K17"/>
  <c r="L16"/>
  <c r="K16"/>
  <c r="L66"/>
  <c r="K66"/>
  <c r="L64"/>
  <c r="K64"/>
  <c r="L65"/>
  <c r="K65"/>
  <c r="L38"/>
  <c r="K38"/>
  <c r="L14"/>
  <c r="K94"/>
  <c r="M94" s="1"/>
  <c r="L63"/>
  <c r="K63"/>
  <c r="M16" l="1"/>
  <c r="M41"/>
  <c r="M42"/>
  <c r="M65"/>
  <c r="M37"/>
  <c r="M67"/>
  <c r="M40"/>
  <c r="M68"/>
  <c r="M11"/>
  <c r="M63"/>
  <c r="M13"/>
  <c r="M17"/>
  <c r="M70"/>
  <c r="M69"/>
  <c r="M39"/>
  <c r="M132"/>
  <c r="M34"/>
  <c r="M33"/>
  <c r="M66"/>
  <c r="M64"/>
  <c r="M38"/>
  <c r="L35"/>
  <c r="K93"/>
  <c r="M93" s="1"/>
  <c r="K35"/>
  <c r="K14"/>
  <c r="M35" l="1"/>
  <c r="M14"/>
  <c r="K303"/>
  <c r="L303" s="1"/>
  <c r="K292"/>
  <c r="L292" s="1"/>
  <c r="K311"/>
  <c r="L311" s="1"/>
  <c r="K318" l="1"/>
  <c r="L318" s="1"/>
  <c r="K313" l="1"/>
  <c r="L313" s="1"/>
  <c r="K305" l="1"/>
  <c r="L305" s="1"/>
  <c r="K285"/>
  <c r="L285" s="1"/>
  <c r="K310"/>
  <c r="L310" s="1"/>
  <c r="K309"/>
  <c r="L309" s="1"/>
  <c r="K312"/>
  <c r="L312" s="1"/>
  <c r="K307"/>
  <c r="L307" s="1"/>
  <c r="M7"/>
  <c r="F295"/>
  <c r="K295" s="1"/>
  <c r="L295" s="1"/>
  <c r="K296"/>
  <c r="L296" s="1"/>
  <c r="K287"/>
  <c r="L287" s="1"/>
  <c r="K290"/>
  <c r="L290" s="1"/>
  <c r="K298"/>
  <c r="L298" s="1"/>
  <c r="F289"/>
  <c r="F288"/>
  <c r="K288" s="1"/>
  <c r="L288" s="1"/>
  <c r="F286"/>
  <c r="K286" s="1"/>
  <c r="L286" s="1"/>
  <c r="F266"/>
  <c r="K266" s="1"/>
  <c r="L266" s="1"/>
  <c r="F218"/>
  <c r="K218" s="1"/>
  <c r="L218" s="1"/>
  <c r="K297"/>
  <c r="L297" s="1"/>
  <c r="K301"/>
  <c r="L301" s="1"/>
  <c r="K302"/>
  <c r="L302" s="1"/>
  <c r="K294"/>
  <c r="L294" s="1"/>
  <c r="K304"/>
  <c r="L304" s="1"/>
  <c r="K300"/>
  <c r="L300" s="1"/>
  <c r="K293"/>
  <c r="L293" s="1"/>
  <c r="K282"/>
  <c r="L282" s="1"/>
  <c r="K284"/>
  <c r="L284" s="1"/>
  <c r="K281"/>
  <c r="L281" s="1"/>
  <c r="K283"/>
  <c r="L283" s="1"/>
  <c r="K212"/>
  <c r="L212" s="1"/>
  <c r="K265"/>
  <c r="L265" s="1"/>
  <c r="K279"/>
  <c r="L279" s="1"/>
  <c r="K280"/>
  <c r="L280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0"/>
  <c r="L270" s="1"/>
  <c r="K268"/>
  <c r="L268" s="1"/>
  <c r="K267"/>
  <c r="L267" s="1"/>
  <c r="K262"/>
  <c r="L262" s="1"/>
  <c r="K261"/>
  <c r="L261" s="1"/>
  <c r="K260"/>
  <c r="L260" s="1"/>
  <c r="K257"/>
  <c r="L257" s="1"/>
  <c r="K256"/>
  <c r="L256" s="1"/>
  <c r="K255"/>
  <c r="L255" s="1"/>
  <c r="K254"/>
  <c r="L254" s="1"/>
  <c r="K253"/>
  <c r="L253" s="1"/>
  <c r="K252"/>
  <c r="L252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0"/>
  <c r="L240" s="1"/>
  <c r="K238"/>
  <c r="L238" s="1"/>
  <c r="K236"/>
  <c r="L236" s="1"/>
  <c r="K234"/>
  <c r="L234" s="1"/>
  <c r="K233"/>
  <c r="L233" s="1"/>
  <c r="K232"/>
  <c r="L232" s="1"/>
  <c r="K230"/>
  <c r="L230" s="1"/>
  <c r="K229"/>
  <c r="L229" s="1"/>
  <c r="K228"/>
  <c r="L228" s="1"/>
  <c r="K227"/>
  <c r="K226"/>
  <c r="L226" s="1"/>
  <c r="K225"/>
  <c r="L225" s="1"/>
  <c r="K223"/>
  <c r="L223" s="1"/>
  <c r="K222"/>
  <c r="L222" s="1"/>
  <c r="K221"/>
  <c r="L221" s="1"/>
  <c r="K220"/>
  <c r="L220" s="1"/>
  <c r="K219"/>
  <c r="L219" s="1"/>
  <c r="H217"/>
  <c r="K217" s="1"/>
  <c r="L217" s="1"/>
  <c r="K214"/>
  <c r="L214" s="1"/>
  <c r="K213"/>
  <c r="L213" s="1"/>
  <c r="K211"/>
  <c r="L211" s="1"/>
  <c r="K210"/>
  <c r="L210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H183"/>
  <c r="K183" s="1"/>
  <c r="L183" s="1"/>
  <c r="F182"/>
  <c r="K182" s="1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D7" i="6"/>
  <c r="K6" i="4"/>
  <c r="K6" i="3"/>
  <c r="L6" i="2"/>
</calcChain>
</file>

<file path=xl/sharedStrings.xml><?xml version="1.0" encoding="utf-8"?>
<sst xmlns="http://schemas.openxmlformats.org/spreadsheetml/2006/main" count="3003" uniqueCount="1163">
  <si>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</si>
  <si>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</si>
  <si>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</si>
  <si>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</si>
  <si>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</si>
  <si>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</si>
  <si>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</si>
  <si>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</si>
  <si>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</si>
  <si>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</si>
  <si>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</si>
  <si>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</si>
  <si>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</si>
  <si>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</si>
  <si>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</si>
  <si>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</si>
  <si>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</si>
  <si>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</si>
  <si>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</si>
  <si>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</si>
  <si>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</si>
  <si>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</si>
  <si>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</si>
  <si>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</si>
  <si>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</si>
  <si>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</si>
  <si>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</si>
  <si>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</si>
  <si>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</si>
  <si>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</si>
  <si>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</si>
  <si>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</si>
  <si>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</si>
  <si>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</si>
  <si>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</si>
  <si>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</si>
  <si>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</si>
  <si>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</si>
  <si>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</si>
  <si>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</si>
  <si>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</si>
  <si>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</si>
  <si>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</si>
  <si>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</si>
  <si>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</si>
  <si>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</si>
  <si>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</si>
  <si>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</si>
  <si>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</si>
  <si>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</si>
  <si>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</si>
  <si>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</si>
  <si>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</si>
  <si>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</si>
  <si>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</si>
  <si>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</si>
  <si>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</si>
  <si>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</si>
  <si>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</si>
  <si>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</si>
  <si>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</si>
  <si>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</si>
  <si>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</si>
  <si>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</si>
  <si>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</si>
  <si>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</si>
  <si>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</si>
  <si>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</si>
  <si>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</si>
  <si>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</si>
  <si>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</si>
  <si>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</si>
  <si>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</si>
  <si>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</si>
  <si>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</si>
  <si>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</si>
  <si>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</si>
  <si>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</si>
  <si>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</si>
  <si>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</si>
  <si>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</si>
  <si>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</si>
  <si>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</si>
  <si>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</si>
  <si>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</si>
  <si>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</si>
  <si>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</si>
  <si>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</si>
  <si>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</si>
  <si>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</si>
  <si>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</si>
  <si>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</si>
  <si>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</si>
  <si>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</si>
  <si>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</si>
  <si>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</si>
  <si>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</si>
  <si>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</si>
  <si>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</si>
  <si>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</si>
  <si>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</si>
  <si>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</si>
  <si>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</si>
  <si>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</si>
  <si>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</si>
  <si>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</si>
  <si>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</si>
  <si>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</si>
  <si>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</si>
  <si>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</si>
  <si>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</si>
  <si>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</si>
  <si>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</si>
  <si>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</si>
  <si>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</si>
  <si>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</si>
  <si>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</si>
  <si>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</si>
  <si>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</si>
  <si>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</si>
  <si>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</si>
  <si>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</si>
  <si>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</si>
  <si>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</si>
  <si>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</si>
  <si>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</si>
  <si>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</si>
  <si>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</si>
  <si>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</si>
  <si>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</si>
  <si>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</si>
  <si>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</si>
  <si>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</si>
  <si>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</si>
  <si>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</si>
  <si>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</si>
  <si>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</si>
  <si>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</si>
  <si>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</si>
  <si>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</si>
  <si>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</si>
  <si>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</si>
  <si>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</si>
  <si>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</si>
  <si>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</si>
  <si>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</si>
  <si>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</si>
  <si>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</si>
  <si>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</si>
  <si>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</si>
  <si>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</si>
  <si>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</si>
  <si>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</si>
  <si>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</si>
  <si>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</si>
  <si>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</si>
  <si>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</si>
  <si>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</si>
  <si>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</si>
  <si>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</si>
  <si>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</si>
  <si>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</si>
  <si>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</si>
  <si>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</si>
  <si>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</si>
  <si>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</si>
  <si>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</si>
  <si>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</si>
  <si>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</si>
  <si>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</si>
  <si>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</si>
  <si>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</si>
  <si>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</si>
  <si>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</si>
  <si>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</si>
  <si>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</si>
  <si>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</si>
  <si>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</si>
  <si>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</si>
  <si>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</si>
  <si>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</si>
  <si>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</si>
  <si>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</si>
  <si>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</si>
  <si>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</si>
  <si>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</si>
  <si>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</si>
  <si>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</si>
  <si>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</si>
  <si>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</si>
  <si>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</si>
  <si>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</si>
  <si>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</si>
  <si>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</si>
  <si>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</si>
  <si>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</si>
  <si>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</si>
  <si>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</si>
  <si>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</si>
  <si>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</si>
  <si>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</si>
  <si>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</si>
  <si>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</si>
  <si>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</si>
  <si>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</si>
  <si>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</si>
  <si>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</si>
  <si>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</si>
  <si>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</si>
  <si>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</si>
  <si>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</si>
  <si>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</si>
  <si>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</si>
  <si>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</si>
  <si>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</si>
  <si>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</si>
  <si>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</si>
  <si>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</si>
  <si>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</si>
  <si>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</si>
  <si>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</si>
  <si>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</si>
  <si>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</si>
  <si>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</si>
  <si>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</si>
  <si>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</si>
  <si>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</si>
  <si>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</si>
  <si>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</si>
  <si>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</si>
  <si>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</si>
  <si>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</si>
  <si>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</si>
  <si>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</si>
  <si>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</si>
  <si>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</si>
  <si>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</si>
  <si>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</si>
  <si>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</si>
  <si>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</si>
  <si>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</si>
  <si>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</si>
  <si>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</si>
  <si>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</si>
  <si>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</si>
  <si>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</si>
  <si>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</si>
  <si>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</si>
  <si>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</si>
  <si>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</si>
  <si>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</si>
  <si>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</si>
  <si>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</si>
  <si>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</si>
  <si>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</si>
  <si>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</si>
  <si>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</si>
  <si>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</si>
  <si>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</si>
  <si>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</si>
  <si>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</si>
  <si>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</si>
  <si>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</si>
  <si>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</si>
  <si>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</si>
  <si>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</si>
  <si>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</si>
  <si>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</si>
  <si>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</si>
  <si>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</si>
  <si>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</si>
  <si>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</si>
  <si>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</si>
  <si>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</si>
  <si>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</si>
  <si>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</si>
  <si>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</si>
  <si>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</si>
  <si>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</si>
  <si>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</si>
  <si>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</si>
  <si>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</si>
  <si>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</si>
  <si>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</si>
  <si>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</si>
  <si>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</si>
  <si>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</si>
  <si>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</si>
  <si>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</si>
  <si>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</si>
  <si>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</si>
  <si>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</si>
  <si>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</si>
  <si>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</si>
  <si>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</si>
  <si>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</si>
  <si>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</si>
  <si>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</si>
  <si>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</si>
  <si>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</si>
  <si>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</si>
  <si>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</si>
  <si>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</si>
  <si>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</si>
  <si>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</si>
  <si>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</si>
  <si>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</si>
  <si>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</si>
  <si>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</si>
  <si>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</si>
  <si>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</si>
  <si>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</si>
  <si>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</si>
  <si>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</si>
  <si>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</si>
  <si>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</si>
  <si>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</si>
  <si>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</si>
  <si>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</si>
  <si>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</si>
  <si>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</si>
  <si>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</si>
  <si>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</si>
  <si>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</si>
  <si>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</si>
  <si>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</si>
  <si>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</si>
  <si>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</si>
  <si>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</si>
  <si>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</si>
  <si>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</si>
  <si>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</si>
  <si>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</si>
  <si>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</si>
  <si>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</si>
  <si>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</si>
  <si>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</si>
  <si>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</si>
  <si>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</si>
  <si>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</si>
  <si>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</si>
  <si>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</si>
  <si>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</si>
  <si>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</si>
  <si>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</si>
  <si>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</si>
  <si>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</si>
  <si>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</si>
  <si>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</si>
  <si>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</si>
  <si>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</si>
  <si>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</si>
  <si>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</si>
  <si>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</si>
  <si>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</si>
  <si>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</si>
  <si>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</si>
  <si>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</si>
  <si>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</si>
  <si>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</si>
  <si>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</si>
  <si>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</si>
  <si>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</si>
  <si>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</si>
  <si>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</si>
  <si>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</si>
  <si>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</si>
  <si>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</si>
  <si>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</si>
  <si>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</si>
  <si>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</si>
  <si>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</si>
  <si>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</si>
  <si>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</si>
  <si>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</si>
  <si>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</si>
  <si>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</si>
  <si>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</si>
  <si>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</si>
  <si>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</si>
  <si>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</si>
  <si>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</si>
  <si>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</si>
  <si>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</si>
  <si>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</si>
  <si>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</si>
  <si>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</si>
  <si>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</si>
  <si>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</si>
  <si>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</si>
  <si>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</si>
  <si>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</si>
  <si>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</si>
  <si>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</si>
  <si>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</si>
  <si>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</si>
  <si>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</si>
  <si>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</si>
  <si>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</si>
  <si>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</si>
  <si>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</si>
  <si>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</si>
  <si>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</si>
  <si>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</si>
  <si>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</si>
  <si>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</si>
  <si>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</si>
  <si>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</si>
  <si>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</si>
  <si>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</si>
  <si>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</si>
  <si>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</si>
  <si>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</si>
  <si>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</si>
  <si>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</si>
  <si>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</si>
  <si>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</si>
  <si>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</si>
  <si>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</si>
  <si>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</si>
  <si>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</si>
  <si>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</si>
  <si>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</si>
  <si>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</si>
  <si>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</si>
  <si>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</si>
  <si>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</si>
  <si>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</si>
  <si>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</si>
  <si>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</si>
  <si>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</si>
  <si>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</si>
  <si>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</si>
  <si>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</si>
  <si>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</si>
  <si>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</si>
  <si>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</si>
  <si>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</si>
  <si>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</si>
  <si>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</si>
  <si>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</si>
  <si>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</si>
  <si>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</si>
  <si>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</si>
  <si>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</si>
  <si>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</si>
  <si>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</si>
  <si>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</si>
  <si>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</si>
  <si>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</si>
  <si>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</si>
  <si>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</si>
  <si>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</si>
  <si>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</si>
  <si>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</si>
  <si>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</si>
  <si>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</si>
  <si>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</si>
  <si>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</si>
  <si>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</si>
  <si>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</si>
  <si>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</si>
  <si>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</si>
  <si>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</si>
  <si>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</si>
  <si>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</si>
  <si>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</si>
  <si>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</si>
  <si>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</si>
  <si>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</si>
  <si>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</si>
  <si>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</si>
  <si>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</si>
  <si>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</si>
  <si>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</si>
  <si>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</si>
  <si>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</si>
  <si>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</si>
  <si>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</si>
  <si>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</si>
  <si>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</si>
  <si>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</si>
  <si>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</si>
  <si>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</si>
  <si>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</si>
  <si>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</si>
  <si>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</si>
  <si>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</si>
  <si>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</si>
  <si>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</si>
  <si>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</si>
  <si>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</si>
  <si>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</si>
  <si>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</si>
  <si>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</si>
  <si>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</si>
  <si>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</si>
  <si>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</si>
  <si>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</si>
  <si>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</si>
  <si>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</si>
  <si>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</si>
  <si>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</si>
  <si>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</si>
  <si>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</si>
  <si>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</si>
  <si>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</si>
  <si>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</si>
  <si>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</si>
  <si>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</si>
  <si>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</si>
  <si>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</si>
  <si>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</si>
  <si>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</si>
  <si>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</si>
  <si>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</si>
  <si>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</si>
  <si>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</si>
  <si>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</si>
  <si>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</si>
  <si>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</si>
  <si>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</si>
  <si>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</si>
  <si>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</si>
  <si>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</si>
  <si>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</si>
  <si>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</si>
  <si>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</si>
  <si>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</si>
  <si>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</si>
  <si>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</si>
  <si>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</si>
  <si>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</si>
  <si>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</si>
  <si>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</si>
  <si>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</si>
  <si>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</si>
  <si>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</si>
  <si>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</si>
  <si>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</si>
  <si>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</si>
  <si>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</si>
  <si>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</si>
  <si>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</si>
  <si>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</si>
  <si>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</si>
  <si>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</si>
  <si>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</si>
  <si>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</si>
  <si>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</si>
  <si>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</si>
  <si>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</si>
  <si>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</si>
  <si>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</si>
  <si>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</si>
  <si>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</si>
  <si>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</si>
  <si>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</si>
  <si>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</si>
  <si>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</si>
  <si>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</si>
  <si>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</si>
  <si>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</si>
  <si>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</si>
  <si>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</si>
  <si>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</si>
  <si>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</si>
  <si>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</si>
  <si>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</si>
  <si>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</si>
  <si>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</si>
  <si>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</si>
  <si>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</si>
  <si>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</si>
  <si>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</si>
  <si>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</si>
  <si>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</si>
  <si>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</si>
  <si>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</si>
  <si>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</si>
  <si>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</si>
  <si>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</si>
  <si>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</si>
  <si>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</si>
  <si>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</si>
  <si>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</si>
  <si>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</si>
  <si>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</si>
  <si>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</si>
  <si>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</si>
  <si>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</si>
  <si>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</si>
  <si>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</si>
  <si>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</si>
  <si>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</si>
  <si>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</si>
  <si>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</si>
  <si>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</si>
  <si>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</si>
  <si>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</si>
  <si>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</si>
  <si>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</si>
  <si>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</si>
  <si>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</si>
  <si>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</si>
  <si>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</si>
  <si>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</si>
  <si>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</si>
  <si>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</si>
  <si>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</si>
  <si>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</si>
  <si>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</si>
  <si>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</si>
  <si>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</si>
  <si>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</si>
  <si>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</si>
  <si>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</si>
  <si>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</si>
  <si>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</si>
  <si>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</si>
  <si>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</si>
  <si>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</si>
  <si>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</si>
  <si>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</si>
  <si>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</si>
  <si>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</si>
  <si>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</si>
  <si>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</si>
  <si>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</si>
  <si>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</si>
  <si>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</si>
  <si>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</si>
  <si>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</si>
  <si>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</si>
  <si>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</si>
  <si>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</si>
  <si>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</si>
  <si>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</si>
  <si>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</si>
  <si>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</si>
  <si>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</si>
  <si>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</si>
  <si>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</si>
  <si>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</si>
  <si>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</si>
  <si>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</si>
  <si>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</si>
  <si>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</si>
  <si>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</si>
  <si>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</si>
  <si>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</si>
  <si>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</si>
  <si>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</si>
  <si>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</si>
  <si>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</si>
  <si>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</si>
  <si>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</si>
  <si>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</si>
  <si>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</si>
  <si>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</si>
  <si>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</si>
  <si>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</si>
  <si>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</si>
  <si>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</si>
  <si>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</si>
  <si>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</si>
  <si>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</si>
  <si>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</si>
  <si>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</si>
  <si>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</si>
  <si>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</si>
  <si>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</si>
  <si>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</si>
  <si>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</si>
  <si>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</si>
  <si>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</si>
  <si>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</si>
  <si>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</si>
  <si>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</si>
  <si>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</si>
  <si>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</si>
  <si>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</si>
  <si>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</si>
  <si>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</si>
  <si>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</si>
  <si>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</si>
  <si>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</si>
  <si>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</si>
  <si>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</si>
  <si>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</si>
  <si>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</si>
  <si>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</si>
  <si>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</si>
  <si>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</si>
  <si>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</si>
  <si>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</si>
  <si>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</si>
  <si>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</si>
  <si>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</si>
  <si>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</si>
  <si>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</si>
  <si>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</si>
  <si>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</si>
  <si>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</si>
  <si>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</si>
  <si>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</si>
  <si>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</si>
  <si>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</si>
  <si>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</si>
  <si>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</si>
  <si>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</si>
  <si>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</si>
  <si>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</si>
  <si>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</si>
  <si>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</si>
  <si>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</si>
  <si>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</si>
  <si>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</si>
  <si>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</si>
  <si>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</si>
  <si>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</si>
  <si>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</si>
  <si>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</si>
  <si>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</si>
  <si>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</si>
  <si>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</si>
  <si>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</si>
  <si>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</si>
  <si>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</si>
  <si>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</si>
  <si>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</si>
  <si>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</si>
  <si>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</si>
  <si>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</si>
  <si>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</si>
  <si>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</si>
  <si>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</si>
  <si>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</si>
  <si>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</si>
  <si>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</si>
  <si>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</si>
  <si>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</si>
  <si>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</si>
  <si>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</si>
  <si>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</si>
  <si>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</si>
  <si>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</si>
  <si>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</si>
  <si>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</si>
  <si>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</si>
  <si>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</si>
  <si>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</si>
  <si>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</si>
  <si>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</si>
  <si>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</si>
  <si>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</si>
  <si>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</si>
  <si>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</si>
  <si>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</si>
  <si>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</si>
  <si>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</si>
  <si>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</si>
  <si>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</si>
  <si>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</si>
  <si>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</si>
  <si>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</si>
  <si>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</si>
  <si>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</si>
  <si>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</si>
  <si>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</si>
  <si>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</si>
  <si>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</si>
  <si>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</si>
  <si>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</si>
  <si>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</si>
  <si>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</si>
  <si>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</si>
  <si>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</si>
  <si>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</si>
  <si>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</si>
  <si>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</si>
  <si>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</si>
  <si>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</si>
  <si>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</si>
  <si>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</si>
  <si>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</si>
  <si>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</si>
  <si>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</si>
  <si>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</si>
  <si>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</si>
  <si>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</si>
  <si>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</si>
  <si>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</si>
  <si>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</si>
  <si>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</si>
  <si>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</si>
  <si>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</si>
  <si>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</si>
  <si>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</si>
  <si>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</si>
  <si>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</si>
  <si>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</si>
  <si>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</si>
  <si>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</si>
  <si>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</si>
  <si>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</si>
  <si>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</si>
  <si>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</si>
  <si>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</si>
  <si>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</si>
  <si>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</si>
  <si>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</si>
  <si>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</si>
  <si>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</si>
  <si>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</si>
  <si>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</si>
  <si>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</si>
  <si>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</si>
  <si>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</si>
  <si>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*</t>
  </si>
  <si>
    <t>COFORGE</t>
  </si>
  <si>
    <t>Intrday Call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</si>
  <si>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</si>
  <si>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</si>
  <si>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</si>
  <si>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</si>
  <si>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</si>
  <si>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</si>
  <si>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</si>
  <si>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</si>
  <si>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</si>
  <si>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</si>
  <si>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</si>
  <si>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</si>
  <si>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</si>
  <si>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</si>
  <si>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</si>
  <si>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</si>
  <si>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1465-1475</t>
  </si>
  <si>
    <t>1600-1700</t>
  </si>
  <si>
    <t>ANURAS</t>
  </si>
  <si>
    <t>Profit of Rs.12/-</t>
  </si>
  <si>
    <t>720-740</t>
  </si>
  <si>
    <t>Profit of Rs.108/-</t>
  </si>
  <si>
    <t>GRAVITON RESEARCH CAPITAL LLP</t>
  </si>
  <si>
    <t>280-290</t>
  </si>
  <si>
    <t>Sell</t>
  </si>
  <si>
    <t>Part Profit of Rs.191.50/-</t>
  </si>
  <si>
    <t>Profit of Rs.30/-</t>
  </si>
  <si>
    <t>1380-1400</t>
  </si>
  <si>
    <t>100-120</t>
  </si>
  <si>
    <t>200-205</t>
  </si>
  <si>
    <t>2830-2850</t>
  </si>
  <si>
    <t>3100-3200</t>
  </si>
  <si>
    <t>HINDUNILVR JUNE FUT</t>
  </si>
  <si>
    <t>2390-2410</t>
  </si>
  <si>
    <t>590-610</t>
  </si>
  <si>
    <t xml:space="preserve">TVSMOTOR </t>
  </si>
  <si>
    <t>665-675</t>
  </si>
  <si>
    <t>2250-2300</t>
  </si>
  <si>
    <t>NIFTY 15600 CE 3 JUNE</t>
  </si>
  <si>
    <t>Loss of Rs.22.5/-</t>
  </si>
  <si>
    <t>450-455</t>
  </si>
  <si>
    <t>2965-2985</t>
  </si>
  <si>
    <t>3300-3350</t>
  </si>
  <si>
    <t>HDFCLIFE JUNE FUT</t>
  </si>
  <si>
    <t>695-700</t>
  </si>
  <si>
    <t>Profit of Rs.31/-</t>
  </si>
  <si>
    <t>PEL JUNE FUT</t>
  </si>
  <si>
    <t>NAUKRI JUNE FUT</t>
  </si>
  <si>
    <t>NIFTY 15500 CE 3 JUNE</t>
  </si>
  <si>
    <t>100-110</t>
  </si>
  <si>
    <t>Profit of Rs.14/-</t>
  </si>
  <si>
    <t>1910-1930</t>
  </si>
  <si>
    <t>4700-4750</t>
  </si>
  <si>
    <t xml:space="preserve">AMARAJABAT </t>
  </si>
  <si>
    <t>780-790</t>
  </si>
  <si>
    <t>1240-1250</t>
  </si>
  <si>
    <t>Profit of Rs.22.5/-</t>
  </si>
  <si>
    <t>Profit of Rs.28.5/-</t>
  </si>
  <si>
    <t>Profit of Rs.7/-</t>
  </si>
  <si>
    <t>Profit of Rs.100/-</t>
  </si>
  <si>
    <t>Profit of Rs.160/-</t>
  </si>
  <si>
    <t>Profit of Rs.38/-</t>
  </si>
  <si>
    <t>2380-2400</t>
  </si>
  <si>
    <t>ESCORTS JUNE FUT</t>
  </si>
  <si>
    <t>1250-1260</t>
  </si>
  <si>
    <t>265-270</t>
  </si>
  <si>
    <t>IRCTC 2200 CE JUNE</t>
  </si>
  <si>
    <t>55-60</t>
  </si>
  <si>
    <t>Profit of Rs.5/-</t>
  </si>
  <si>
    <t>Profit of Rs.19/-</t>
  </si>
  <si>
    <t>Retail Research Technical Calls &amp; Fundamental Performance Report for the month of June-2021</t>
  </si>
  <si>
    <t xml:space="preserve">IEX </t>
  </si>
  <si>
    <t>375-380</t>
  </si>
  <si>
    <t>4800-4850</t>
  </si>
  <si>
    <t xml:space="preserve">HCLTECH JUNE FUT </t>
  </si>
  <si>
    <t>990-1000</t>
  </si>
  <si>
    <t>Profit of Rs.8/-</t>
  </si>
  <si>
    <t xml:space="preserve">IRCTC </t>
  </si>
  <si>
    <t>2200-2250</t>
  </si>
  <si>
    <t>Profit of Rs.28/-</t>
  </si>
  <si>
    <t>Loss of Rs.21/-</t>
  </si>
  <si>
    <t>Loss of Rs.70/-</t>
  </si>
  <si>
    <t>TECHM 1080 CE JUNE</t>
  </si>
  <si>
    <t>28-32</t>
  </si>
  <si>
    <t>NK SECURITIES RESEARCH PRIVATE LIMITED</t>
  </si>
  <si>
    <t>317-327</t>
  </si>
  <si>
    <t>Buy&lt;&gt;</t>
  </si>
  <si>
    <t xml:space="preserve"> NIFTY 15550 PE 17 JUNE</t>
  </si>
  <si>
    <t>110-120</t>
  </si>
  <si>
    <t>Profit of Rs.4/-</t>
  </si>
  <si>
    <t>2980-3020</t>
  </si>
  <si>
    <t>3570-3600</t>
  </si>
  <si>
    <t>3900-4000</t>
  </si>
  <si>
    <t>XTX MARKETS LLP</t>
  </si>
  <si>
    <t>VERTOZ</t>
  </si>
  <si>
    <t>Vertoz Advertising Ltd</t>
  </si>
  <si>
    <t>GRANULES 350 CE JUNE</t>
  </si>
  <si>
    <t>14-16</t>
  </si>
  <si>
    <t>HEROMOTOCO APRIL FUT</t>
  </si>
  <si>
    <t>HEROMOTOCO APR 3050 CE</t>
  </si>
  <si>
    <t>RELIANCE JUNE FUT</t>
  </si>
  <si>
    <t>RELIANCE 2260 CE</t>
  </si>
  <si>
    <t>Loss of Rs.80/-</t>
  </si>
  <si>
    <t>Loss of Rs.74/-</t>
  </si>
  <si>
    <t>Profit of Rs.67.5/-</t>
  </si>
  <si>
    <t>Loss of Rs.46.5/-</t>
  </si>
  <si>
    <t>Profit of Rs.1.15/-</t>
  </si>
  <si>
    <t>165-170</t>
  </si>
  <si>
    <t>2050-2065</t>
  </si>
  <si>
    <t>DRREDDY JUNE FUT</t>
  </si>
  <si>
    <t>DRREDDY 5600 CE</t>
  </si>
  <si>
    <t xml:space="preserve">BANKNIFTY 35000 PE 17 JUNE </t>
  </si>
  <si>
    <t>300-350</t>
  </si>
  <si>
    <t>610-620</t>
  </si>
  <si>
    <t>130-132</t>
  </si>
  <si>
    <t>TECHM JUN FUT</t>
  </si>
  <si>
    <t>1100-1110</t>
  </si>
  <si>
    <t>M&amp;MFIN 185 CE JUNE</t>
  </si>
  <si>
    <t>M&amp;MFIN 190 CE JUNE</t>
  </si>
  <si>
    <t xml:space="preserve">PETRONET 245 CE JUNE </t>
  </si>
  <si>
    <t>1190-1205</t>
  </si>
  <si>
    <t>1300-1350</t>
  </si>
  <si>
    <t>HERANBA</t>
  </si>
  <si>
    <t>830-860</t>
  </si>
  <si>
    <t>220-224</t>
  </si>
  <si>
    <t>Profit of Rs.1/-</t>
  </si>
  <si>
    <t>Loss of Rs.3.75/-</t>
  </si>
  <si>
    <t>Profit of Rs.65/-</t>
  </si>
  <si>
    <t>2260-2300</t>
  </si>
  <si>
    <t>2600-2700</t>
  </si>
  <si>
    <t>HDFCBANK 1500 CE JUNE</t>
  </si>
  <si>
    <t>B M TRADERS</t>
  </si>
  <si>
    <t>Loss of Rs.5.25/-</t>
  </si>
  <si>
    <t>Profit of Rs.40.5/-</t>
  </si>
  <si>
    <t>Part Profit of Rs.21.5/-</t>
  </si>
  <si>
    <t>Part Profit of Rs.14.5/-</t>
  </si>
  <si>
    <t>BANKNIFTY 35000 CE 24 JUNE</t>
  </si>
  <si>
    <t>550-600</t>
  </si>
  <si>
    <t>Loss of Rs.9.5/-</t>
  </si>
  <si>
    <t>RELIANCE 2220 CE  JUNE</t>
  </si>
  <si>
    <t>75-85</t>
  </si>
  <si>
    <t>Profit of Rs.6.5/-</t>
  </si>
  <si>
    <t>NIFTY 15650 CE 17-JUNE</t>
  </si>
  <si>
    <t>Profit of Rs.12.5/-</t>
  </si>
  <si>
    <t>Profit of Rs.13/-</t>
  </si>
  <si>
    <t>Loss of Rs.89/-</t>
  </si>
  <si>
    <t>SUMEDHA</t>
  </si>
  <si>
    <t>Loss of Rs.6.5/-</t>
  </si>
  <si>
    <t>Loss of Rs.13/-</t>
  </si>
  <si>
    <t>Loss of Rs.50/-</t>
  </si>
  <si>
    <t>Loss of Rs.150/-</t>
  </si>
  <si>
    <t>Porfit of Rs.80/-</t>
  </si>
  <si>
    <t>NIFTY JUNE FUT</t>
  </si>
  <si>
    <t>NIFTY 15600 CE</t>
  </si>
  <si>
    <t>TATASTEEL JUN FUT</t>
  </si>
  <si>
    <t>Profit of Rs.10/-</t>
  </si>
  <si>
    <t>HCLTECH JUN FUT</t>
  </si>
  <si>
    <t>1010-1020</t>
  </si>
  <si>
    <t>M&amp;MFIN 180 CE JUN</t>
  </si>
  <si>
    <t>RELIANCE 2160 PE JUN</t>
  </si>
  <si>
    <t>POWERGRID 220 PE JUN</t>
  </si>
  <si>
    <t>TECHM 1060 PE JUNE</t>
  </si>
  <si>
    <t>NIFTY 15800 CE JUNE</t>
  </si>
  <si>
    <t>Profit of Rs.16/-</t>
  </si>
  <si>
    <t>OLGA TRADING PRIVATE LIMITED</t>
  </si>
  <si>
    <t>Profit of Rs.0.60/-</t>
  </si>
  <si>
    <t>Profit of Rs.38.5/-</t>
  </si>
  <si>
    <t>285-290</t>
  </si>
  <si>
    <t>260-265</t>
  </si>
  <si>
    <t>VOLTAS 1020 CE JUN</t>
  </si>
  <si>
    <t>20-25</t>
  </si>
  <si>
    <t>KOTAKBANK 1760 CE JUN</t>
  </si>
  <si>
    <t>30-35</t>
  </si>
  <si>
    <t>RBLBANK 215 CE JUN</t>
  </si>
  <si>
    <t>NIFTY 15700 PE JUN</t>
  </si>
  <si>
    <t>2070-2090</t>
  </si>
  <si>
    <t>583-587</t>
  </si>
  <si>
    <t>Loss of Rs.17/-</t>
  </si>
  <si>
    <t>CRONY VYAPAR PVT LTD</t>
  </si>
  <si>
    <t>Porfit of Rs.43.5/-</t>
  </si>
  <si>
    <t>Profit of Rs.16.5/-</t>
  </si>
  <si>
    <t>Profit of Rs.1.1/-</t>
  </si>
  <si>
    <t>Profit of Rs.5.5/-</t>
  </si>
  <si>
    <t>Profit of Rs.0.80/-</t>
  </si>
  <si>
    <t>Loss of Rs.32.5/-</t>
  </si>
  <si>
    <t>HINDUNILVR  2520 CE JUN</t>
  </si>
  <si>
    <t>35-40</t>
  </si>
  <si>
    <t>KOTAKBANK 1780 CE JUN</t>
  </si>
  <si>
    <t xml:space="preserve">HINDUNILVR  2500 CE JUN </t>
  </si>
  <si>
    <t>HINDUNILVR  2500 CE JUN</t>
  </si>
  <si>
    <t xml:space="preserve">RELIANCE 2220 CE JUN </t>
  </si>
  <si>
    <t>Profit of Rs.7.5/-</t>
  </si>
  <si>
    <t xml:space="preserve">RELIANCE 2260 CE JUN </t>
  </si>
  <si>
    <t>UFO</t>
  </si>
  <si>
    <t>UTTAMSTL</t>
  </si>
  <si>
    <t>SAINATH TRADING COMPANY PRIVATE LIMITED .</t>
  </si>
  <si>
    <t>CORDSCABLE</t>
  </si>
  <si>
    <t>Cords Cable Industries Li</t>
  </si>
  <si>
    <t>B.W.TRADERS</t>
  </si>
  <si>
    <t>UFO Moviez India Ltd.</t>
  </si>
  <si>
    <t>25-30</t>
  </si>
  <si>
    <t>GICHSGFIN</t>
  </si>
  <si>
    <t>150.5-151.5</t>
  </si>
  <si>
    <t>NIFTY 15700 CE JUN</t>
  </si>
  <si>
    <t>Loss of Rs.12/-</t>
  </si>
  <si>
    <t>MOKSH</t>
  </si>
  <si>
    <t>Moksh Ornaments Limited</t>
  </si>
  <si>
    <t>Profit of Rs.1.5/-</t>
  </si>
  <si>
    <t xml:space="preserve">RELIANCE </t>
  </si>
  <si>
    <t>2300-2320</t>
  </si>
  <si>
    <t>TECHM JUL FUT</t>
  </si>
  <si>
    <t>Profit of Rs.15/-</t>
  </si>
  <si>
    <t>1065-1075</t>
  </si>
  <si>
    <t>741-745</t>
  </si>
  <si>
    <t>Loss of Rs.12.5/-</t>
  </si>
  <si>
    <t>ACKNIT</t>
  </si>
  <si>
    <t>IRFAN FAKHRI KARIMI</t>
  </si>
  <si>
    <t>MUKUL MAHESHWARI</t>
  </si>
  <si>
    <t>MRP</t>
  </si>
  <si>
    <t>SANGEETA JAIN</t>
  </si>
  <si>
    <t>PARTH INFIN BROKERS PVT. LTD.</t>
  </si>
  <si>
    <t>AJMERA</t>
  </si>
  <si>
    <t>Ajmera Realty &amp; Inf I Ltd</t>
  </si>
  <si>
    <t>AVADHSUGAR</t>
  </si>
  <si>
    <t>Avadh Sug &amp; Energy Ltd</t>
  </si>
  <si>
    <t>BRIJESH JITENDRA PAREKH</t>
  </si>
  <si>
    <t>DWARKESH</t>
  </si>
  <si>
    <t>Dwarikesh Sugar Industrie</t>
  </si>
  <si>
    <t>TAKE</t>
  </si>
  <si>
    <t>Take Solutions Limited</t>
  </si>
  <si>
    <t>JAWANMAL MOOLCHAND SHAH</t>
  </si>
  <si>
    <t>Loss of Rs.65/-</t>
  </si>
  <si>
    <t>LTI JUL FUT</t>
  </si>
  <si>
    <t>4190-4200</t>
  </si>
  <si>
    <t>4350-4380</t>
  </si>
  <si>
    <t>GRASIM JUL FUT</t>
  </si>
  <si>
    <t>1500-1504</t>
  </si>
  <si>
    <t>1720-1730</t>
  </si>
  <si>
    <t>1800-1830</t>
  </si>
  <si>
    <t>SIEMENS JUL FUT</t>
  </si>
  <si>
    <t>2010-2015</t>
  </si>
  <si>
    <t>AXISBANK JUL FUT</t>
  </si>
  <si>
    <t>763-765</t>
  </si>
  <si>
    <t>ACEMEN</t>
  </si>
  <si>
    <t>SHAKTI OMPRAKASH CHOUBE</t>
  </si>
  <si>
    <t>ADVITIYA</t>
  </si>
  <si>
    <t>BHAVYA JAIN</t>
  </si>
  <si>
    <t>AKSHAR</t>
  </si>
  <si>
    <t>ANJANABEN NAVNEETBHAI GAJERA</t>
  </si>
  <si>
    <t>NAVNEET VASHARAMBHAI GAJERA</t>
  </si>
  <si>
    <t>SAROJBEN PRAVINBHAI BHALALA</t>
  </si>
  <si>
    <t>JALPABEN PARESHBHAI BHALALA</t>
  </si>
  <si>
    <t>MANUBHAI JIVRAJBHAI GAJERA</t>
  </si>
  <si>
    <t>ANKIN</t>
  </si>
  <si>
    <t>NITIN DARA</t>
  </si>
  <si>
    <t>ATAM</t>
  </si>
  <si>
    <t>POONAM VERMA</t>
  </si>
  <si>
    <t>PARSHOTAM LAL JAIN</t>
  </si>
  <si>
    <t>CUBIFIN</t>
  </si>
  <si>
    <t>RAMA KRISHNA INFRASOL PRIVATE LIMITED</t>
  </si>
  <si>
    <t>DCMSRMIND</t>
  </si>
  <si>
    <t>ABAKKUS ASSET MANAGER LLP</t>
  </si>
  <si>
    <t>ABAKKUS EMERGING OPPORTUNITIES FUND - 1</t>
  </si>
  <si>
    <t>RUCHIT BHARAT PATEL</t>
  </si>
  <si>
    <t>FINQUEST FINANCIAL SOLUTIONS PVT. LTD.</t>
  </si>
  <si>
    <t>MINAL BHARAT PATEL</t>
  </si>
  <si>
    <t>DECPO</t>
  </si>
  <si>
    <t>SHYAMSUNDER RAMLAL GUPTA</t>
  </si>
  <si>
    <t>DGL</t>
  </si>
  <si>
    <t>MAANOR INVESTMENTS PRIVATE LIMITED .</t>
  </si>
  <si>
    <t>DHANVARSHA</t>
  </si>
  <si>
    <t>CITRUS GLOBAL ARBITRAGE FUND</t>
  </si>
  <si>
    <t>HAZOOR</t>
  </si>
  <si>
    <t>KEEMTEE FINANCIAL SERVICES LTD</t>
  </si>
  <si>
    <t>ASHISH SHAH</t>
  </si>
  <si>
    <t>IISL</t>
  </si>
  <si>
    <t>BHATIA VATSAL RITESH</t>
  </si>
  <si>
    <t>IWEL</t>
  </si>
  <si>
    <t>ENAM SECURITIES</t>
  </si>
  <si>
    <t>MEENU MANGAL JAINBHANSHALI</t>
  </si>
  <si>
    <t>KAMANWALA</t>
  </si>
  <si>
    <t>PADMA THOTA</t>
  </si>
  <si>
    <t>RAGINI SINGH</t>
  </si>
  <si>
    <t>KGDENIM</t>
  </si>
  <si>
    <t>RAJEEV JAWAHAR</t>
  </si>
  <si>
    <t>ZAKI ABBAS NASSER</t>
  </si>
  <si>
    <t>MANAKSIA</t>
  </si>
  <si>
    <t>VINEET AGRAWAL</t>
  </si>
  <si>
    <t>VARUN AGRAWAL</t>
  </si>
  <si>
    <t>KANTA DEVI AGRAWAL</t>
  </si>
  <si>
    <t>MAHABIR PRASAD AGRAWAL</t>
  </si>
  <si>
    <t>PCCOSMA</t>
  </si>
  <si>
    <t>NITIN RICHARD MASILAMANI</t>
  </si>
  <si>
    <t>RIBATEX</t>
  </si>
  <si>
    <t>RAJINDER PARSAD</t>
  </si>
  <si>
    <t>SITA RAM</t>
  </si>
  <si>
    <t>SHEETAL</t>
  </si>
  <si>
    <t>PAULOMI MAYANK KOTHARI</t>
  </si>
  <si>
    <t>SSPNFIN</t>
  </si>
  <si>
    <t>HEMANT PARMANAND SINGH</t>
  </si>
  <si>
    <t>ESPS FINSERVE PRIVATE LIMITED</t>
  </si>
  <si>
    <t>SURYA K RAIKWAR</t>
  </si>
  <si>
    <t>PURVISH MUKESH SHAH</t>
  </si>
  <si>
    <t>VMV</t>
  </si>
  <si>
    <t>ESPS FINSERVE PRIVATE LIMITED.</t>
  </si>
  <si>
    <t>QE SECURITIES</t>
  </si>
  <si>
    <t>MODI JIGNESH SANATKUMAR</t>
  </si>
  <si>
    <t>GATI</t>
  </si>
  <si>
    <t>GATI Limited</t>
  </si>
  <si>
    <t>GUJAPOLLO</t>
  </si>
  <si>
    <t>Gujarat Apollo Equip Ltd.</t>
  </si>
  <si>
    <t>ARBINA MAQBOOL DHOKI</t>
  </si>
  <si>
    <t>PARU SECURITIES PVT. LTD.</t>
  </si>
  <si>
    <t>PONNIERODE</t>
  </si>
  <si>
    <t>Ponni Sugars (Erode) Limi</t>
  </si>
  <si>
    <t>VIJAY  NAHAR</t>
  </si>
  <si>
    <t>UTTAMSUGAR</t>
  </si>
  <si>
    <t>Uttam Sugar Mills Limited</t>
  </si>
  <si>
    <t>VENUSREM</t>
  </si>
  <si>
    <t>Venus Remedies Limited</t>
  </si>
  <si>
    <t>AJAY  UPADHYAYA</t>
  </si>
  <si>
    <t>VISHAL</t>
  </si>
  <si>
    <t>Vishal Fabrics Limited</t>
  </si>
  <si>
    <t>QUALITY EXIM PRIVATE LIMITED</t>
  </si>
  <si>
    <t>ZUARIGLOB</t>
  </si>
  <si>
    <t>Zuari Industries Ltd.</t>
  </si>
  <si>
    <t>ADVENTZ FINANCE PRIVATE LIMITED</t>
  </si>
  <si>
    <t>AROGRANITE</t>
  </si>
  <si>
    <t>Aro Granite Industries Li</t>
  </si>
  <si>
    <t>DILIPKUMAR VISHINDAS LAKHI</t>
  </si>
  <si>
    <t>JSWISPL</t>
  </si>
  <si>
    <t>JSW Ispat Spe Pro Ltd</t>
  </si>
  <si>
    <t>NANDINI SALES PVT LTD</t>
  </si>
  <si>
    <t>SANGEETA AMRITLAL SHAH</t>
  </si>
  <si>
    <t>OLECTRA</t>
  </si>
  <si>
    <t>Olectra Greentech Limited</t>
  </si>
  <si>
    <t>TRN ENTERPRISES</t>
  </si>
  <si>
    <t>ROSSELLIND</t>
  </si>
  <si>
    <t>Rossell India Limited</t>
  </si>
  <si>
    <t>ELARA INDIA OPPORTUNITIES FUND LIMITED</t>
  </si>
  <si>
    <t>AGARWAL RONAK B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</si>
</sst>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609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23" borderId="0" xfId="0" applyFont="1" applyFill="1" applyAlignment="1">
      <alignment horizontal="center"/>
    </xf>
    <xf numFmtId="0" fontId="8" fillId="56" borderId="35" xfId="0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16" fontId="7" fillId="56" borderId="35" xfId="16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46" fillId="2" borderId="37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8" fillId="2" borderId="35" xfId="0" applyFont="1" applyFill="1" applyBorder="1" applyAlignment="1">
      <alignment horizontal="left"/>
    </xf>
    <xf numFmtId="0" fontId="0" fillId="56" borderId="35" xfId="0" applyNumberFormat="1" applyFill="1" applyBorder="1" applyAlignment="1">
      <alignment horizontal="center" vertical="center"/>
    </xf>
    <xf numFmtId="164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2" fontId="7" fillId="56" borderId="35" xfId="0" applyNumberFormat="1" applyFont="1" applyFill="1" applyBorder="1" applyAlignment="1">
      <alignment horizontal="center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0" fontId="8" fillId="56" borderId="35" xfId="0" applyFont="1" applyFill="1" applyBorder="1" applyAlignment="1">
      <alignment horizontal="left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0" fontId="49" fillId="57" borderId="35" xfId="0" applyFont="1" applyFill="1" applyBorder="1"/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0" fontId="49" fillId="43" borderId="35" xfId="0" applyFont="1" applyFill="1" applyBorder="1" applyAlignment="1">
      <alignment horizontal="left"/>
    </xf>
    <xf numFmtId="0" fontId="49" fillId="43" borderId="35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8" fillId="2" borderId="35" xfId="0" applyFont="1" applyFill="1" applyBorder="1"/>
    <xf numFmtId="0" fontId="49" fillId="2" borderId="35" xfId="0" applyFont="1" applyFill="1" applyBorder="1" applyAlignment="1">
      <alignment horizontal="center" vertical="center"/>
    </xf>
    <xf numFmtId="2" fontId="49" fillId="2" borderId="36" xfId="0" applyNumberFormat="1" applyFont="1" applyFill="1" applyBorder="1" applyAlignment="1">
      <alignment horizontal="center" vertical="center"/>
    </xf>
    <xf numFmtId="2" fontId="49" fillId="2" borderId="35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69" fontId="49" fillId="2" borderId="35" xfId="0" applyNumberFormat="1" applyFont="1" applyFill="1" applyBorder="1" applyAlignment="1">
      <alignment horizontal="center" vertical="center"/>
    </xf>
    <xf numFmtId="43" fontId="49" fillId="2" borderId="35" xfId="160" applyFont="1" applyFill="1" applyBorder="1" applyAlignment="1">
      <alignment horizontal="center" vertical="center"/>
    </xf>
    <xf numFmtId="16" fontId="49" fillId="2" borderId="35" xfId="160" applyNumberFormat="1" applyFont="1" applyFill="1" applyBorder="1" applyAlignment="1">
      <alignment horizontal="center" vertical="center"/>
    </xf>
    <xf numFmtId="0" fontId="8" fillId="43" borderId="35" xfId="0" applyFont="1" applyFill="1" applyBorder="1"/>
    <xf numFmtId="2" fontId="49" fillId="43" borderId="36" xfId="0" applyNumberFormat="1" applyFont="1" applyFill="1" applyBorder="1" applyAlignment="1">
      <alignment horizontal="center" vertical="center"/>
    </xf>
    <xf numFmtId="2" fontId="49" fillId="43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/>
    <xf numFmtId="0" fontId="49" fillId="56" borderId="35" xfId="0" applyFont="1" applyFill="1" applyBorder="1" applyAlignment="1">
      <alignment horizontal="center" vertical="center"/>
    </xf>
    <xf numFmtId="0" fontId="0" fillId="43" borderId="35" xfId="0" applyNumberFormat="1" applyFill="1" applyBorder="1" applyAlignment="1">
      <alignment horizontal="center" vertical="center"/>
    </xf>
    <xf numFmtId="164" fontId="0" fillId="43" borderId="35" xfId="0" applyNumberFormat="1" applyFill="1" applyBorder="1" applyAlignment="1">
      <alignment horizontal="center" vertical="center"/>
    </xf>
    <xf numFmtId="15" fontId="0" fillId="43" borderId="35" xfId="0" applyNumberFormat="1" applyFill="1" applyBorder="1" applyAlignment="1">
      <alignment horizontal="center" vertical="center"/>
    </xf>
    <xf numFmtId="43" fontId="46" fillId="43" borderId="35" xfId="160" applyFont="1" applyFill="1" applyBorder="1" applyAlignment="1">
      <alignment horizontal="center" vertical="top"/>
    </xf>
    <xf numFmtId="0" fontId="0" fillId="43" borderId="35" xfId="0" applyFill="1" applyBorder="1" applyAlignment="1">
      <alignment horizontal="center" vertical="center"/>
    </xf>
    <xf numFmtId="0" fontId="46" fillId="43" borderId="35" xfId="0" applyFont="1" applyFill="1" applyBorder="1" applyAlignment="1">
      <alignment horizontal="center" vertical="top"/>
    </xf>
    <xf numFmtId="2" fontId="49" fillId="56" borderId="36" xfId="0" applyNumberFormat="1" applyFont="1" applyFill="1" applyBorder="1" applyAlignment="1">
      <alignment horizontal="center" vertical="center"/>
    </xf>
    <xf numFmtId="2" fontId="49" fillId="56" borderId="35" xfId="0" applyNumberFormat="1" applyFont="1" applyFill="1" applyBorder="1" applyAlignment="1">
      <alignment horizontal="center" vertical="center"/>
    </xf>
    <xf numFmtId="17" fontId="8" fillId="2" borderId="35" xfId="0" applyNumberFormat="1" applyFont="1" applyFill="1" applyBorder="1" applyAlignment="1">
      <alignment horizontal="center" vertical="center"/>
    </xf>
    <xf numFmtId="0" fontId="49" fillId="43" borderId="36" xfId="0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0" fontId="8" fillId="56" borderId="35" xfId="0" applyNumberFormat="1" applyFont="1" applyFill="1" applyBorder="1" applyAlignment="1">
      <alignment horizontal="center" vertical="center"/>
    </xf>
    <xf numFmtId="164" fontId="8" fillId="56" borderId="35" xfId="0" applyNumberFormat="1" applyFont="1" applyFill="1" applyBorder="1" applyAlignment="1">
      <alignment horizontal="center" vertical="center"/>
    </xf>
    <xf numFmtId="165" fontId="8" fillId="56" borderId="35" xfId="0" applyNumberFormat="1" applyFont="1" applyFill="1" applyBorder="1" applyAlignment="1">
      <alignment horizontal="center" vertical="center"/>
    </xf>
    <xf numFmtId="169" fontId="49" fillId="56" borderId="35" xfId="0" applyNumberFormat="1" applyFont="1" applyFill="1" applyBorder="1" applyAlignment="1">
      <alignment horizontal="center" vertical="center"/>
    </xf>
    <xf numFmtId="43" fontId="49" fillId="56" borderId="35" xfId="160" applyFont="1" applyFill="1" applyBorder="1" applyAlignment="1">
      <alignment horizontal="center" vertical="center"/>
    </xf>
    <xf numFmtId="16" fontId="49" fillId="56" borderId="35" xfId="160" applyNumberFormat="1" applyFont="1" applyFill="1" applyBorder="1" applyAlignment="1">
      <alignment horizontal="center" vertical="center"/>
    </xf>
    <xf numFmtId="16" fontId="51" fillId="56" borderId="35" xfId="160" applyNumberFormat="1" applyFont="1" applyFill="1" applyBorder="1" applyAlignment="1">
      <alignment horizontal="center" vertical="center"/>
    </xf>
    <xf numFmtId="0" fontId="8" fillId="43" borderId="35" xfId="0" applyNumberFormat="1" applyFont="1" applyFill="1" applyBorder="1" applyAlignment="1">
      <alignment horizontal="center" vertical="center"/>
    </xf>
    <xf numFmtId="164" fontId="8" fillId="43" borderId="35" xfId="0" applyNumberFormat="1" applyFont="1" applyFill="1" applyBorder="1" applyAlignment="1">
      <alignment horizontal="center" vertical="center"/>
    </xf>
    <xf numFmtId="165" fontId="8" fillId="43" borderId="35" xfId="0" applyNumberFormat="1" applyFont="1" applyFill="1" applyBorder="1" applyAlignment="1">
      <alignment horizontal="center" vertical="center"/>
    </xf>
    <xf numFmtId="169" fontId="49" fillId="43" borderId="35" xfId="0" applyNumberFormat="1" applyFont="1" applyFill="1" applyBorder="1" applyAlignment="1">
      <alignment horizontal="center" vertical="center"/>
    </xf>
    <xf numFmtId="43" fontId="49" fillId="43" borderId="35" xfId="160" applyFont="1" applyFill="1" applyBorder="1" applyAlignment="1">
      <alignment horizontal="center" vertical="center"/>
    </xf>
    <xf numFmtId="16" fontId="49" fillId="43" borderId="35" xfId="160" applyNumberFormat="1" applyFont="1" applyFill="1" applyBorder="1" applyAlignment="1">
      <alignment horizontal="center" vertical="center"/>
    </xf>
    <xf numFmtId="16" fontId="51" fillId="43" borderId="35" xfId="160" applyNumberFormat="1" applyFont="1" applyFill="1" applyBorder="1" applyAlignment="1">
      <alignment horizontal="center" vertical="center"/>
    </xf>
    <xf numFmtId="0" fontId="8" fillId="2" borderId="35" xfId="0" applyNumberFormat="1" applyFont="1" applyFill="1" applyBorder="1" applyAlignment="1">
      <alignment horizontal="center" vertical="center"/>
    </xf>
    <xf numFmtId="164" fontId="8" fillId="2" borderId="35" xfId="0" applyNumberFormat="1" applyFont="1" applyFill="1" applyBorder="1" applyAlignment="1">
      <alignment horizontal="center" vertical="center"/>
    </xf>
    <xf numFmtId="165" fontId="8" fillId="2" borderId="35" xfId="0" applyNumberFormat="1" applyFont="1" applyFill="1" applyBorder="1" applyAlignment="1">
      <alignment horizontal="center" vertical="center"/>
    </xf>
    <xf numFmtId="16" fontId="51" fillId="2" borderId="35" xfId="160" applyNumberFormat="1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0" fontId="49" fillId="58" borderId="35" xfId="0" applyFont="1" applyFill="1" applyBorder="1" applyAlignment="1">
      <alignment horizontal="center" vertical="center"/>
    </xf>
    <xf numFmtId="0" fontId="49" fillId="43" borderId="37" xfId="0" applyNumberFormat="1" applyFont="1" applyFill="1" applyBorder="1" applyAlignment="1">
      <alignment horizontal="center" vertical="center"/>
    </xf>
    <xf numFmtId="164" fontId="49" fillId="43" borderId="35" xfId="0" applyNumberFormat="1" applyFont="1" applyFill="1" applyBorder="1" applyAlignment="1">
      <alignment horizontal="center" vertical="center"/>
    </xf>
    <xf numFmtId="165" fontId="49" fillId="43" borderId="35" xfId="0" applyNumberFormat="1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4" fontId="8" fillId="58" borderId="37" xfId="0" applyNumberFormat="1" applyFont="1" applyFill="1" applyBorder="1" applyAlignment="1">
      <alignment horizontal="center" vertical="center"/>
    </xf>
    <xf numFmtId="0" fontId="49" fillId="58" borderId="36" xfId="0" applyFont="1" applyFill="1" applyBorder="1" applyAlignment="1">
      <alignment horizontal="center" vertical="center"/>
    </xf>
    <xf numFmtId="2" fontId="49" fillId="58" borderId="36" xfId="0" applyNumberFormat="1" applyFont="1" applyFill="1" applyBorder="1" applyAlignment="1">
      <alignment horizontal="center" vertical="center"/>
    </xf>
    <xf numFmtId="169" fontId="49" fillId="58" borderId="35" xfId="0" applyNumberFormat="1" applyFont="1" applyFill="1" applyBorder="1" applyAlignment="1">
      <alignment horizontal="center" vertical="center"/>
    </xf>
    <xf numFmtId="43" fontId="49" fillId="58" borderId="35" xfId="160" applyFont="1" applyFill="1" applyBorder="1" applyAlignment="1">
      <alignment horizontal="center" vertical="center"/>
    </xf>
    <xf numFmtId="16" fontId="49" fillId="58" borderId="35" xfId="16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15" fontId="8" fillId="56" borderId="35" xfId="0" applyNumberFormat="1" applyFont="1" applyFill="1" applyBorder="1" applyAlignment="1">
      <alignment horizontal="center" vertical="center"/>
    </xf>
    <xf numFmtId="43" fontId="8" fillId="56" borderId="35" xfId="160" applyFont="1" applyFill="1" applyBorder="1" applyAlignment="1">
      <alignment horizontal="center" vertical="top"/>
    </xf>
    <xf numFmtId="0" fontId="8" fillId="56" borderId="35" xfId="0" applyFont="1" applyFill="1" applyBorder="1" applyAlignment="1">
      <alignment horizontal="center" vertical="top"/>
    </xf>
    <xf numFmtId="10" fontId="49" fillId="56" borderId="35" xfId="51" applyNumberFormat="1" applyFont="1" applyFill="1" applyBorder="1" applyAlignment="1" applyProtection="1">
      <alignment horizontal="center" vertical="center" wrapText="1"/>
    </xf>
    <xf numFmtId="15" fontId="8" fillId="2" borderId="0" xfId="0" applyNumberFormat="1" applyFont="1" applyFill="1" applyBorder="1" applyAlignment="1">
      <alignment horizontal="center" vertical="center"/>
    </xf>
    <xf numFmtId="43" fontId="8" fillId="2" borderId="35" xfId="160" applyFont="1" applyFill="1" applyBorder="1" applyAlignment="1">
      <alignment horizontal="center" vertical="top"/>
    </xf>
    <xf numFmtId="0" fontId="8" fillId="2" borderId="35" xfId="0" applyFont="1" applyFill="1" applyBorder="1" applyAlignment="1">
      <alignment horizontal="center" vertical="top"/>
    </xf>
    <xf numFmtId="10" fontId="49" fillId="2" borderId="35" xfId="51" applyNumberFormat="1" applyFont="1" applyFill="1" applyBorder="1" applyAlignment="1" applyProtection="1">
      <alignment horizontal="center" vertical="center" wrapText="1"/>
    </xf>
    <xf numFmtId="0" fontId="8" fillId="2" borderId="39" xfId="0" applyFont="1" applyFill="1" applyBorder="1" applyAlignment="1">
      <alignment horizontal="center"/>
    </xf>
    <xf numFmtId="165" fontId="8" fillId="8" borderId="4" xfId="0" applyNumberFormat="1" applyFont="1" applyFill="1" applyBorder="1" applyAlignment="1">
      <alignment horizontal="center" vertical="center"/>
    </xf>
    <xf numFmtId="165" fontId="8" fillId="8" borderId="10" xfId="0" applyNumberFormat="1" applyFont="1" applyFill="1" applyBorder="1" applyAlignment="1">
      <alignment horizontal="center" vertical="center"/>
    </xf>
    <xf numFmtId="0" fontId="49" fillId="2" borderId="4" xfId="0" applyFont="1" applyFill="1" applyBorder="1"/>
    <xf numFmtId="0" fontId="8" fillId="2" borderId="35" xfId="0" applyFont="1" applyFill="1" applyBorder="1" applyAlignment="1">
      <alignment horizontal="center"/>
    </xf>
    <xf numFmtId="0" fontId="8" fillId="7" borderId="35" xfId="0" applyFont="1" applyFill="1" applyBorder="1" applyAlignment="1">
      <alignment horizontal="center"/>
    </xf>
    <xf numFmtId="2" fontId="8" fillId="2" borderId="35" xfId="0" applyNumberFormat="1" applyFont="1" applyFill="1" applyBorder="1" applyAlignment="1">
      <alignment horizontal="center" vertical="center" wrapText="1"/>
    </xf>
    <xf numFmtId="10" fontId="8" fillId="2" borderId="35" xfId="51" applyNumberFormat="1" applyFont="1" applyFill="1" applyBorder="1" applyAlignment="1" applyProtection="1">
      <alignment horizontal="center" vertical="center" wrapText="1"/>
    </xf>
    <xf numFmtId="0" fontId="8" fillId="8" borderId="35" xfId="0" applyFont="1" applyFill="1" applyBorder="1" applyAlignment="1">
      <alignment horizontal="center"/>
    </xf>
    <xf numFmtId="14" fontId="8" fillId="8" borderId="35" xfId="0" applyNumberFormat="1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right"/>
    </xf>
    <xf numFmtId="1" fontId="8" fillId="56" borderId="35" xfId="0" applyNumberFormat="1" applyFont="1" applyFill="1" applyBorder="1" applyAlignment="1">
      <alignment horizontal="center" vertical="center"/>
    </xf>
    <xf numFmtId="1" fontId="8" fillId="43" borderId="35" xfId="0" applyNumberFormat="1" applyFont="1" applyFill="1" applyBorder="1" applyAlignment="1">
      <alignment horizontal="center" vertical="center"/>
    </xf>
    <xf numFmtId="10" fontId="49" fillId="43" borderId="35" xfId="51" applyNumberFormat="1" applyFont="1" applyFill="1" applyBorder="1" applyAlignment="1" applyProtection="1">
      <alignment horizontal="center" vertical="center" wrapText="1"/>
    </xf>
    <xf numFmtId="1" fontId="8" fillId="2" borderId="35" xfId="0" applyNumberFormat="1" applyFont="1" applyFill="1" applyBorder="1" applyAlignment="1">
      <alignment horizontal="center" vertical="center"/>
    </xf>
    <xf numFmtId="0" fontId="0" fillId="43" borderId="0" xfId="0" applyFill="1" applyBorder="1"/>
    <xf numFmtId="0" fontId="46" fillId="0" borderId="0" xfId="139" applyBorder="1"/>
    <xf numFmtId="0" fontId="46" fillId="0" borderId="0" xfId="139" applyBorder="1" applyAlignment="1">
      <alignment horizontal="left"/>
    </xf>
    <xf numFmtId="15" fontId="0" fillId="0" borderId="0" xfId="0" applyNumberFormat="1" applyBorder="1"/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0" fillId="0" borderId="0" xfId="139" applyFont="1" applyBorder="1"/>
    <xf numFmtId="0" fontId="25" fillId="0" borderId="0" xfId="146" applyNumberFormat="1" applyBorder="1"/>
    <xf numFmtId="10" fontId="25" fillId="2" borderId="0" xfId="55" applyNumberFormat="1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43" fontId="49" fillId="43" borderId="36" xfId="160" applyFont="1" applyFill="1" applyBorder="1" applyAlignment="1">
      <alignment horizontal="center" vertical="center"/>
    </xf>
    <xf numFmtId="43" fontId="49" fillId="43" borderId="37" xfId="160" applyFont="1" applyFill="1" applyBorder="1" applyAlignment="1">
      <alignment horizontal="center" vertical="center"/>
    </xf>
    <xf numFmtId="16" fontId="49" fillId="43" borderId="36" xfId="160" applyNumberFormat="1" applyFont="1" applyFill="1" applyBorder="1" applyAlignment="1">
      <alignment horizontal="center" vertical="center"/>
    </xf>
    <xf numFmtId="16" fontId="49" fillId="43" borderId="37" xfId="160" applyNumberFormat="1" applyFont="1" applyFill="1" applyBorder="1" applyAlignment="1">
      <alignment horizontal="center" vertical="center"/>
    </xf>
    <xf numFmtId="0" fontId="49" fillId="43" borderId="36" xfId="0" applyFont="1" applyFill="1" applyBorder="1" applyAlignment="1">
      <alignment horizontal="center" vertical="center"/>
    </xf>
    <xf numFmtId="0" fontId="49" fillId="43" borderId="37" xfId="0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43" fontId="49" fillId="56" borderId="36" xfId="160" applyFont="1" applyFill="1" applyBorder="1" applyAlignment="1">
      <alignment horizontal="center" vertical="center"/>
    </xf>
    <xf numFmtId="43" fontId="49" fillId="56" borderId="37" xfId="160" applyFont="1" applyFill="1" applyBorder="1" applyAlignment="1">
      <alignment horizontal="center" vertical="center"/>
    </xf>
    <xf numFmtId="16" fontId="49" fillId="56" borderId="36" xfId="160" applyNumberFormat="1" applyFont="1" applyFill="1" applyBorder="1" applyAlignment="1">
      <alignment horizontal="center" vertical="center"/>
    </xf>
    <xf numFmtId="16" fontId="49" fillId="56" borderId="37" xfId="160" applyNumberFormat="1" applyFont="1" applyFill="1" applyBorder="1" applyAlignment="1">
      <alignment horizontal="center" vertical="center"/>
    </xf>
    <xf numFmtId="0" fontId="8" fillId="56" borderId="36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6" xfId="0" applyNumberFormat="1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8" fillId="43" borderId="36" xfId="0" applyFont="1" applyFill="1" applyBorder="1" applyAlignment="1">
      <alignment horizontal="center" vertical="center"/>
    </xf>
    <xf numFmtId="0" fontId="8" fillId="43" borderId="37" xfId="0" applyFont="1" applyFill="1" applyBorder="1" applyAlignment="1">
      <alignment horizontal="center" vertical="center"/>
    </xf>
    <xf numFmtId="164" fontId="8" fillId="43" borderId="36" xfId="0" applyNumberFormat="1" applyFont="1" applyFill="1" applyBorder="1" applyAlignment="1">
      <alignment horizontal="center" vertical="center"/>
    </xf>
    <xf numFmtId="164" fontId="8" fillId="43" borderId="37" xfId="0" applyNumberFormat="1" applyFont="1" applyFill="1" applyBorder="1" applyAlignment="1">
      <alignment horizontal="center" vertical="center"/>
    </xf>
    <xf numFmtId="16" fontId="51" fillId="56" borderId="36" xfId="160" applyNumberFormat="1" applyFont="1" applyFill="1" applyBorder="1" applyAlignment="1">
      <alignment horizontal="center" vertical="center"/>
    </xf>
    <xf numFmtId="16" fontId="51" fillId="56" borderId="37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179</xdr:row>
      <xdr:rowOff>560</xdr:rowOff>
    </xdr:from>
    <xdr:to>
      <xdr:col>11</xdr:col>
      <xdr:colOff>133350</xdr:colOff>
      <xdr:row>193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178</xdr:row>
      <xdr:rowOff>135030</xdr:rowOff>
    </xdr:from>
    <xdr:to>
      <xdr:col>4</xdr:col>
      <xdr:colOff>311524</xdr:colOff>
      <xdr:row>183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3" sqref="C23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44375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59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9"/>
  <sheetViews>
    <sheetView zoomScale="85" zoomScaleNormal="85" workbookViewId="0">
      <pane ySplit="10" topLeftCell="A11" activePane="bottomLeft" state="frozen"/>
      <selection pane="bottomLeft" activeCell="O174" sqref="O174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44375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76" t="s">
        <v>16</v>
      </c>
      <c r="B9" s="578" t="s">
        <v>17</v>
      </c>
      <c r="C9" s="578" t="s">
        <v>18</v>
      </c>
      <c r="D9" s="578" t="s">
        <v>827</v>
      </c>
      <c r="E9" s="251" t="s">
        <v>19</v>
      </c>
      <c r="F9" s="251" t="s">
        <v>20</v>
      </c>
      <c r="G9" s="573" t="s">
        <v>21</v>
      </c>
      <c r="H9" s="574"/>
      <c r="I9" s="575"/>
      <c r="J9" s="573" t="s">
        <v>22</v>
      </c>
      <c r="K9" s="574"/>
      <c r="L9" s="575"/>
      <c r="M9" s="251"/>
      <c r="N9" s="258"/>
      <c r="O9" s="258"/>
      <c r="P9" s="258"/>
    </row>
    <row r="10" spans="1:16" ht="59.25" customHeight="1">
      <c r="A10" s="577"/>
      <c r="B10" s="579" t="s">
        <v>17</v>
      </c>
      <c r="C10" s="579"/>
      <c r="D10" s="579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2" t="s">
        <v>34</v>
      </c>
      <c r="C11" s="423" t="s">
        <v>35</v>
      </c>
      <c r="D11" s="424">
        <v>44406</v>
      </c>
      <c r="E11" s="275">
        <v>35001.449999999997</v>
      </c>
      <c r="F11" s="275">
        <v>34940.516666666663</v>
      </c>
      <c r="G11" s="287">
        <v>34759.033333333326</v>
      </c>
      <c r="H11" s="287">
        <v>34516.616666666661</v>
      </c>
      <c r="I11" s="287">
        <v>34335.133333333324</v>
      </c>
      <c r="J11" s="287">
        <v>35182.933333333327</v>
      </c>
      <c r="K11" s="287">
        <v>35364.416666666664</v>
      </c>
      <c r="L11" s="287">
        <v>35606.833333333328</v>
      </c>
      <c r="M11" s="274">
        <v>35122</v>
      </c>
      <c r="N11" s="274">
        <v>34698.1</v>
      </c>
      <c r="O11" s="421">
        <v>1903875</v>
      </c>
      <c r="P11" s="422">
        <v>-8.3232011941879638E-2</v>
      </c>
    </row>
    <row r="12" spans="1:16" ht="15">
      <c r="A12" s="254">
        <v>2</v>
      </c>
      <c r="B12" s="342" t="s">
        <v>34</v>
      </c>
      <c r="C12" s="423" t="s">
        <v>36</v>
      </c>
      <c r="D12" s="424">
        <v>44406</v>
      </c>
      <c r="E12" s="288">
        <v>15832.45</v>
      </c>
      <c r="F12" s="288">
        <v>15809.383333333333</v>
      </c>
      <c r="G12" s="289">
        <v>15758.766666666666</v>
      </c>
      <c r="H12" s="289">
        <v>15685.083333333334</v>
      </c>
      <c r="I12" s="289">
        <v>15634.466666666667</v>
      </c>
      <c r="J12" s="289">
        <v>15883.066666666666</v>
      </c>
      <c r="K12" s="289">
        <v>15933.683333333331</v>
      </c>
      <c r="L12" s="289">
        <v>16007.366666666665</v>
      </c>
      <c r="M12" s="276">
        <v>15860</v>
      </c>
      <c r="N12" s="276">
        <v>15735.7</v>
      </c>
      <c r="O12" s="291">
        <v>9721850</v>
      </c>
      <c r="P12" s="292">
        <v>-6.755800877115159E-2</v>
      </c>
    </row>
    <row r="13" spans="1:16" ht="15">
      <c r="A13" s="254">
        <v>3</v>
      </c>
      <c r="B13" s="342" t="s">
        <v>34</v>
      </c>
      <c r="C13" s="423" t="s">
        <v>825</v>
      </c>
      <c r="D13" s="424">
        <v>44406</v>
      </c>
      <c r="E13" s="395">
        <v>16571.75</v>
      </c>
      <c r="F13" s="395">
        <v>16536.166666666668</v>
      </c>
      <c r="G13" s="396">
        <v>16462.383333333335</v>
      </c>
      <c r="H13" s="396">
        <v>16353.016666666666</v>
      </c>
      <c r="I13" s="396">
        <v>16279.233333333334</v>
      </c>
      <c r="J13" s="396">
        <v>16645.533333333336</v>
      </c>
      <c r="K13" s="396">
        <v>16719.316666666669</v>
      </c>
      <c r="L13" s="396">
        <v>16828.683333333338</v>
      </c>
      <c r="M13" s="397">
        <v>16609.95</v>
      </c>
      <c r="N13" s="397">
        <v>16426.8</v>
      </c>
      <c r="O13" s="398">
        <v>11800</v>
      </c>
      <c r="P13" s="399">
        <v>-2.9605263157894735E-2</v>
      </c>
    </row>
    <row r="14" spans="1:16" ht="15">
      <c r="A14" s="254">
        <v>4</v>
      </c>
      <c r="B14" s="357" t="s">
        <v>835</v>
      </c>
      <c r="C14" s="423" t="s">
        <v>735</v>
      </c>
      <c r="D14" s="424">
        <v>44406</v>
      </c>
      <c r="E14" s="288">
        <v>863.65</v>
      </c>
      <c r="F14" s="288">
        <v>855.33333333333337</v>
      </c>
      <c r="G14" s="289">
        <v>843.66666666666674</v>
      </c>
      <c r="H14" s="289">
        <v>823.68333333333339</v>
      </c>
      <c r="I14" s="289">
        <v>812.01666666666677</v>
      </c>
      <c r="J14" s="289">
        <v>875.31666666666672</v>
      </c>
      <c r="K14" s="289">
        <v>886.98333333333346</v>
      </c>
      <c r="L14" s="289">
        <v>906.9666666666667</v>
      </c>
      <c r="M14" s="276">
        <v>867</v>
      </c>
      <c r="N14" s="276">
        <v>835.35</v>
      </c>
      <c r="O14" s="291">
        <v>2320500</v>
      </c>
      <c r="P14" s="292">
        <v>6.5573770491803282E-2</v>
      </c>
    </row>
    <row r="15" spans="1:16" ht="15">
      <c r="A15" s="254">
        <v>5</v>
      </c>
      <c r="B15" s="357" t="s">
        <v>78</v>
      </c>
      <c r="C15" s="423" t="s">
        <v>224</v>
      </c>
      <c r="D15" s="424">
        <v>44406</v>
      </c>
      <c r="E15" s="288">
        <v>222.9</v>
      </c>
      <c r="F15" s="288">
        <v>219.16666666666666</v>
      </c>
      <c r="G15" s="289">
        <v>213.58333333333331</v>
      </c>
      <c r="H15" s="289">
        <v>204.26666666666665</v>
      </c>
      <c r="I15" s="289">
        <v>198.68333333333331</v>
      </c>
      <c r="J15" s="289">
        <v>228.48333333333332</v>
      </c>
      <c r="K15" s="289">
        <v>234.06666666666663</v>
      </c>
      <c r="L15" s="289">
        <v>243.38333333333333</v>
      </c>
      <c r="M15" s="276">
        <v>224.75</v>
      </c>
      <c r="N15" s="276">
        <v>209.85</v>
      </c>
      <c r="O15" s="291">
        <v>3426800</v>
      </c>
      <c r="P15" s="292" t="e">
        <v>#DIV/0!</v>
      </c>
    </row>
    <row r="16" spans="1:16" ht="15">
      <c r="A16" s="254">
        <v>6</v>
      </c>
      <c r="B16" s="342" t="s">
        <v>37</v>
      </c>
      <c r="C16" s="423" t="s">
        <v>38</v>
      </c>
      <c r="D16" s="424">
        <v>44406</v>
      </c>
      <c r="E16" s="288">
        <v>2053.5</v>
      </c>
      <c r="F16" s="288">
        <v>2050.4666666666667</v>
      </c>
      <c r="G16" s="289">
        <v>2041.0333333333333</v>
      </c>
      <c r="H16" s="289">
        <v>2028.5666666666666</v>
      </c>
      <c r="I16" s="289">
        <v>2019.1333333333332</v>
      </c>
      <c r="J16" s="289">
        <v>2062.9333333333334</v>
      </c>
      <c r="K16" s="289">
        <v>2072.3666666666668</v>
      </c>
      <c r="L16" s="289">
        <v>2084.8333333333335</v>
      </c>
      <c r="M16" s="276">
        <v>2059.9</v>
      </c>
      <c r="N16" s="276">
        <v>2038</v>
      </c>
      <c r="O16" s="291">
        <v>2429000</v>
      </c>
      <c r="P16" s="292">
        <v>2.2952200463255423E-2</v>
      </c>
    </row>
    <row r="17" spans="1:16" ht="15">
      <c r="A17" s="254">
        <v>7</v>
      </c>
      <c r="B17" s="342" t="s">
        <v>39</v>
      </c>
      <c r="C17" s="423" t="s">
        <v>40</v>
      </c>
      <c r="D17" s="424">
        <v>44406</v>
      </c>
      <c r="E17" s="288">
        <v>1527.6</v>
      </c>
      <c r="F17" s="288">
        <v>1524.5333333333335</v>
      </c>
      <c r="G17" s="289">
        <v>1510.0666666666671</v>
      </c>
      <c r="H17" s="289">
        <v>1492.5333333333335</v>
      </c>
      <c r="I17" s="289">
        <v>1478.0666666666671</v>
      </c>
      <c r="J17" s="289">
        <v>1542.0666666666671</v>
      </c>
      <c r="K17" s="289">
        <v>1556.5333333333338</v>
      </c>
      <c r="L17" s="289">
        <v>1574.0666666666671</v>
      </c>
      <c r="M17" s="276">
        <v>1539</v>
      </c>
      <c r="N17" s="276">
        <v>1507</v>
      </c>
      <c r="O17" s="291">
        <v>16430000</v>
      </c>
      <c r="P17" s="292">
        <v>-1.7462026073436193E-2</v>
      </c>
    </row>
    <row r="18" spans="1:16" ht="15">
      <c r="A18" s="254">
        <v>8</v>
      </c>
      <c r="B18" s="342" t="s">
        <v>39</v>
      </c>
      <c r="C18" s="423" t="s">
        <v>41</v>
      </c>
      <c r="D18" s="424">
        <v>44406</v>
      </c>
      <c r="E18" s="288">
        <v>716.65</v>
      </c>
      <c r="F18" s="288">
        <v>716.70000000000016</v>
      </c>
      <c r="G18" s="289">
        <v>710.40000000000032</v>
      </c>
      <c r="H18" s="289">
        <v>704.1500000000002</v>
      </c>
      <c r="I18" s="289">
        <v>697.85000000000036</v>
      </c>
      <c r="J18" s="289">
        <v>722.95000000000027</v>
      </c>
      <c r="K18" s="289">
        <v>729.25000000000023</v>
      </c>
      <c r="L18" s="289">
        <v>735.50000000000023</v>
      </c>
      <c r="M18" s="276">
        <v>723</v>
      </c>
      <c r="N18" s="276">
        <v>710.45</v>
      </c>
      <c r="O18" s="291">
        <v>81030000</v>
      </c>
      <c r="P18" s="292">
        <v>9.5152072010340587E-3</v>
      </c>
    </row>
    <row r="19" spans="1:16" ht="15">
      <c r="A19" s="254">
        <v>9</v>
      </c>
      <c r="B19" s="342" t="s">
        <v>51</v>
      </c>
      <c r="C19" s="423" t="s">
        <v>226</v>
      </c>
      <c r="D19" s="424">
        <v>44406</v>
      </c>
      <c r="E19" s="288">
        <v>3156.4</v>
      </c>
      <c r="F19" s="288">
        <v>3141.85</v>
      </c>
      <c r="G19" s="289">
        <v>3123.7999999999997</v>
      </c>
      <c r="H19" s="289">
        <v>3091.2</v>
      </c>
      <c r="I19" s="289">
        <v>3073.1499999999996</v>
      </c>
      <c r="J19" s="289">
        <v>3174.45</v>
      </c>
      <c r="K19" s="289">
        <v>3192.5</v>
      </c>
      <c r="L19" s="289">
        <v>3225.1</v>
      </c>
      <c r="M19" s="276">
        <v>3159.9</v>
      </c>
      <c r="N19" s="276">
        <v>3109.25</v>
      </c>
      <c r="O19" s="291">
        <v>512800</v>
      </c>
      <c r="P19" s="292">
        <v>-7.7942322681215901E-4</v>
      </c>
    </row>
    <row r="20" spans="1:16" ht="15">
      <c r="A20" s="254">
        <v>10</v>
      </c>
      <c r="B20" s="342" t="s">
        <v>43</v>
      </c>
      <c r="C20" s="423" t="s">
        <v>44</v>
      </c>
      <c r="D20" s="424">
        <v>44406</v>
      </c>
      <c r="E20" s="288">
        <v>743.95</v>
      </c>
      <c r="F20" s="288">
        <v>741.88333333333333</v>
      </c>
      <c r="G20" s="289">
        <v>738.06666666666661</v>
      </c>
      <c r="H20" s="289">
        <v>732.18333333333328</v>
      </c>
      <c r="I20" s="289">
        <v>728.36666666666656</v>
      </c>
      <c r="J20" s="289">
        <v>747.76666666666665</v>
      </c>
      <c r="K20" s="289">
        <v>751.58333333333348</v>
      </c>
      <c r="L20" s="289">
        <v>757.4666666666667</v>
      </c>
      <c r="M20" s="276">
        <v>745.7</v>
      </c>
      <c r="N20" s="276">
        <v>736</v>
      </c>
      <c r="O20" s="291">
        <v>9598000</v>
      </c>
      <c r="P20" s="292">
        <v>1.5652718355421058E-3</v>
      </c>
    </row>
    <row r="21" spans="1:16" ht="15">
      <c r="A21" s="254">
        <v>11</v>
      </c>
      <c r="B21" s="342" t="s">
        <v>37</v>
      </c>
      <c r="C21" s="423" t="s">
        <v>45</v>
      </c>
      <c r="D21" s="424">
        <v>44406</v>
      </c>
      <c r="E21" s="288">
        <v>349.7</v>
      </c>
      <c r="F21" s="288">
        <v>349.34999999999997</v>
      </c>
      <c r="G21" s="289">
        <v>347.34999999999991</v>
      </c>
      <c r="H21" s="289">
        <v>344.99999999999994</v>
      </c>
      <c r="I21" s="289">
        <v>342.99999999999989</v>
      </c>
      <c r="J21" s="289">
        <v>351.69999999999993</v>
      </c>
      <c r="K21" s="289">
        <v>353.70000000000005</v>
      </c>
      <c r="L21" s="289">
        <v>356.04999999999995</v>
      </c>
      <c r="M21" s="276">
        <v>351.35</v>
      </c>
      <c r="N21" s="276">
        <v>347</v>
      </c>
      <c r="O21" s="291">
        <v>17181000</v>
      </c>
      <c r="P21" s="292">
        <v>2.9772329246935203E-3</v>
      </c>
    </row>
    <row r="22" spans="1:16" ht="15">
      <c r="A22" s="254">
        <v>12</v>
      </c>
      <c r="B22" s="342" t="s">
        <v>51</v>
      </c>
      <c r="C22" s="423" t="s">
        <v>294</v>
      </c>
      <c r="D22" s="424">
        <v>44406</v>
      </c>
      <c r="E22" s="288">
        <v>973.65</v>
      </c>
      <c r="F22" s="288">
        <v>973.80000000000007</v>
      </c>
      <c r="G22" s="289">
        <v>963.60000000000014</v>
      </c>
      <c r="H22" s="289">
        <v>953.55000000000007</v>
      </c>
      <c r="I22" s="289">
        <v>943.35000000000014</v>
      </c>
      <c r="J22" s="289">
        <v>983.85000000000014</v>
      </c>
      <c r="K22" s="289">
        <v>994.05000000000018</v>
      </c>
      <c r="L22" s="289">
        <v>1004.1000000000001</v>
      </c>
      <c r="M22" s="276">
        <v>984</v>
      </c>
      <c r="N22" s="276">
        <v>963.75</v>
      </c>
      <c r="O22" s="291">
        <v>1096150</v>
      </c>
      <c r="P22" s="292">
        <v>2.1527421834956432E-2</v>
      </c>
    </row>
    <row r="23" spans="1:16" ht="15">
      <c r="A23" s="254">
        <v>13</v>
      </c>
      <c r="B23" s="342" t="s">
        <v>39</v>
      </c>
      <c r="C23" s="423" t="s">
        <v>46</v>
      </c>
      <c r="D23" s="424">
        <v>44406</v>
      </c>
      <c r="E23" s="288">
        <v>3449.9</v>
      </c>
      <c r="F23" s="288">
        <v>3394.9166666666665</v>
      </c>
      <c r="G23" s="289">
        <v>3304.9833333333331</v>
      </c>
      <c r="H23" s="289">
        <v>3160.0666666666666</v>
      </c>
      <c r="I23" s="289">
        <v>3070.1333333333332</v>
      </c>
      <c r="J23" s="289">
        <v>3539.833333333333</v>
      </c>
      <c r="K23" s="289">
        <v>3629.7666666666664</v>
      </c>
      <c r="L23" s="289">
        <v>3774.6833333333329</v>
      </c>
      <c r="M23" s="276">
        <v>3484.85</v>
      </c>
      <c r="N23" s="276">
        <v>3250</v>
      </c>
      <c r="O23" s="291">
        <v>2070250</v>
      </c>
      <c r="P23" s="292">
        <v>0.2027596223674655</v>
      </c>
    </row>
    <row r="24" spans="1:16" ht="15">
      <c r="A24" s="254">
        <v>14</v>
      </c>
      <c r="B24" s="342" t="s">
        <v>43</v>
      </c>
      <c r="C24" s="423" t="s">
        <v>47</v>
      </c>
      <c r="D24" s="424">
        <v>44406</v>
      </c>
      <c r="E24" s="288">
        <v>219.2</v>
      </c>
      <c r="F24" s="288">
        <v>219.5333333333333</v>
      </c>
      <c r="G24" s="289">
        <v>216.71666666666661</v>
      </c>
      <c r="H24" s="289">
        <v>214.23333333333332</v>
      </c>
      <c r="I24" s="289">
        <v>211.41666666666663</v>
      </c>
      <c r="J24" s="289">
        <v>222.01666666666659</v>
      </c>
      <c r="K24" s="289">
        <v>224.83333333333331</v>
      </c>
      <c r="L24" s="289">
        <v>227.31666666666658</v>
      </c>
      <c r="M24" s="276">
        <v>222.35</v>
      </c>
      <c r="N24" s="276">
        <v>217.05</v>
      </c>
      <c r="O24" s="291">
        <v>15670000</v>
      </c>
      <c r="P24" s="292">
        <v>7.9572855666551839E-2</v>
      </c>
    </row>
    <row r="25" spans="1:16" ht="15">
      <c r="A25" s="254">
        <v>15</v>
      </c>
      <c r="B25" s="342" t="s">
        <v>43</v>
      </c>
      <c r="C25" s="423" t="s">
        <v>48</v>
      </c>
      <c r="D25" s="424">
        <v>44406</v>
      </c>
      <c r="E25" s="288">
        <v>124</v>
      </c>
      <c r="F25" s="288">
        <v>125.16666666666667</v>
      </c>
      <c r="G25" s="289">
        <v>120.53333333333333</v>
      </c>
      <c r="H25" s="289">
        <v>117.06666666666666</v>
      </c>
      <c r="I25" s="289">
        <v>112.43333333333332</v>
      </c>
      <c r="J25" s="289">
        <v>128.63333333333333</v>
      </c>
      <c r="K25" s="289">
        <v>133.26666666666671</v>
      </c>
      <c r="L25" s="289">
        <v>136.73333333333335</v>
      </c>
      <c r="M25" s="276">
        <v>129.80000000000001</v>
      </c>
      <c r="N25" s="276">
        <v>121.7</v>
      </c>
      <c r="O25" s="291">
        <v>36769500</v>
      </c>
      <c r="P25" s="292">
        <v>6.0893274474162554E-2</v>
      </c>
    </row>
    <row r="26" spans="1:16" ht="15">
      <c r="A26" s="254">
        <v>16</v>
      </c>
      <c r="B26" s="342" t="s">
        <v>49</v>
      </c>
      <c r="C26" s="423" t="s">
        <v>50</v>
      </c>
      <c r="D26" s="424">
        <v>44406</v>
      </c>
      <c r="E26" s="288">
        <v>3014.65</v>
      </c>
      <c r="F26" s="288">
        <v>3024.5833333333335</v>
      </c>
      <c r="G26" s="289">
        <v>2984.416666666667</v>
      </c>
      <c r="H26" s="289">
        <v>2954.1833333333334</v>
      </c>
      <c r="I26" s="289">
        <v>2914.0166666666669</v>
      </c>
      <c r="J26" s="289">
        <v>3054.8166666666671</v>
      </c>
      <c r="K26" s="289">
        <v>3094.983333333334</v>
      </c>
      <c r="L26" s="289">
        <v>3125.2166666666672</v>
      </c>
      <c r="M26" s="276">
        <v>3064.75</v>
      </c>
      <c r="N26" s="276">
        <v>2994.35</v>
      </c>
      <c r="O26" s="291">
        <v>3893400</v>
      </c>
      <c r="P26" s="292">
        <v>1.4302461899179367E-2</v>
      </c>
    </row>
    <row r="27" spans="1:16" ht="15">
      <c r="A27" s="254">
        <v>17</v>
      </c>
      <c r="B27" s="342" t="s">
        <v>53</v>
      </c>
      <c r="C27" s="423" t="s">
        <v>222</v>
      </c>
      <c r="D27" s="424">
        <v>44406</v>
      </c>
      <c r="E27" s="288">
        <v>1042</v>
      </c>
      <c r="F27" s="288">
        <v>1035.95</v>
      </c>
      <c r="G27" s="289">
        <v>1024.9000000000001</v>
      </c>
      <c r="H27" s="289">
        <v>1007.8000000000001</v>
      </c>
      <c r="I27" s="289">
        <v>996.75000000000011</v>
      </c>
      <c r="J27" s="289">
        <v>1053.0500000000002</v>
      </c>
      <c r="K27" s="289">
        <v>1064.0999999999999</v>
      </c>
      <c r="L27" s="289">
        <v>1081.2</v>
      </c>
      <c r="M27" s="276">
        <v>1047</v>
      </c>
      <c r="N27" s="276">
        <v>1018.85</v>
      </c>
      <c r="O27" s="291">
        <v>2380000</v>
      </c>
      <c r="P27" s="292">
        <v>-5.3866030610216657E-2</v>
      </c>
    </row>
    <row r="28" spans="1:16" ht="15">
      <c r="A28" s="254">
        <v>18</v>
      </c>
      <c r="B28" s="342" t="s">
        <v>51</v>
      </c>
      <c r="C28" s="423" t="s">
        <v>52</v>
      </c>
      <c r="D28" s="424">
        <v>44406</v>
      </c>
      <c r="E28" s="288">
        <v>955.2</v>
      </c>
      <c r="F28" s="288">
        <v>954.5</v>
      </c>
      <c r="G28" s="289">
        <v>944</v>
      </c>
      <c r="H28" s="289">
        <v>932.8</v>
      </c>
      <c r="I28" s="289">
        <v>922.3</v>
      </c>
      <c r="J28" s="289">
        <v>965.7</v>
      </c>
      <c r="K28" s="289">
        <v>976.2</v>
      </c>
      <c r="L28" s="289">
        <v>987.40000000000009</v>
      </c>
      <c r="M28" s="276">
        <v>965</v>
      </c>
      <c r="N28" s="276">
        <v>943.3</v>
      </c>
      <c r="O28" s="291">
        <v>11749400</v>
      </c>
      <c r="P28" s="292">
        <v>3.498425422273118E-2</v>
      </c>
    </row>
    <row r="29" spans="1:16" ht="15">
      <c r="A29" s="254">
        <v>19</v>
      </c>
      <c r="B29" s="342" t="s">
        <v>53</v>
      </c>
      <c r="C29" s="423" t="s">
        <v>54</v>
      </c>
      <c r="D29" s="424">
        <v>44406</v>
      </c>
      <c r="E29" s="288">
        <v>763.95</v>
      </c>
      <c r="F29" s="288">
        <v>758.58333333333337</v>
      </c>
      <c r="G29" s="289">
        <v>747.66666666666674</v>
      </c>
      <c r="H29" s="289">
        <v>731.38333333333333</v>
      </c>
      <c r="I29" s="289">
        <v>720.4666666666667</v>
      </c>
      <c r="J29" s="289">
        <v>774.86666666666679</v>
      </c>
      <c r="K29" s="289">
        <v>785.78333333333353</v>
      </c>
      <c r="L29" s="289">
        <v>802.06666666666683</v>
      </c>
      <c r="M29" s="276">
        <v>769.5</v>
      </c>
      <c r="N29" s="276">
        <v>742.3</v>
      </c>
      <c r="O29" s="291">
        <v>33988800</v>
      </c>
      <c r="P29" s="292">
        <v>5.6274473242588101E-2</v>
      </c>
    </row>
    <row r="30" spans="1:16" ht="15">
      <c r="A30" s="254">
        <v>20</v>
      </c>
      <c r="B30" s="342" t="s">
        <v>43</v>
      </c>
      <c r="C30" s="423" t="s">
        <v>55</v>
      </c>
      <c r="D30" s="424">
        <v>44406</v>
      </c>
      <c r="E30" s="288">
        <v>4075</v>
      </c>
      <c r="F30" s="288">
        <v>4092.2333333333336</v>
      </c>
      <c r="G30" s="289">
        <v>4049.4666666666672</v>
      </c>
      <c r="H30" s="289">
        <v>4023.9333333333334</v>
      </c>
      <c r="I30" s="289">
        <v>3981.166666666667</v>
      </c>
      <c r="J30" s="289">
        <v>4117.7666666666673</v>
      </c>
      <c r="K30" s="289">
        <v>4160.5333333333338</v>
      </c>
      <c r="L30" s="289">
        <v>4186.0666666666675</v>
      </c>
      <c r="M30" s="276">
        <v>4135</v>
      </c>
      <c r="N30" s="276">
        <v>4066.7</v>
      </c>
      <c r="O30" s="291">
        <v>1294000</v>
      </c>
      <c r="P30" s="292">
        <v>-8.0490609428899955E-3</v>
      </c>
    </row>
    <row r="31" spans="1:16" ht="15">
      <c r="A31" s="254">
        <v>21</v>
      </c>
      <c r="B31" s="342" t="s">
        <v>56</v>
      </c>
      <c r="C31" s="423" t="s">
        <v>57</v>
      </c>
      <c r="D31" s="424">
        <v>44406</v>
      </c>
      <c r="E31" s="288">
        <v>12512.15</v>
      </c>
      <c r="F31" s="288">
        <v>12475.15</v>
      </c>
      <c r="G31" s="289">
        <v>12392.3</v>
      </c>
      <c r="H31" s="289">
        <v>12272.449999999999</v>
      </c>
      <c r="I31" s="289">
        <v>12189.599999999999</v>
      </c>
      <c r="J31" s="289">
        <v>12595</v>
      </c>
      <c r="K31" s="289">
        <v>12677.850000000002</v>
      </c>
      <c r="L31" s="289">
        <v>12797.7</v>
      </c>
      <c r="M31" s="276">
        <v>12558</v>
      </c>
      <c r="N31" s="276">
        <v>12355.3</v>
      </c>
      <c r="O31" s="291">
        <v>599850</v>
      </c>
      <c r="P31" s="292">
        <v>-7.8154075176777079E-3</v>
      </c>
    </row>
    <row r="32" spans="1:16" ht="15">
      <c r="A32" s="254">
        <v>22</v>
      </c>
      <c r="B32" s="342" t="s">
        <v>56</v>
      </c>
      <c r="C32" s="423" t="s">
        <v>58</v>
      </c>
      <c r="D32" s="424">
        <v>44406</v>
      </c>
      <c r="E32" s="288">
        <v>6102.65</v>
      </c>
      <c r="F32" s="288">
        <v>6096.166666666667</v>
      </c>
      <c r="G32" s="289">
        <v>6057.3333333333339</v>
      </c>
      <c r="H32" s="289">
        <v>6012.0166666666673</v>
      </c>
      <c r="I32" s="289">
        <v>5973.1833333333343</v>
      </c>
      <c r="J32" s="289">
        <v>6141.4833333333336</v>
      </c>
      <c r="K32" s="289">
        <v>6180.3166666666675</v>
      </c>
      <c r="L32" s="289">
        <v>6225.6333333333332</v>
      </c>
      <c r="M32" s="276">
        <v>6135</v>
      </c>
      <c r="N32" s="276">
        <v>6050.85</v>
      </c>
      <c r="O32" s="291">
        <v>3300375</v>
      </c>
      <c r="P32" s="292">
        <v>2.4682733729188496E-2</v>
      </c>
    </row>
    <row r="33" spans="1:16" ht="15">
      <c r="A33" s="254">
        <v>23</v>
      </c>
      <c r="B33" s="342" t="s">
        <v>43</v>
      </c>
      <c r="C33" s="423" t="s">
        <v>59</v>
      </c>
      <c r="D33" s="424">
        <v>44406</v>
      </c>
      <c r="E33" s="288">
        <v>2252.85</v>
      </c>
      <c r="F33" s="288">
        <v>2251.6666666666665</v>
      </c>
      <c r="G33" s="289">
        <v>2239.1833333333329</v>
      </c>
      <c r="H33" s="289">
        <v>2225.5166666666664</v>
      </c>
      <c r="I33" s="289">
        <v>2213.0333333333328</v>
      </c>
      <c r="J33" s="289">
        <v>2265.333333333333</v>
      </c>
      <c r="K33" s="289">
        <v>2277.8166666666666</v>
      </c>
      <c r="L33" s="289">
        <v>2291.4833333333331</v>
      </c>
      <c r="M33" s="276">
        <v>2264.15</v>
      </c>
      <c r="N33" s="276">
        <v>2238</v>
      </c>
      <c r="O33" s="291">
        <v>1113600</v>
      </c>
      <c r="P33" s="292">
        <v>-1.3115916341722794E-2</v>
      </c>
    </row>
    <row r="34" spans="1:16" ht="15">
      <c r="A34" s="254">
        <v>24</v>
      </c>
      <c r="B34" s="342" t="s">
        <v>53</v>
      </c>
      <c r="C34" s="423" t="s">
        <v>229</v>
      </c>
      <c r="D34" s="424">
        <v>44406</v>
      </c>
      <c r="E34" s="288">
        <v>334.55</v>
      </c>
      <c r="F34" s="288">
        <v>336.48333333333335</v>
      </c>
      <c r="G34" s="289">
        <v>331.81666666666672</v>
      </c>
      <c r="H34" s="289">
        <v>329.08333333333337</v>
      </c>
      <c r="I34" s="289">
        <v>324.41666666666674</v>
      </c>
      <c r="J34" s="289">
        <v>339.2166666666667</v>
      </c>
      <c r="K34" s="289">
        <v>343.88333333333333</v>
      </c>
      <c r="L34" s="289">
        <v>346.61666666666667</v>
      </c>
      <c r="M34" s="276">
        <v>341.15</v>
      </c>
      <c r="N34" s="276">
        <v>333.75</v>
      </c>
      <c r="O34" s="291">
        <v>11134800</v>
      </c>
      <c r="P34" s="292">
        <v>-8.6538461538461543E-3</v>
      </c>
    </row>
    <row r="35" spans="1:16" ht="15">
      <c r="A35" s="254">
        <v>25</v>
      </c>
      <c r="B35" s="342" t="s">
        <v>53</v>
      </c>
      <c r="C35" s="423" t="s">
        <v>60</v>
      </c>
      <c r="D35" s="424">
        <v>44406</v>
      </c>
      <c r="E35" s="288">
        <v>84</v>
      </c>
      <c r="F35" s="288">
        <v>83.333333333333329</v>
      </c>
      <c r="G35" s="289">
        <v>81.966666666666654</v>
      </c>
      <c r="H35" s="289">
        <v>79.933333333333323</v>
      </c>
      <c r="I35" s="289">
        <v>78.566666666666649</v>
      </c>
      <c r="J35" s="289">
        <v>85.36666666666666</v>
      </c>
      <c r="K35" s="289">
        <v>86.733333333333334</v>
      </c>
      <c r="L35" s="289">
        <v>88.766666666666666</v>
      </c>
      <c r="M35" s="276">
        <v>84.7</v>
      </c>
      <c r="N35" s="276">
        <v>81.3</v>
      </c>
      <c r="O35" s="291">
        <v>152193600</v>
      </c>
      <c r="P35" s="292">
        <v>1.284746554543331E-2</v>
      </c>
    </row>
    <row r="36" spans="1:16" ht="15">
      <c r="A36" s="254">
        <v>26</v>
      </c>
      <c r="B36" s="342" t="s">
        <v>49</v>
      </c>
      <c r="C36" s="423" t="s">
        <v>62</v>
      </c>
      <c r="D36" s="424">
        <v>44406</v>
      </c>
      <c r="E36" s="288">
        <v>1639.05</v>
      </c>
      <c r="F36" s="288">
        <v>1646.3833333333332</v>
      </c>
      <c r="G36" s="289">
        <v>1627.7666666666664</v>
      </c>
      <c r="H36" s="289">
        <v>1616.4833333333331</v>
      </c>
      <c r="I36" s="289">
        <v>1597.8666666666663</v>
      </c>
      <c r="J36" s="289">
        <v>1657.6666666666665</v>
      </c>
      <c r="K36" s="289">
        <v>1676.2833333333333</v>
      </c>
      <c r="L36" s="289">
        <v>1687.5666666666666</v>
      </c>
      <c r="M36" s="276">
        <v>1665</v>
      </c>
      <c r="N36" s="276">
        <v>1635.1</v>
      </c>
      <c r="O36" s="291">
        <v>1136850</v>
      </c>
      <c r="P36" s="292">
        <v>4.1309823677581861E-2</v>
      </c>
    </row>
    <row r="37" spans="1:16" ht="15">
      <c r="A37" s="254">
        <v>27</v>
      </c>
      <c r="B37" s="342" t="s">
        <v>63</v>
      </c>
      <c r="C37" s="423" t="s">
        <v>64</v>
      </c>
      <c r="D37" s="424">
        <v>44406</v>
      </c>
      <c r="E37" s="288">
        <v>175.8</v>
      </c>
      <c r="F37" s="288">
        <v>174.73333333333335</v>
      </c>
      <c r="G37" s="289">
        <v>172.3666666666667</v>
      </c>
      <c r="H37" s="289">
        <v>168.93333333333337</v>
      </c>
      <c r="I37" s="289">
        <v>166.56666666666672</v>
      </c>
      <c r="J37" s="289">
        <v>178.16666666666669</v>
      </c>
      <c r="K37" s="289">
        <v>180.53333333333336</v>
      </c>
      <c r="L37" s="289">
        <v>183.96666666666667</v>
      </c>
      <c r="M37" s="276">
        <v>177.1</v>
      </c>
      <c r="N37" s="276">
        <v>171.3</v>
      </c>
      <c r="O37" s="291">
        <v>27181400</v>
      </c>
      <c r="P37" s="292">
        <v>1.0025416548997459E-2</v>
      </c>
    </row>
    <row r="38" spans="1:16" ht="15">
      <c r="A38" s="254">
        <v>28</v>
      </c>
      <c r="B38" s="342" t="s">
        <v>49</v>
      </c>
      <c r="C38" s="423" t="s">
        <v>65</v>
      </c>
      <c r="D38" s="424">
        <v>44406</v>
      </c>
      <c r="E38" s="288">
        <v>807.4</v>
      </c>
      <c r="F38" s="288">
        <v>809.26666666666677</v>
      </c>
      <c r="G38" s="289">
        <v>801.68333333333351</v>
      </c>
      <c r="H38" s="289">
        <v>795.9666666666667</v>
      </c>
      <c r="I38" s="289">
        <v>788.38333333333344</v>
      </c>
      <c r="J38" s="289">
        <v>814.98333333333358</v>
      </c>
      <c r="K38" s="289">
        <v>822.56666666666683</v>
      </c>
      <c r="L38" s="289">
        <v>828.28333333333364</v>
      </c>
      <c r="M38" s="276">
        <v>816.85</v>
      </c>
      <c r="N38" s="276">
        <v>803.55</v>
      </c>
      <c r="O38" s="291">
        <v>2819300</v>
      </c>
      <c r="P38" s="292">
        <v>5.0980392156862748E-3</v>
      </c>
    </row>
    <row r="39" spans="1:16" ht="15">
      <c r="A39" s="254">
        <v>29</v>
      </c>
      <c r="B39" s="342" t="s">
        <v>43</v>
      </c>
      <c r="C39" s="423" t="s">
        <v>66</v>
      </c>
      <c r="D39" s="424">
        <v>44406</v>
      </c>
      <c r="E39" s="288">
        <v>741.25</v>
      </c>
      <c r="F39" s="288">
        <v>743.6</v>
      </c>
      <c r="G39" s="289">
        <v>735.85</v>
      </c>
      <c r="H39" s="289">
        <v>730.45</v>
      </c>
      <c r="I39" s="289">
        <v>722.7</v>
      </c>
      <c r="J39" s="289">
        <v>749</v>
      </c>
      <c r="K39" s="289">
        <v>756.75</v>
      </c>
      <c r="L39" s="289">
        <v>762.15</v>
      </c>
      <c r="M39" s="276">
        <v>751.35</v>
      </c>
      <c r="N39" s="276">
        <v>738.2</v>
      </c>
      <c r="O39" s="291">
        <v>6366000</v>
      </c>
      <c r="P39" s="292">
        <v>7.0738033482669184E-4</v>
      </c>
    </row>
    <row r="40" spans="1:16" ht="15">
      <c r="A40" s="254">
        <v>30</v>
      </c>
      <c r="B40" s="342" t="s">
        <v>67</v>
      </c>
      <c r="C40" s="423" t="s">
        <v>68</v>
      </c>
      <c r="D40" s="424">
        <v>44406</v>
      </c>
      <c r="E40" s="288">
        <v>537.45000000000005</v>
      </c>
      <c r="F40" s="288">
        <v>535.5333333333333</v>
      </c>
      <c r="G40" s="289">
        <v>532.81666666666661</v>
      </c>
      <c r="H40" s="289">
        <v>528.18333333333328</v>
      </c>
      <c r="I40" s="289">
        <v>525.46666666666658</v>
      </c>
      <c r="J40" s="289">
        <v>540.16666666666663</v>
      </c>
      <c r="K40" s="289">
        <v>542.88333333333333</v>
      </c>
      <c r="L40" s="289">
        <v>547.51666666666665</v>
      </c>
      <c r="M40" s="276">
        <v>538.25</v>
      </c>
      <c r="N40" s="276">
        <v>530.9</v>
      </c>
      <c r="O40" s="291">
        <v>107556057</v>
      </c>
      <c r="P40" s="292">
        <v>-6.0723204816804082E-3</v>
      </c>
    </row>
    <row r="41" spans="1:16" ht="15">
      <c r="A41" s="254">
        <v>31</v>
      </c>
      <c r="B41" s="342" t="s">
        <v>63</v>
      </c>
      <c r="C41" s="423" t="s">
        <v>69</v>
      </c>
      <c r="D41" s="424">
        <v>44406</v>
      </c>
      <c r="E41" s="288">
        <v>65.599999999999994</v>
      </c>
      <c r="F41" s="288">
        <v>65.683333333333337</v>
      </c>
      <c r="G41" s="289">
        <v>64.966666666666669</v>
      </c>
      <c r="H41" s="289">
        <v>64.333333333333329</v>
      </c>
      <c r="I41" s="289">
        <v>63.61666666666666</v>
      </c>
      <c r="J41" s="289">
        <v>66.316666666666677</v>
      </c>
      <c r="K41" s="289">
        <v>67.033333333333346</v>
      </c>
      <c r="L41" s="289">
        <v>67.666666666666686</v>
      </c>
      <c r="M41" s="276">
        <v>66.400000000000006</v>
      </c>
      <c r="N41" s="276">
        <v>65.05</v>
      </c>
      <c r="O41" s="291">
        <v>86551500</v>
      </c>
      <c r="P41" s="292">
        <v>4.4343088812872168E-2</v>
      </c>
    </row>
    <row r="42" spans="1:16" ht="15">
      <c r="A42" s="254">
        <v>32</v>
      </c>
      <c r="B42" s="342" t="s">
        <v>51</v>
      </c>
      <c r="C42" s="423" t="s">
        <v>70</v>
      </c>
      <c r="D42" s="424">
        <v>44406</v>
      </c>
      <c r="E42" s="288">
        <v>399.35</v>
      </c>
      <c r="F42" s="288">
        <v>399.31666666666661</v>
      </c>
      <c r="G42" s="289">
        <v>396.43333333333322</v>
      </c>
      <c r="H42" s="289">
        <v>393.51666666666659</v>
      </c>
      <c r="I42" s="289">
        <v>390.63333333333321</v>
      </c>
      <c r="J42" s="289">
        <v>402.23333333333323</v>
      </c>
      <c r="K42" s="289">
        <v>405.11666666666667</v>
      </c>
      <c r="L42" s="289">
        <v>408.03333333333325</v>
      </c>
      <c r="M42" s="276">
        <v>402.2</v>
      </c>
      <c r="N42" s="276">
        <v>396.4</v>
      </c>
      <c r="O42" s="291">
        <v>13551600</v>
      </c>
      <c r="P42" s="292">
        <v>1.5862068965517243E-2</v>
      </c>
    </row>
    <row r="43" spans="1:16" ht="15">
      <c r="A43" s="254">
        <v>33</v>
      </c>
      <c r="B43" s="342" t="s">
        <v>43</v>
      </c>
      <c r="C43" s="423" t="s">
        <v>71</v>
      </c>
      <c r="D43" s="424">
        <v>44406</v>
      </c>
      <c r="E43" s="288">
        <v>15014.45</v>
      </c>
      <c r="F43" s="288">
        <v>15019.15</v>
      </c>
      <c r="G43" s="289">
        <v>14945.3</v>
      </c>
      <c r="H43" s="289">
        <v>14876.15</v>
      </c>
      <c r="I43" s="289">
        <v>14802.3</v>
      </c>
      <c r="J43" s="289">
        <v>15088.3</v>
      </c>
      <c r="K43" s="289">
        <v>15162.150000000001</v>
      </c>
      <c r="L43" s="289">
        <v>15231.3</v>
      </c>
      <c r="M43" s="276">
        <v>15093</v>
      </c>
      <c r="N43" s="276">
        <v>14950</v>
      </c>
      <c r="O43" s="291">
        <v>125550</v>
      </c>
      <c r="P43" s="292">
        <v>4.3207312006647278E-2</v>
      </c>
    </row>
    <row r="44" spans="1:16" ht="15">
      <c r="A44" s="254">
        <v>34</v>
      </c>
      <c r="B44" s="342" t="s">
        <v>72</v>
      </c>
      <c r="C44" s="423" t="s">
        <v>73</v>
      </c>
      <c r="D44" s="424">
        <v>44406</v>
      </c>
      <c r="E44" s="288">
        <v>472.9</v>
      </c>
      <c r="F44" s="288">
        <v>471.84999999999997</v>
      </c>
      <c r="G44" s="289">
        <v>469.04999999999995</v>
      </c>
      <c r="H44" s="289">
        <v>465.2</v>
      </c>
      <c r="I44" s="289">
        <v>462.4</v>
      </c>
      <c r="J44" s="289">
        <v>475.69999999999993</v>
      </c>
      <c r="K44" s="289">
        <v>478.5</v>
      </c>
      <c r="L44" s="289">
        <v>482.34999999999991</v>
      </c>
      <c r="M44" s="276">
        <v>474.65</v>
      </c>
      <c r="N44" s="276">
        <v>468</v>
      </c>
      <c r="O44" s="291">
        <v>33046200</v>
      </c>
      <c r="P44" s="292">
        <v>-3.6902371520052099E-3</v>
      </c>
    </row>
    <row r="45" spans="1:16" ht="15">
      <c r="A45" s="254">
        <v>35</v>
      </c>
      <c r="B45" s="342" t="s">
        <v>49</v>
      </c>
      <c r="C45" s="423" t="s">
        <v>74</v>
      </c>
      <c r="D45" s="424">
        <v>44406</v>
      </c>
      <c r="E45" s="288">
        <v>3685.35</v>
      </c>
      <c r="F45" s="288">
        <v>3686.7333333333336</v>
      </c>
      <c r="G45" s="289">
        <v>3657.6166666666672</v>
      </c>
      <c r="H45" s="289">
        <v>3629.8833333333337</v>
      </c>
      <c r="I45" s="289">
        <v>3600.7666666666673</v>
      </c>
      <c r="J45" s="289">
        <v>3714.4666666666672</v>
      </c>
      <c r="K45" s="289">
        <v>3743.5833333333339</v>
      </c>
      <c r="L45" s="289">
        <v>3771.3166666666671</v>
      </c>
      <c r="M45" s="276">
        <v>3715.85</v>
      </c>
      <c r="N45" s="276">
        <v>3659</v>
      </c>
      <c r="O45" s="291">
        <v>1722400</v>
      </c>
      <c r="P45" s="292">
        <v>5.3700677095493811E-3</v>
      </c>
    </row>
    <row r="46" spans="1:16" ht="15">
      <c r="A46" s="254">
        <v>36</v>
      </c>
      <c r="B46" s="342" t="s">
        <v>51</v>
      </c>
      <c r="C46" s="423" t="s">
        <v>75</v>
      </c>
      <c r="D46" s="424">
        <v>44406</v>
      </c>
      <c r="E46" s="288">
        <v>623.95000000000005</v>
      </c>
      <c r="F46" s="288">
        <v>624.53333333333342</v>
      </c>
      <c r="G46" s="289">
        <v>616.96666666666681</v>
      </c>
      <c r="H46" s="289">
        <v>609.98333333333335</v>
      </c>
      <c r="I46" s="289">
        <v>602.41666666666674</v>
      </c>
      <c r="J46" s="289">
        <v>631.51666666666688</v>
      </c>
      <c r="K46" s="289">
        <v>639.08333333333348</v>
      </c>
      <c r="L46" s="289">
        <v>646.06666666666695</v>
      </c>
      <c r="M46" s="276">
        <v>632.1</v>
      </c>
      <c r="N46" s="276">
        <v>617.54999999999995</v>
      </c>
      <c r="O46" s="291">
        <v>24149400</v>
      </c>
      <c r="P46" s="292">
        <v>-2.3629919112969191E-3</v>
      </c>
    </row>
    <row r="47" spans="1:16" ht="15">
      <c r="A47" s="254">
        <v>37</v>
      </c>
      <c r="B47" s="342" t="s">
        <v>53</v>
      </c>
      <c r="C47" s="423" t="s">
        <v>76</v>
      </c>
      <c r="D47" s="424">
        <v>44406</v>
      </c>
      <c r="E47" s="288">
        <v>154.30000000000001</v>
      </c>
      <c r="F47" s="288">
        <v>153.46666666666667</v>
      </c>
      <c r="G47" s="289">
        <v>150.73333333333335</v>
      </c>
      <c r="H47" s="289">
        <v>147.16666666666669</v>
      </c>
      <c r="I47" s="289">
        <v>144.43333333333337</v>
      </c>
      <c r="J47" s="289">
        <v>157.03333333333333</v>
      </c>
      <c r="K47" s="289">
        <v>159.76666666666662</v>
      </c>
      <c r="L47" s="289">
        <v>163.33333333333331</v>
      </c>
      <c r="M47" s="276">
        <v>156.19999999999999</v>
      </c>
      <c r="N47" s="276">
        <v>149.9</v>
      </c>
      <c r="O47" s="291">
        <v>58708800</v>
      </c>
      <c r="P47" s="292">
        <v>5.7690436812919542E-2</v>
      </c>
    </row>
    <row r="48" spans="1:16" ht="15">
      <c r="A48" s="254">
        <v>38</v>
      </c>
      <c r="B48" s="342" t="s">
        <v>56</v>
      </c>
      <c r="C48" s="423" t="s">
        <v>81</v>
      </c>
      <c r="D48" s="424">
        <v>44406</v>
      </c>
      <c r="E48" s="288">
        <v>534.5</v>
      </c>
      <c r="F48" s="288">
        <v>534.93333333333339</v>
      </c>
      <c r="G48" s="289">
        <v>531.21666666666681</v>
      </c>
      <c r="H48" s="289">
        <v>527.93333333333339</v>
      </c>
      <c r="I48" s="289">
        <v>524.21666666666681</v>
      </c>
      <c r="J48" s="289">
        <v>538.21666666666681</v>
      </c>
      <c r="K48" s="289">
        <v>541.93333333333351</v>
      </c>
      <c r="L48" s="289">
        <v>545.21666666666681</v>
      </c>
      <c r="M48" s="276">
        <v>538.65</v>
      </c>
      <c r="N48" s="276">
        <v>531.65</v>
      </c>
      <c r="O48" s="291">
        <v>6812500</v>
      </c>
      <c r="P48" s="292">
        <v>0.10525248428310688</v>
      </c>
    </row>
    <row r="49" spans="1:16" ht="15">
      <c r="A49" s="254">
        <v>39</v>
      </c>
      <c r="B49" s="357" t="s">
        <v>51</v>
      </c>
      <c r="C49" s="423" t="s">
        <v>82</v>
      </c>
      <c r="D49" s="424">
        <v>44406</v>
      </c>
      <c r="E49" s="288">
        <v>960.2</v>
      </c>
      <c r="F49" s="288">
        <v>957.73333333333346</v>
      </c>
      <c r="G49" s="289">
        <v>952.6166666666669</v>
      </c>
      <c r="H49" s="289">
        <v>945.03333333333342</v>
      </c>
      <c r="I49" s="289">
        <v>939.91666666666686</v>
      </c>
      <c r="J49" s="289">
        <v>965.31666666666695</v>
      </c>
      <c r="K49" s="289">
        <v>970.43333333333351</v>
      </c>
      <c r="L49" s="289">
        <v>978.01666666666699</v>
      </c>
      <c r="M49" s="276">
        <v>962.85</v>
      </c>
      <c r="N49" s="276">
        <v>950.15</v>
      </c>
      <c r="O49" s="291">
        <v>8513050</v>
      </c>
      <c r="P49" s="292">
        <v>-5.0896384077787904E-3</v>
      </c>
    </row>
    <row r="50" spans="1:16" ht="15">
      <c r="A50" s="254">
        <v>40</v>
      </c>
      <c r="B50" s="342" t="s">
        <v>39</v>
      </c>
      <c r="C50" s="423" t="s">
        <v>83</v>
      </c>
      <c r="D50" s="424">
        <v>44406</v>
      </c>
      <c r="E50" s="288">
        <v>148.85</v>
      </c>
      <c r="F50" s="288">
        <v>148.41666666666666</v>
      </c>
      <c r="G50" s="289">
        <v>147.5333333333333</v>
      </c>
      <c r="H50" s="289">
        <v>146.21666666666664</v>
      </c>
      <c r="I50" s="289">
        <v>145.33333333333329</v>
      </c>
      <c r="J50" s="289">
        <v>149.73333333333332</v>
      </c>
      <c r="K50" s="289">
        <v>150.6166666666667</v>
      </c>
      <c r="L50" s="289">
        <v>151.93333333333334</v>
      </c>
      <c r="M50" s="276">
        <v>149.30000000000001</v>
      </c>
      <c r="N50" s="276">
        <v>147.1</v>
      </c>
      <c r="O50" s="291">
        <v>59186400</v>
      </c>
      <c r="P50" s="292">
        <v>1.644547028274668E-2</v>
      </c>
    </row>
    <row r="51" spans="1:16" ht="15">
      <c r="A51" s="254">
        <v>41</v>
      </c>
      <c r="B51" s="342" t="s">
        <v>106</v>
      </c>
      <c r="C51" s="423" t="s">
        <v>820</v>
      </c>
      <c r="D51" s="424">
        <v>44406</v>
      </c>
      <c r="E51" s="288">
        <v>4104.6499999999996</v>
      </c>
      <c r="F51" s="288">
        <v>4112.8</v>
      </c>
      <c r="G51" s="289">
        <v>4054.3500000000004</v>
      </c>
      <c r="H51" s="289">
        <v>4004.05</v>
      </c>
      <c r="I51" s="289">
        <v>3945.6000000000004</v>
      </c>
      <c r="J51" s="289">
        <v>4163.1000000000004</v>
      </c>
      <c r="K51" s="289">
        <v>4221.5499999999993</v>
      </c>
      <c r="L51" s="289">
        <v>4271.8500000000004</v>
      </c>
      <c r="M51" s="276">
        <v>4171.25</v>
      </c>
      <c r="N51" s="276">
        <v>4062.5</v>
      </c>
      <c r="O51" s="291">
        <v>593800</v>
      </c>
      <c r="P51" s="292">
        <v>-5.1740657936761421E-2</v>
      </c>
    </row>
    <row r="52" spans="1:16" ht="15">
      <c r="A52" s="254">
        <v>42</v>
      </c>
      <c r="B52" s="342" t="s">
        <v>49</v>
      </c>
      <c r="C52" s="423" t="s">
        <v>84</v>
      </c>
      <c r="D52" s="424">
        <v>44406</v>
      </c>
      <c r="E52" s="288">
        <v>1685.45</v>
      </c>
      <c r="F52" s="288">
        <v>1692.6499999999999</v>
      </c>
      <c r="G52" s="289">
        <v>1673.8499999999997</v>
      </c>
      <c r="H52" s="289">
        <v>1662.2499999999998</v>
      </c>
      <c r="I52" s="289">
        <v>1643.4499999999996</v>
      </c>
      <c r="J52" s="289">
        <v>1704.2499999999998</v>
      </c>
      <c r="K52" s="289">
        <v>1723.05</v>
      </c>
      <c r="L52" s="289">
        <v>1734.6499999999999</v>
      </c>
      <c r="M52" s="276">
        <v>1711.45</v>
      </c>
      <c r="N52" s="276">
        <v>1681.05</v>
      </c>
      <c r="O52" s="291">
        <v>2540300</v>
      </c>
      <c r="P52" s="292">
        <v>1.0160055671537925E-2</v>
      </c>
    </row>
    <row r="53" spans="1:16" ht="15">
      <c r="A53" s="254">
        <v>43</v>
      </c>
      <c r="B53" s="342" t="s">
        <v>39</v>
      </c>
      <c r="C53" s="423" t="s">
        <v>85</v>
      </c>
      <c r="D53" s="424">
        <v>44406</v>
      </c>
      <c r="E53" s="288">
        <v>703.45</v>
      </c>
      <c r="F53" s="288">
        <v>703.94999999999993</v>
      </c>
      <c r="G53" s="289">
        <v>695.99999999999989</v>
      </c>
      <c r="H53" s="289">
        <v>688.55</v>
      </c>
      <c r="I53" s="289">
        <v>680.59999999999991</v>
      </c>
      <c r="J53" s="289">
        <v>711.39999999999986</v>
      </c>
      <c r="K53" s="289">
        <v>719.34999999999991</v>
      </c>
      <c r="L53" s="289">
        <v>726.79999999999984</v>
      </c>
      <c r="M53" s="276">
        <v>711.9</v>
      </c>
      <c r="N53" s="276">
        <v>696.5</v>
      </c>
      <c r="O53" s="291">
        <v>6039432</v>
      </c>
      <c r="P53" s="292">
        <v>1.2313335079905684E-2</v>
      </c>
    </row>
    <row r="54" spans="1:16" ht="15">
      <c r="A54" s="254">
        <v>44</v>
      </c>
      <c r="B54" s="357" t="s">
        <v>39</v>
      </c>
      <c r="C54" s="423" t="s">
        <v>232</v>
      </c>
      <c r="D54" s="424">
        <v>44406</v>
      </c>
      <c r="E54" s="288">
        <v>929.7</v>
      </c>
      <c r="F54" s="288">
        <v>933.43333333333339</v>
      </c>
      <c r="G54" s="289">
        <v>911.81666666666683</v>
      </c>
      <c r="H54" s="289">
        <v>893.93333333333339</v>
      </c>
      <c r="I54" s="289">
        <v>872.31666666666683</v>
      </c>
      <c r="J54" s="289">
        <v>951.31666666666683</v>
      </c>
      <c r="K54" s="289">
        <v>972.93333333333339</v>
      </c>
      <c r="L54" s="289">
        <v>990.81666666666683</v>
      </c>
      <c r="M54" s="276">
        <v>955.05</v>
      </c>
      <c r="N54" s="276">
        <v>915.55</v>
      </c>
      <c r="O54" s="291">
        <v>301250</v>
      </c>
      <c r="P54" s="292" t="e">
        <v>#DIV/0!</v>
      </c>
    </row>
    <row r="55" spans="1:16" ht="15">
      <c r="A55" s="254">
        <v>45</v>
      </c>
      <c r="B55" s="342" t="s">
        <v>53</v>
      </c>
      <c r="C55" s="423" t="s">
        <v>231</v>
      </c>
      <c r="D55" s="424">
        <v>44406</v>
      </c>
      <c r="E55" s="288">
        <v>175.35</v>
      </c>
      <c r="F55" s="288">
        <v>175.98333333333335</v>
      </c>
      <c r="G55" s="289">
        <v>173.2166666666667</v>
      </c>
      <c r="H55" s="289">
        <v>171.08333333333334</v>
      </c>
      <c r="I55" s="289">
        <v>168.31666666666669</v>
      </c>
      <c r="J55" s="289">
        <v>178.1166666666667</v>
      </c>
      <c r="K55" s="289">
        <v>180.88333333333335</v>
      </c>
      <c r="L55" s="289">
        <v>183.01666666666671</v>
      </c>
      <c r="M55" s="276">
        <v>178.75</v>
      </c>
      <c r="N55" s="276">
        <v>173.85</v>
      </c>
      <c r="O55" s="291">
        <v>10409800</v>
      </c>
      <c r="P55" s="292">
        <v>6.4342313787638675E-2</v>
      </c>
    </row>
    <row r="56" spans="1:16" ht="15">
      <c r="A56" s="254">
        <v>46</v>
      </c>
      <c r="B56" s="342" t="s">
        <v>63</v>
      </c>
      <c r="C56" s="423" t="s">
        <v>86</v>
      </c>
      <c r="D56" s="424">
        <v>44406</v>
      </c>
      <c r="E56" s="288">
        <v>863.25</v>
      </c>
      <c r="F56" s="288">
        <v>856.66666666666663</v>
      </c>
      <c r="G56" s="289">
        <v>841.5333333333333</v>
      </c>
      <c r="H56" s="289">
        <v>819.81666666666672</v>
      </c>
      <c r="I56" s="289">
        <v>804.68333333333339</v>
      </c>
      <c r="J56" s="289">
        <v>878.38333333333321</v>
      </c>
      <c r="K56" s="289">
        <v>893.51666666666665</v>
      </c>
      <c r="L56" s="289">
        <v>915.23333333333312</v>
      </c>
      <c r="M56" s="276">
        <v>871.8</v>
      </c>
      <c r="N56" s="276">
        <v>834.95</v>
      </c>
      <c r="O56" s="291">
        <v>2946000</v>
      </c>
      <c r="P56" s="292">
        <v>0.13815484469170144</v>
      </c>
    </row>
    <row r="57" spans="1:16" ht="15">
      <c r="A57" s="254">
        <v>47</v>
      </c>
      <c r="B57" s="342" t="s">
        <v>49</v>
      </c>
      <c r="C57" s="423" t="s">
        <v>87</v>
      </c>
      <c r="D57" s="424">
        <v>44406</v>
      </c>
      <c r="E57" s="288">
        <v>566.85</v>
      </c>
      <c r="F57" s="288">
        <v>569.61666666666667</v>
      </c>
      <c r="G57" s="289">
        <v>562.93333333333339</v>
      </c>
      <c r="H57" s="289">
        <v>559.01666666666677</v>
      </c>
      <c r="I57" s="289">
        <v>552.33333333333348</v>
      </c>
      <c r="J57" s="289">
        <v>573.5333333333333</v>
      </c>
      <c r="K57" s="289">
        <v>580.21666666666647</v>
      </c>
      <c r="L57" s="289">
        <v>584.13333333333321</v>
      </c>
      <c r="M57" s="276">
        <v>576.29999999999995</v>
      </c>
      <c r="N57" s="276">
        <v>565.70000000000005</v>
      </c>
      <c r="O57" s="291">
        <v>6506250</v>
      </c>
      <c r="P57" s="292">
        <v>4.5180722891566265E-2</v>
      </c>
    </row>
    <row r="58" spans="1:16" ht="15">
      <c r="A58" s="254">
        <v>48</v>
      </c>
      <c r="B58" s="342" t="s">
        <v>835</v>
      </c>
      <c r="C58" s="423" t="s">
        <v>342</v>
      </c>
      <c r="D58" s="424">
        <v>44406</v>
      </c>
      <c r="E58" s="288">
        <v>1794.45</v>
      </c>
      <c r="F58" s="288">
        <v>1783.1499999999999</v>
      </c>
      <c r="G58" s="289">
        <v>1755.2999999999997</v>
      </c>
      <c r="H58" s="289">
        <v>1716.1499999999999</v>
      </c>
      <c r="I58" s="289">
        <v>1688.2999999999997</v>
      </c>
      <c r="J58" s="289">
        <v>1822.2999999999997</v>
      </c>
      <c r="K58" s="289">
        <v>1850.1499999999996</v>
      </c>
      <c r="L58" s="289">
        <v>1889.2999999999997</v>
      </c>
      <c r="M58" s="276">
        <v>1811</v>
      </c>
      <c r="N58" s="276">
        <v>1744</v>
      </c>
      <c r="O58" s="291">
        <v>2804500</v>
      </c>
      <c r="P58" s="292">
        <v>7.2671638936699173E-2</v>
      </c>
    </row>
    <row r="59" spans="1:16" ht="15">
      <c r="A59" s="254">
        <v>49</v>
      </c>
      <c r="B59" s="342" t="s">
        <v>51</v>
      </c>
      <c r="C59" s="423" t="s">
        <v>90</v>
      </c>
      <c r="D59" s="424">
        <v>44406</v>
      </c>
      <c r="E59" s="288">
        <v>4273.45</v>
      </c>
      <c r="F59" s="288">
        <v>4283.166666666667</v>
      </c>
      <c r="G59" s="289">
        <v>4254.0833333333339</v>
      </c>
      <c r="H59" s="289">
        <v>4234.7166666666672</v>
      </c>
      <c r="I59" s="289">
        <v>4205.6333333333341</v>
      </c>
      <c r="J59" s="289">
        <v>4302.5333333333338</v>
      </c>
      <c r="K59" s="289">
        <v>4331.6166666666677</v>
      </c>
      <c r="L59" s="289">
        <v>4350.9833333333336</v>
      </c>
      <c r="M59" s="276">
        <v>4312.25</v>
      </c>
      <c r="N59" s="276">
        <v>4263.8</v>
      </c>
      <c r="O59" s="291">
        <v>2393200</v>
      </c>
      <c r="P59" s="292">
        <v>2.3259791345989395E-2</v>
      </c>
    </row>
    <row r="60" spans="1:16" ht="15">
      <c r="A60" s="254">
        <v>50</v>
      </c>
      <c r="B60" s="342" t="s">
        <v>91</v>
      </c>
      <c r="C60" s="423" t="s">
        <v>92</v>
      </c>
      <c r="D60" s="424">
        <v>44406</v>
      </c>
      <c r="E60" s="288">
        <v>295.60000000000002</v>
      </c>
      <c r="F60" s="288">
        <v>295.06666666666666</v>
      </c>
      <c r="G60" s="289">
        <v>292.0333333333333</v>
      </c>
      <c r="H60" s="289">
        <v>288.46666666666664</v>
      </c>
      <c r="I60" s="289">
        <v>285.43333333333328</v>
      </c>
      <c r="J60" s="289">
        <v>298.63333333333333</v>
      </c>
      <c r="K60" s="289">
        <v>301.66666666666674</v>
      </c>
      <c r="L60" s="289">
        <v>305.23333333333335</v>
      </c>
      <c r="M60" s="276">
        <v>298.10000000000002</v>
      </c>
      <c r="N60" s="276">
        <v>291.5</v>
      </c>
      <c r="O60" s="291">
        <v>34570800</v>
      </c>
      <c r="P60" s="292">
        <v>1.6002327611288916E-2</v>
      </c>
    </row>
    <row r="61" spans="1:16" ht="15">
      <c r="A61" s="254">
        <v>51</v>
      </c>
      <c r="B61" s="342" t="s">
        <v>51</v>
      </c>
      <c r="C61" s="423" t="s">
        <v>93</v>
      </c>
      <c r="D61" s="424">
        <v>44406</v>
      </c>
      <c r="E61" s="288">
        <v>5298.85</v>
      </c>
      <c r="F61" s="288">
        <v>5295.7333333333336</v>
      </c>
      <c r="G61" s="289">
        <v>5263.4666666666672</v>
      </c>
      <c r="H61" s="289">
        <v>5228.0833333333339</v>
      </c>
      <c r="I61" s="289">
        <v>5195.8166666666675</v>
      </c>
      <c r="J61" s="289">
        <v>5331.1166666666668</v>
      </c>
      <c r="K61" s="289">
        <v>5363.3833333333332</v>
      </c>
      <c r="L61" s="289">
        <v>5398.7666666666664</v>
      </c>
      <c r="M61" s="276">
        <v>5328</v>
      </c>
      <c r="N61" s="276">
        <v>5260.35</v>
      </c>
      <c r="O61" s="291">
        <v>2319000</v>
      </c>
      <c r="P61" s="292">
        <v>-9.8206660973526906E-3</v>
      </c>
    </row>
    <row r="62" spans="1:16" ht="15">
      <c r="A62" s="254">
        <v>52</v>
      </c>
      <c r="B62" s="342" t="s">
        <v>43</v>
      </c>
      <c r="C62" s="423" t="s">
        <v>94</v>
      </c>
      <c r="D62" s="424">
        <v>44406</v>
      </c>
      <c r="E62" s="288">
        <v>2729.4</v>
      </c>
      <c r="F62" s="288">
        <v>2718.2000000000003</v>
      </c>
      <c r="G62" s="289">
        <v>2701.7500000000005</v>
      </c>
      <c r="H62" s="289">
        <v>2674.1000000000004</v>
      </c>
      <c r="I62" s="289">
        <v>2657.6500000000005</v>
      </c>
      <c r="J62" s="289">
        <v>2745.8500000000004</v>
      </c>
      <c r="K62" s="289">
        <v>2762.3</v>
      </c>
      <c r="L62" s="289">
        <v>2789.9500000000003</v>
      </c>
      <c r="M62" s="276">
        <v>2734.65</v>
      </c>
      <c r="N62" s="276">
        <v>2690.55</v>
      </c>
      <c r="O62" s="291">
        <v>1767850</v>
      </c>
      <c r="P62" s="292">
        <v>4.7056384742951908E-2</v>
      </c>
    </row>
    <row r="63" spans="1:16" ht="15">
      <c r="A63" s="254">
        <v>53</v>
      </c>
      <c r="B63" s="342" t="s">
        <v>43</v>
      </c>
      <c r="C63" s="423" t="s">
        <v>96</v>
      </c>
      <c r="D63" s="424">
        <v>44406</v>
      </c>
      <c r="E63" s="288">
        <v>1179.6500000000001</v>
      </c>
      <c r="F63" s="288">
        <v>1172.9166666666667</v>
      </c>
      <c r="G63" s="289">
        <v>1163.0333333333335</v>
      </c>
      <c r="H63" s="289">
        <v>1146.4166666666667</v>
      </c>
      <c r="I63" s="289">
        <v>1136.5333333333335</v>
      </c>
      <c r="J63" s="289">
        <v>1189.5333333333335</v>
      </c>
      <c r="K63" s="289">
        <v>1199.4166666666667</v>
      </c>
      <c r="L63" s="289">
        <v>1216.0333333333335</v>
      </c>
      <c r="M63" s="276">
        <v>1182.8</v>
      </c>
      <c r="N63" s="276">
        <v>1156.3</v>
      </c>
      <c r="O63" s="291">
        <v>5176050</v>
      </c>
      <c r="P63" s="292">
        <v>1.073998496402105E-2</v>
      </c>
    </row>
    <row r="64" spans="1:16" ht="15">
      <c r="A64" s="254">
        <v>54</v>
      </c>
      <c r="B64" s="342" t="s">
        <v>43</v>
      </c>
      <c r="C64" s="423" t="s">
        <v>97</v>
      </c>
      <c r="D64" s="424">
        <v>44406</v>
      </c>
      <c r="E64" s="288">
        <v>183.45</v>
      </c>
      <c r="F64" s="288">
        <v>183.68333333333331</v>
      </c>
      <c r="G64" s="289">
        <v>182.76666666666662</v>
      </c>
      <c r="H64" s="289">
        <v>182.08333333333331</v>
      </c>
      <c r="I64" s="289">
        <v>181.16666666666663</v>
      </c>
      <c r="J64" s="289">
        <v>184.36666666666662</v>
      </c>
      <c r="K64" s="289">
        <v>185.2833333333333</v>
      </c>
      <c r="L64" s="289">
        <v>185.96666666666661</v>
      </c>
      <c r="M64" s="276">
        <v>184.6</v>
      </c>
      <c r="N64" s="276">
        <v>183</v>
      </c>
      <c r="O64" s="291">
        <v>13392000</v>
      </c>
      <c r="P64" s="292">
        <v>5.1441492368569812E-2</v>
      </c>
    </row>
    <row r="65" spans="1:16" ht="15">
      <c r="A65" s="254">
        <v>55</v>
      </c>
      <c r="B65" s="342" t="s">
        <v>53</v>
      </c>
      <c r="C65" s="423" t="s">
        <v>98</v>
      </c>
      <c r="D65" s="424">
        <v>44406</v>
      </c>
      <c r="E65" s="288">
        <v>85.55</v>
      </c>
      <c r="F65" s="288">
        <v>85.383333333333326</v>
      </c>
      <c r="G65" s="289">
        <v>84.766666666666652</v>
      </c>
      <c r="H65" s="289">
        <v>83.98333333333332</v>
      </c>
      <c r="I65" s="289">
        <v>83.366666666666646</v>
      </c>
      <c r="J65" s="289">
        <v>86.166666666666657</v>
      </c>
      <c r="K65" s="289">
        <v>86.783333333333331</v>
      </c>
      <c r="L65" s="289">
        <v>87.566666666666663</v>
      </c>
      <c r="M65" s="276">
        <v>86</v>
      </c>
      <c r="N65" s="276">
        <v>84.6</v>
      </c>
      <c r="O65" s="291">
        <v>80070000</v>
      </c>
      <c r="P65" s="292">
        <v>-1.050420168067227E-2</v>
      </c>
    </row>
    <row r="66" spans="1:16" ht="15">
      <c r="A66" s="254">
        <v>56</v>
      </c>
      <c r="B66" s="357" t="s">
        <v>72</v>
      </c>
      <c r="C66" s="423" t="s">
        <v>99</v>
      </c>
      <c r="D66" s="424">
        <v>44406</v>
      </c>
      <c r="E66" s="288">
        <v>153.9</v>
      </c>
      <c r="F66" s="288">
        <v>154.13333333333335</v>
      </c>
      <c r="G66" s="289">
        <v>152.7166666666667</v>
      </c>
      <c r="H66" s="289">
        <v>151.53333333333333</v>
      </c>
      <c r="I66" s="289">
        <v>150.11666666666667</v>
      </c>
      <c r="J66" s="289">
        <v>155.31666666666672</v>
      </c>
      <c r="K66" s="289">
        <v>156.73333333333341</v>
      </c>
      <c r="L66" s="289">
        <v>157.91666666666674</v>
      </c>
      <c r="M66" s="276">
        <v>155.55000000000001</v>
      </c>
      <c r="N66" s="276">
        <v>152.94999999999999</v>
      </c>
      <c r="O66" s="291">
        <v>29103100</v>
      </c>
      <c r="P66" s="292">
        <v>-2.1534044298605413E-2</v>
      </c>
    </row>
    <row r="67" spans="1:16" ht="15">
      <c r="A67" s="254">
        <v>57</v>
      </c>
      <c r="B67" s="342" t="s">
        <v>51</v>
      </c>
      <c r="C67" s="423" t="s">
        <v>100</v>
      </c>
      <c r="D67" s="424">
        <v>44406</v>
      </c>
      <c r="E67" s="395">
        <v>650.5</v>
      </c>
      <c r="F67" s="395">
        <v>647.26666666666677</v>
      </c>
      <c r="G67" s="396">
        <v>639.83333333333348</v>
      </c>
      <c r="H67" s="396">
        <v>629.16666666666674</v>
      </c>
      <c r="I67" s="396">
        <v>621.73333333333346</v>
      </c>
      <c r="J67" s="396">
        <v>657.93333333333351</v>
      </c>
      <c r="K67" s="396">
        <v>665.36666666666667</v>
      </c>
      <c r="L67" s="396">
        <v>676.03333333333353</v>
      </c>
      <c r="M67" s="397">
        <v>654.70000000000005</v>
      </c>
      <c r="N67" s="397">
        <v>636.6</v>
      </c>
      <c r="O67" s="398">
        <v>7312850</v>
      </c>
      <c r="P67" s="399">
        <v>1.0327295837305369E-2</v>
      </c>
    </row>
    <row r="68" spans="1:16" ht="15">
      <c r="A68" s="254">
        <v>58</v>
      </c>
      <c r="B68" s="342" t="s">
        <v>101</v>
      </c>
      <c r="C68" s="423" t="s">
        <v>102</v>
      </c>
      <c r="D68" s="424">
        <v>44406</v>
      </c>
      <c r="E68" s="288">
        <v>31.95</v>
      </c>
      <c r="F68" s="288">
        <v>32.016666666666673</v>
      </c>
      <c r="G68" s="289">
        <v>31.333333333333343</v>
      </c>
      <c r="H68" s="289">
        <v>30.716666666666669</v>
      </c>
      <c r="I68" s="289">
        <v>30.033333333333339</v>
      </c>
      <c r="J68" s="289">
        <v>32.633333333333347</v>
      </c>
      <c r="K68" s="289">
        <v>33.31666666666667</v>
      </c>
      <c r="L68" s="289">
        <v>33.933333333333351</v>
      </c>
      <c r="M68" s="276">
        <v>32.700000000000003</v>
      </c>
      <c r="N68" s="276">
        <v>31.4</v>
      </c>
      <c r="O68" s="291">
        <v>105817500</v>
      </c>
      <c r="P68" s="292">
        <v>4.0563620836891546E-3</v>
      </c>
    </row>
    <row r="69" spans="1:16" ht="15">
      <c r="A69" s="254">
        <v>59</v>
      </c>
      <c r="B69" s="342" t="s">
        <v>49</v>
      </c>
      <c r="C69" s="423" t="s">
        <v>103</v>
      </c>
      <c r="D69" s="424">
        <v>44406</v>
      </c>
      <c r="E69" s="288">
        <v>875.9</v>
      </c>
      <c r="F69" s="288">
        <v>876</v>
      </c>
      <c r="G69" s="289">
        <v>868</v>
      </c>
      <c r="H69" s="289">
        <v>860.1</v>
      </c>
      <c r="I69" s="289">
        <v>852.1</v>
      </c>
      <c r="J69" s="289">
        <v>883.9</v>
      </c>
      <c r="K69" s="289">
        <v>891.9</v>
      </c>
      <c r="L69" s="289">
        <v>899.8</v>
      </c>
      <c r="M69" s="276">
        <v>884</v>
      </c>
      <c r="N69" s="276">
        <v>868.1</v>
      </c>
      <c r="O69" s="291">
        <v>3808000</v>
      </c>
      <c r="P69" s="292">
        <v>3.5908596300326445E-2</v>
      </c>
    </row>
    <row r="70" spans="1:16" ht="15">
      <c r="A70" s="254">
        <v>60</v>
      </c>
      <c r="B70" s="342" t="s">
        <v>91</v>
      </c>
      <c r="C70" s="423" t="s">
        <v>244</v>
      </c>
      <c r="D70" s="424">
        <v>44406</v>
      </c>
      <c r="E70" s="288">
        <v>1406.75</v>
      </c>
      <c r="F70" s="288">
        <v>1405.6333333333332</v>
      </c>
      <c r="G70" s="289">
        <v>1393.2666666666664</v>
      </c>
      <c r="H70" s="289">
        <v>1379.7833333333333</v>
      </c>
      <c r="I70" s="289">
        <v>1367.4166666666665</v>
      </c>
      <c r="J70" s="289">
        <v>1419.1166666666663</v>
      </c>
      <c r="K70" s="289">
        <v>1431.4833333333331</v>
      </c>
      <c r="L70" s="289">
        <v>1444.9666666666662</v>
      </c>
      <c r="M70" s="276">
        <v>1418</v>
      </c>
      <c r="N70" s="276">
        <v>1392.15</v>
      </c>
      <c r="O70" s="291">
        <v>1778400</v>
      </c>
      <c r="P70" s="292">
        <v>3.3003300330033004E-3</v>
      </c>
    </row>
    <row r="71" spans="1:16" ht="15">
      <c r="A71" s="254">
        <v>61</v>
      </c>
      <c r="B71" s="357" t="s">
        <v>51</v>
      </c>
      <c r="C71" s="423" t="s">
        <v>367</v>
      </c>
      <c r="D71" s="424">
        <v>44406</v>
      </c>
      <c r="E71" s="288">
        <v>315.39999999999998</v>
      </c>
      <c r="F71" s="288">
        <v>314.46666666666664</v>
      </c>
      <c r="G71" s="289">
        <v>312.23333333333329</v>
      </c>
      <c r="H71" s="289">
        <v>309.06666666666666</v>
      </c>
      <c r="I71" s="289">
        <v>306.83333333333331</v>
      </c>
      <c r="J71" s="289">
        <v>317.63333333333327</v>
      </c>
      <c r="K71" s="289">
        <v>319.86666666666662</v>
      </c>
      <c r="L71" s="289">
        <v>323.03333333333325</v>
      </c>
      <c r="M71" s="276">
        <v>316.7</v>
      </c>
      <c r="N71" s="276">
        <v>311.3</v>
      </c>
      <c r="O71" s="291">
        <v>11561450</v>
      </c>
      <c r="P71" s="292">
        <v>1.1252711496746204E-2</v>
      </c>
    </row>
    <row r="72" spans="1:16" ht="15">
      <c r="A72" s="254">
        <v>62</v>
      </c>
      <c r="B72" s="342" t="s">
        <v>37</v>
      </c>
      <c r="C72" s="423" t="s">
        <v>104</v>
      </c>
      <c r="D72" s="424">
        <v>44406</v>
      </c>
      <c r="E72" s="288">
        <v>1510.35</v>
      </c>
      <c r="F72" s="288">
        <v>1509.25</v>
      </c>
      <c r="G72" s="289">
        <v>1499</v>
      </c>
      <c r="H72" s="289">
        <v>1487.65</v>
      </c>
      <c r="I72" s="289">
        <v>1477.4</v>
      </c>
      <c r="J72" s="289">
        <v>1520.6</v>
      </c>
      <c r="K72" s="289">
        <v>1530.85</v>
      </c>
      <c r="L72" s="289">
        <v>1542.1999999999998</v>
      </c>
      <c r="M72" s="276">
        <v>1519.5</v>
      </c>
      <c r="N72" s="276">
        <v>1497.9</v>
      </c>
      <c r="O72" s="291">
        <v>11390975</v>
      </c>
      <c r="P72" s="292">
        <v>-3.1591636529908133E-3</v>
      </c>
    </row>
    <row r="73" spans="1:16" ht="15">
      <c r="A73" s="254">
        <v>63</v>
      </c>
      <c r="B73" s="342" t="s">
        <v>72</v>
      </c>
      <c r="C73" s="423" t="s">
        <v>372</v>
      </c>
      <c r="D73" s="424">
        <v>44406</v>
      </c>
      <c r="E73" s="288">
        <v>646.5</v>
      </c>
      <c r="F73" s="288">
        <v>648.63333333333333</v>
      </c>
      <c r="G73" s="289">
        <v>639.51666666666665</v>
      </c>
      <c r="H73" s="289">
        <v>632.5333333333333</v>
      </c>
      <c r="I73" s="289">
        <v>623.41666666666663</v>
      </c>
      <c r="J73" s="289">
        <v>655.61666666666667</v>
      </c>
      <c r="K73" s="289">
        <v>664.73333333333323</v>
      </c>
      <c r="L73" s="289">
        <v>671.7166666666667</v>
      </c>
      <c r="M73" s="276">
        <v>657.75</v>
      </c>
      <c r="N73" s="276">
        <v>641.65</v>
      </c>
      <c r="O73" s="291">
        <v>2363750</v>
      </c>
      <c r="P73" s="292">
        <v>0.13710162357185809</v>
      </c>
    </row>
    <row r="74" spans="1:16" ht="15">
      <c r="A74" s="254">
        <v>64</v>
      </c>
      <c r="B74" s="342" t="s">
        <v>63</v>
      </c>
      <c r="C74" s="423" t="s">
        <v>105</v>
      </c>
      <c r="D74" s="424">
        <v>44406</v>
      </c>
      <c r="E74" s="288">
        <v>1002.55</v>
      </c>
      <c r="F74" s="288">
        <v>1000.2333333333332</v>
      </c>
      <c r="G74" s="289">
        <v>996.21666666666647</v>
      </c>
      <c r="H74" s="289">
        <v>989.88333333333321</v>
      </c>
      <c r="I74" s="289">
        <v>985.86666666666645</v>
      </c>
      <c r="J74" s="289">
        <v>1006.5666666666665</v>
      </c>
      <c r="K74" s="289">
        <v>1010.5833333333331</v>
      </c>
      <c r="L74" s="289">
        <v>1016.9166666666665</v>
      </c>
      <c r="M74" s="276">
        <v>1004.25</v>
      </c>
      <c r="N74" s="276">
        <v>993.9</v>
      </c>
      <c r="O74" s="291">
        <v>6353000</v>
      </c>
      <c r="P74" s="292">
        <v>-1.5715857300015717E-3</v>
      </c>
    </row>
    <row r="75" spans="1:16" ht="15">
      <c r="A75" s="254">
        <v>65</v>
      </c>
      <c r="B75" s="342" t="s">
        <v>106</v>
      </c>
      <c r="C75" s="423" t="s">
        <v>107</v>
      </c>
      <c r="D75" s="424">
        <v>44406</v>
      </c>
      <c r="E75" s="288">
        <v>994.05</v>
      </c>
      <c r="F75" s="288">
        <v>997.13333333333333</v>
      </c>
      <c r="G75" s="289">
        <v>984.41666666666663</v>
      </c>
      <c r="H75" s="289">
        <v>974.7833333333333</v>
      </c>
      <c r="I75" s="289">
        <v>962.06666666666661</v>
      </c>
      <c r="J75" s="289">
        <v>1006.7666666666667</v>
      </c>
      <c r="K75" s="289">
        <v>1019.4833333333333</v>
      </c>
      <c r="L75" s="289">
        <v>1029.1166666666668</v>
      </c>
      <c r="M75" s="276">
        <v>1009.85</v>
      </c>
      <c r="N75" s="276">
        <v>987.5</v>
      </c>
      <c r="O75" s="291">
        <v>18139100</v>
      </c>
      <c r="P75" s="292">
        <v>2.3595853318892157E-3</v>
      </c>
    </row>
    <row r="76" spans="1:16" ht="15">
      <c r="A76" s="254">
        <v>66</v>
      </c>
      <c r="B76" s="342" t="s">
        <v>56</v>
      </c>
      <c r="C76" t="s">
        <v>108</v>
      </c>
      <c r="D76" s="424">
        <v>44406</v>
      </c>
      <c r="E76" s="395">
        <v>2522.4499999999998</v>
      </c>
      <c r="F76" s="395">
        <v>2515.4333333333334</v>
      </c>
      <c r="G76" s="396">
        <v>2502.9666666666667</v>
      </c>
      <c r="H76" s="396">
        <v>2483.4833333333331</v>
      </c>
      <c r="I76" s="396">
        <v>2471.0166666666664</v>
      </c>
      <c r="J76" s="396">
        <v>2534.916666666667</v>
      </c>
      <c r="K76" s="396">
        <v>2547.3833333333341</v>
      </c>
      <c r="L76" s="396">
        <v>2566.8666666666672</v>
      </c>
      <c r="M76" s="397">
        <v>2527.9</v>
      </c>
      <c r="N76" s="397">
        <v>2495.9499999999998</v>
      </c>
      <c r="O76" s="398">
        <v>16136400</v>
      </c>
      <c r="P76" s="399">
        <v>2.0432167858701219E-2</v>
      </c>
    </row>
    <row r="77" spans="1:16" ht="15">
      <c r="A77" s="254">
        <v>67</v>
      </c>
      <c r="B77" s="342" t="s">
        <v>56</v>
      </c>
      <c r="C77" s="423" t="s">
        <v>248</v>
      </c>
      <c r="D77" s="424">
        <v>44406</v>
      </c>
      <c r="E77" s="288">
        <v>2962.1</v>
      </c>
      <c r="F77" s="288">
        <v>2948.6</v>
      </c>
      <c r="G77" s="289">
        <v>2922.2</v>
      </c>
      <c r="H77" s="289">
        <v>2882.2999999999997</v>
      </c>
      <c r="I77" s="289">
        <v>2855.8999999999996</v>
      </c>
      <c r="J77" s="289">
        <v>2988.5</v>
      </c>
      <c r="K77" s="289">
        <v>3014.9000000000005</v>
      </c>
      <c r="L77" s="289">
        <v>3054.8</v>
      </c>
      <c r="M77" s="276">
        <v>2975</v>
      </c>
      <c r="N77" s="276">
        <v>2908.7</v>
      </c>
      <c r="O77" s="291">
        <v>506000</v>
      </c>
      <c r="P77" s="292">
        <v>-1.556420233463035E-2</v>
      </c>
    </row>
    <row r="78" spans="1:16" ht="15">
      <c r="A78" s="254">
        <v>68</v>
      </c>
      <c r="B78" s="342" t="s">
        <v>53</v>
      </c>
      <c r="C78" s="423" t="s">
        <v>109</v>
      </c>
      <c r="D78" s="424">
        <v>44406</v>
      </c>
      <c r="E78" s="288">
        <v>1516.05</v>
      </c>
      <c r="F78" s="288">
        <v>1516.3333333333333</v>
      </c>
      <c r="G78" s="289">
        <v>1507.9666666666665</v>
      </c>
      <c r="H78" s="289">
        <v>1499.8833333333332</v>
      </c>
      <c r="I78" s="289">
        <v>1491.5166666666664</v>
      </c>
      <c r="J78" s="289">
        <v>1524.4166666666665</v>
      </c>
      <c r="K78" s="289">
        <v>1532.7833333333333</v>
      </c>
      <c r="L78" s="289">
        <v>1540.8666666666666</v>
      </c>
      <c r="M78" s="276">
        <v>1524.7</v>
      </c>
      <c r="N78" s="276">
        <v>1508.25</v>
      </c>
      <c r="O78" s="291">
        <v>23837550</v>
      </c>
      <c r="P78" s="292">
        <v>6.0771452347153559E-2</v>
      </c>
    </row>
    <row r="79" spans="1:16" ht="15">
      <c r="A79" s="254">
        <v>69</v>
      </c>
      <c r="B79" s="342" t="s">
        <v>56</v>
      </c>
      <c r="C79" s="423" t="s">
        <v>249</v>
      </c>
      <c r="D79" s="424">
        <v>44406</v>
      </c>
      <c r="E79" s="288">
        <v>726.75</v>
      </c>
      <c r="F79" s="288">
        <v>725.7833333333333</v>
      </c>
      <c r="G79" s="289">
        <v>719.56666666666661</v>
      </c>
      <c r="H79" s="289">
        <v>712.38333333333333</v>
      </c>
      <c r="I79" s="289">
        <v>706.16666666666663</v>
      </c>
      <c r="J79" s="289">
        <v>732.96666666666658</v>
      </c>
      <c r="K79" s="289">
        <v>739.18333333333328</v>
      </c>
      <c r="L79" s="289">
        <v>746.36666666666656</v>
      </c>
      <c r="M79" s="276">
        <v>732</v>
      </c>
      <c r="N79" s="276">
        <v>718.6</v>
      </c>
      <c r="O79" s="291">
        <v>9200400</v>
      </c>
      <c r="P79" s="292">
        <v>7.1041541240216737E-3</v>
      </c>
    </row>
    <row r="80" spans="1:16" ht="15">
      <c r="A80" s="254">
        <v>70</v>
      </c>
      <c r="B80" s="357" t="s">
        <v>43</v>
      </c>
      <c r="C80" s="423" t="s">
        <v>110</v>
      </c>
      <c r="D80" s="424">
        <v>44406</v>
      </c>
      <c r="E80" s="288">
        <v>2921.7</v>
      </c>
      <c r="F80" s="288">
        <v>2912.1166666666663</v>
      </c>
      <c r="G80" s="289">
        <v>2895.3833333333328</v>
      </c>
      <c r="H80" s="289">
        <v>2869.0666666666666</v>
      </c>
      <c r="I80" s="289">
        <v>2852.333333333333</v>
      </c>
      <c r="J80" s="289">
        <v>2938.4333333333325</v>
      </c>
      <c r="K80" s="289">
        <v>2955.1666666666661</v>
      </c>
      <c r="L80" s="289">
        <v>2981.4833333333322</v>
      </c>
      <c r="M80" s="276">
        <v>2928.85</v>
      </c>
      <c r="N80" s="276">
        <v>2885.8</v>
      </c>
      <c r="O80" s="291">
        <v>3942300</v>
      </c>
      <c r="P80" s="292">
        <v>-9.3479080286468143E-3</v>
      </c>
    </row>
    <row r="81" spans="1:16" ht="15">
      <c r="A81" s="254">
        <v>71</v>
      </c>
      <c r="B81" s="342" t="s">
        <v>111</v>
      </c>
      <c r="C81" s="423" t="s">
        <v>112</v>
      </c>
      <c r="D81" s="424">
        <v>44406</v>
      </c>
      <c r="E81" s="288">
        <v>378.05</v>
      </c>
      <c r="F81" s="288">
        <v>378.0333333333333</v>
      </c>
      <c r="G81" s="289">
        <v>373.41666666666663</v>
      </c>
      <c r="H81" s="289">
        <v>368.7833333333333</v>
      </c>
      <c r="I81" s="289">
        <v>364.16666666666663</v>
      </c>
      <c r="J81" s="289">
        <v>382.66666666666663</v>
      </c>
      <c r="K81" s="289">
        <v>387.2833333333333</v>
      </c>
      <c r="L81" s="289">
        <v>391.91666666666663</v>
      </c>
      <c r="M81" s="276">
        <v>382.65</v>
      </c>
      <c r="N81" s="276">
        <v>373.4</v>
      </c>
      <c r="O81" s="291">
        <v>26866400</v>
      </c>
      <c r="P81" s="292">
        <v>5.079044735956946E-2</v>
      </c>
    </row>
    <row r="82" spans="1:16" ht="15">
      <c r="A82" s="254">
        <v>72</v>
      </c>
      <c r="B82" s="342" t="s">
        <v>72</v>
      </c>
      <c r="C82" s="423" t="s">
        <v>113</v>
      </c>
      <c r="D82" s="424">
        <v>44406</v>
      </c>
      <c r="E82" s="288">
        <v>299.8</v>
      </c>
      <c r="F82" s="288">
        <v>299.25000000000006</v>
      </c>
      <c r="G82" s="289">
        <v>297.90000000000009</v>
      </c>
      <c r="H82" s="289">
        <v>296.00000000000006</v>
      </c>
      <c r="I82" s="289">
        <v>294.65000000000009</v>
      </c>
      <c r="J82" s="289">
        <v>301.15000000000009</v>
      </c>
      <c r="K82" s="289">
        <v>302.50000000000011</v>
      </c>
      <c r="L82" s="289">
        <v>304.40000000000009</v>
      </c>
      <c r="M82" s="276">
        <v>300.60000000000002</v>
      </c>
      <c r="N82" s="276">
        <v>297.35000000000002</v>
      </c>
      <c r="O82" s="291">
        <v>20906100</v>
      </c>
      <c r="P82" s="292">
        <v>-2.3192887514495554E-3</v>
      </c>
    </row>
    <row r="83" spans="1:16" ht="15">
      <c r="A83" s="254">
        <v>73</v>
      </c>
      <c r="B83" s="342" t="s">
        <v>49</v>
      </c>
      <c r="C83" s="423" t="s">
        <v>114</v>
      </c>
      <c r="D83" s="424">
        <v>44406</v>
      </c>
      <c r="E83" s="288">
        <v>2460.35</v>
      </c>
      <c r="F83" s="288">
        <v>2471.8833333333332</v>
      </c>
      <c r="G83" s="289">
        <v>2442.8666666666663</v>
      </c>
      <c r="H83" s="289">
        <v>2425.3833333333332</v>
      </c>
      <c r="I83" s="289">
        <v>2396.3666666666663</v>
      </c>
      <c r="J83" s="289">
        <v>2489.3666666666663</v>
      </c>
      <c r="K83" s="289">
        <v>2518.3833333333328</v>
      </c>
      <c r="L83" s="289">
        <v>2535.8666666666663</v>
      </c>
      <c r="M83" s="276">
        <v>2500.9</v>
      </c>
      <c r="N83" s="276">
        <v>2454.4</v>
      </c>
      <c r="O83" s="291">
        <v>6323400</v>
      </c>
      <c r="P83" s="292">
        <v>2.4696159455517744E-2</v>
      </c>
    </row>
    <row r="84" spans="1:16" ht="15">
      <c r="A84" s="254">
        <v>74</v>
      </c>
      <c r="B84" s="342" t="s">
        <v>56</v>
      </c>
      <c r="C84" s="423" t="s">
        <v>115</v>
      </c>
      <c r="D84" s="424">
        <v>44406</v>
      </c>
      <c r="E84" s="288">
        <v>272.8</v>
      </c>
      <c r="F84" s="288">
        <v>271.85000000000002</v>
      </c>
      <c r="G84" s="289">
        <v>265.60000000000002</v>
      </c>
      <c r="H84" s="289">
        <v>258.39999999999998</v>
      </c>
      <c r="I84" s="289">
        <v>252.14999999999998</v>
      </c>
      <c r="J84" s="289">
        <v>279.05000000000007</v>
      </c>
      <c r="K84" s="289">
        <v>285.30000000000007</v>
      </c>
      <c r="L84" s="289">
        <v>292.50000000000011</v>
      </c>
      <c r="M84" s="276">
        <v>278.10000000000002</v>
      </c>
      <c r="N84" s="276">
        <v>264.64999999999998</v>
      </c>
      <c r="O84" s="291">
        <v>31657200</v>
      </c>
      <c r="P84" s="292">
        <v>4.0660348517273008E-2</v>
      </c>
    </row>
    <row r="85" spans="1:16" ht="15">
      <c r="A85" s="254">
        <v>75</v>
      </c>
      <c r="B85" s="342" t="s">
        <v>53</v>
      </c>
      <c r="C85" s="423" t="s">
        <v>116</v>
      </c>
      <c r="D85" s="424">
        <v>44406</v>
      </c>
      <c r="E85" s="288">
        <v>650.75</v>
      </c>
      <c r="F85" s="288">
        <v>647.46666666666658</v>
      </c>
      <c r="G85" s="289">
        <v>642.08333333333314</v>
      </c>
      <c r="H85" s="289">
        <v>633.41666666666652</v>
      </c>
      <c r="I85" s="289">
        <v>628.03333333333308</v>
      </c>
      <c r="J85" s="289">
        <v>656.13333333333321</v>
      </c>
      <c r="K85" s="289">
        <v>661.51666666666665</v>
      </c>
      <c r="L85" s="289">
        <v>670.18333333333328</v>
      </c>
      <c r="M85" s="276">
        <v>652.85</v>
      </c>
      <c r="N85" s="276">
        <v>638.79999999999995</v>
      </c>
      <c r="O85" s="291">
        <v>67702250</v>
      </c>
      <c r="P85" s="292">
        <v>2.5655644241733182E-3</v>
      </c>
    </row>
    <row r="86" spans="1:16" ht="15">
      <c r="A86" s="254">
        <v>76</v>
      </c>
      <c r="B86" s="342" t="s">
        <v>56</v>
      </c>
      <c r="C86" s="423" t="s">
        <v>252</v>
      </c>
      <c r="D86" s="424">
        <v>44406</v>
      </c>
      <c r="E86" s="288">
        <v>1553.15</v>
      </c>
      <c r="F86" s="288">
        <v>1548.2333333333336</v>
      </c>
      <c r="G86" s="289">
        <v>1532.7666666666671</v>
      </c>
      <c r="H86" s="289">
        <v>1512.3833333333334</v>
      </c>
      <c r="I86" s="289">
        <v>1496.916666666667</v>
      </c>
      <c r="J86" s="289">
        <v>1568.6166666666672</v>
      </c>
      <c r="K86" s="289">
        <v>1584.0833333333335</v>
      </c>
      <c r="L86" s="289">
        <v>1604.4666666666674</v>
      </c>
      <c r="M86" s="276">
        <v>1563.7</v>
      </c>
      <c r="N86" s="276">
        <v>1527.85</v>
      </c>
      <c r="O86" s="291">
        <v>1074825</v>
      </c>
      <c r="P86" s="292">
        <v>3.3088235294117647E-2</v>
      </c>
    </row>
    <row r="87" spans="1:16" ht="15">
      <c r="A87" s="254">
        <v>77</v>
      </c>
      <c r="B87" s="342" t="s">
        <v>56</v>
      </c>
      <c r="C87" s="423" t="s">
        <v>117</v>
      </c>
      <c r="D87" s="424">
        <v>44406</v>
      </c>
      <c r="E87" s="288">
        <v>617.35</v>
      </c>
      <c r="F87" s="288">
        <v>614.2166666666667</v>
      </c>
      <c r="G87" s="289">
        <v>606.73333333333335</v>
      </c>
      <c r="H87" s="289">
        <v>596.11666666666667</v>
      </c>
      <c r="I87" s="289">
        <v>588.63333333333333</v>
      </c>
      <c r="J87" s="289">
        <v>624.83333333333337</v>
      </c>
      <c r="K87" s="289">
        <v>632.31666666666672</v>
      </c>
      <c r="L87" s="289">
        <v>642.93333333333339</v>
      </c>
      <c r="M87" s="276">
        <v>621.70000000000005</v>
      </c>
      <c r="N87" s="276">
        <v>603.6</v>
      </c>
      <c r="O87" s="291">
        <v>5151000</v>
      </c>
      <c r="P87" s="292">
        <v>3.46489906598373E-2</v>
      </c>
    </row>
    <row r="88" spans="1:16" ht="15">
      <c r="A88" s="254">
        <v>78</v>
      </c>
      <c r="B88" s="342" t="s">
        <v>67</v>
      </c>
      <c r="C88" s="423" t="s">
        <v>118</v>
      </c>
      <c r="D88" s="424">
        <v>44406</v>
      </c>
      <c r="E88" s="288">
        <v>10.75</v>
      </c>
      <c r="F88" s="288">
        <v>10.466666666666667</v>
      </c>
      <c r="G88" s="289">
        <v>10.033333333333333</v>
      </c>
      <c r="H88" s="289">
        <v>9.3166666666666664</v>
      </c>
      <c r="I88" s="289">
        <v>8.8833333333333329</v>
      </c>
      <c r="J88" s="289">
        <v>11.183333333333334</v>
      </c>
      <c r="K88" s="289">
        <v>11.616666666666667</v>
      </c>
      <c r="L88" s="289">
        <v>12.333333333333334</v>
      </c>
      <c r="M88" s="276">
        <v>10.9</v>
      </c>
      <c r="N88" s="276">
        <v>9.75</v>
      </c>
      <c r="O88" s="291">
        <v>617260000</v>
      </c>
      <c r="P88" s="292">
        <v>0.34032527739778085</v>
      </c>
    </row>
    <row r="89" spans="1:16" ht="15">
      <c r="A89" s="254">
        <v>79</v>
      </c>
      <c r="B89" s="342" t="s">
        <v>53</v>
      </c>
      <c r="C89" s="423" t="s">
        <v>119</v>
      </c>
      <c r="D89" s="424">
        <v>44406</v>
      </c>
      <c r="E89" s="288">
        <v>58.6</v>
      </c>
      <c r="F89" s="288">
        <v>58.283333333333331</v>
      </c>
      <c r="G89" s="289">
        <v>57.716666666666661</v>
      </c>
      <c r="H89" s="289">
        <v>56.833333333333329</v>
      </c>
      <c r="I89" s="289">
        <v>56.266666666666659</v>
      </c>
      <c r="J89" s="289">
        <v>59.166666666666664</v>
      </c>
      <c r="K89" s="289">
        <v>59.733333333333327</v>
      </c>
      <c r="L89" s="289">
        <v>60.616666666666667</v>
      </c>
      <c r="M89" s="276">
        <v>58.85</v>
      </c>
      <c r="N89" s="276">
        <v>57.4</v>
      </c>
      <c r="O89" s="291">
        <v>118341500</v>
      </c>
      <c r="P89" s="292">
        <v>-8.7530834725869332E-3</v>
      </c>
    </row>
    <row r="90" spans="1:16" ht="15">
      <c r="A90" s="254">
        <v>80</v>
      </c>
      <c r="B90" s="342" t="s">
        <v>72</v>
      </c>
      <c r="C90" s="423" t="s">
        <v>120</v>
      </c>
      <c r="D90" s="424">
        <v>44406</v>
      </c>
      <c r="E90" s="288">
        <v>515.25</v>
      </c>
      <c r="F90" s="288">
        <v>516.58333333333337</v>
      </c>
      <c r="G90" s="289">
        <v>509.2166666666667</v>
      </c>
      <c r="H90" s="289">
        <v>503.18333333333334</v>
      </c>
      <c r="I90" s="289">
        <v>495.81666666666666</v>
      </c>
      <c r="J90" s="289">
        <v>522.61666666666679</v>
      </c>
      <c r="K90" s="289">
        <v>529.98333333333335</v>
      </c>
      <c r="L90" s="289">
        <v>536.01666666666677</v>
      </c>
      <c r="M90" s="276">
        <v>523.95000000000005</v>
      </c>
      <c r="N90" s="276">
        <v>510.55</v>
      </c>
      <c r="O90" s="291">
        <v>9488875</v>
      </c>
      <c r="P90" s="292">
        <v>5.8273270970710014E-2</v>
      </c>
    </row>
    <row r="91" spans="1:16" ht="15">
      <c r="A91" s="254">
        <v>81</v>
      </c>
      <c r="B91" s="357" t="s">
        <v>101</v>
      </c>
      <c r="C91" s="423" t="s">
        <v>255</v>
      </c>
      <c r="D91" s="424">
        <v>44406</v>
      </c>
      <c r="E91" s="288">
        <v>148.44999999999999</v>
      </c>
      <c r="F91" s="288">
        <v>148.68333333333331</v>
      </c>
      <c r="G91" s="289">
        <v>145.76666666666662</v>
      </c>
      <c r="H91" s="289">
        <v>143.08333333333331</v>
      </c>
      <c r="I91" s="289">
        <v>140.16666666666663</v>
      </c>
      <c r="J91" s="289">
        <v>151.36666666666662</v>
      </c>
      <c r="K91" s="289">
        <v>154.2833333333333</v>
      </c>
      <c r="L91" s="289">
        <v>156.96666666666661</v>
      </c>
      <c r="M91" s="276">
        <v>151.6</v>
      </c>
      <c r="N91" s="276">
        <v>146</v>
      </c>
      <c r="O91" s="291">
        <v>2480400</v>
      </c>
      <c r="P91" s="292" t="e">
        <v>#DIV/0!</v>
      </c>
    </row>
    <row r="92" spans="1:16" ht="15">
      <c r="A92" s="254">
        <v>82</v>
      </c>
      <c r="B92" s="342" t="s">
        <v>39</v>
      </c>
      <c r="C92" s="423" t="s">
        <v>121</v>
      </c>
      <c r="D92" s="424">
        <v>44406</v>
      </c>
      <c r="E92" s="395">
        <v>1736</v>
      </c>
      <c r="F92" s="395">
        <v>1725.4166666666667</v>
      </c>
      <c r="G92" s="396">
        <v>1710.7833333333335</v>
      </c>
      <c r="H92" s="396">
        <v>1685.5666666666668</v>
      </c>
      <c r="I92" s="396">
        <v>1670.9333333333336</v>
      </c>
      <c r="J92" s="396">
        <v>1750.6333333333334</v>
      </c>
      <c r="K92" s="396">
        <v>1765.2666666666667</v>
      </c>
      <c r="L92" s="396">
        <v>1790.4833333333333</v>
      </c>
      <c r="M92" s="397">
        <v>1740.05</v>
      </c>
      <c r="N92" s="397">
        <v>1700.2</v>
      </c>
      <c r="O92" s="398">
        <v>2669000</v>
      </c>
      <c r="P92" s="399">
        <v>-2.0564591512432229E-3</v>
      </c>
    </row>
    <row r="93" spans="1:16" ht="15">
      <c r="A93" s="254">
        <v>83</v>
      </c>
      <c r="B93" s="342" t="s">
        <v>53</v>
      </c>
      <c r="C93" s="423" t="s">
        <v>122</v>
      </c>
      <c r="D93" s="424">
        <v>44406</v>
      </c>
      <c r="E93" s="288">
        <v>1016.65</v>
      </c>
      <c r="F93" s="288">
        <v>1009.4500000000002</v>
      </c>
      <c r="G93" s="289">
        <v>994.40000000000032</v>
      </c>
      <c r="H93" s="289">
        <v>972.1500000000002</v>
      </c>
      <c r="I93" s="289">
        <v>957.10000000000036</v>
      </c>
      <c r="J93" s="289">
        <v>1031.7000000000003</v>
      </c>
      <c r="K93" s="289">
        <v>1046.7500000000002</v>
      </c>
      <c r="L93" s="289">
        <v>1069.0000000000002</v>
      </c>
      <c r="M93" s="276">
        <v>1024.5</v>
      </c>
      <c r="N93" s="276">
        <v>987.2</v>
      </c>
      <c r="O93" s="291">
        <v>17999100</v>
      </c>
      <c r="P93" s="292">
        <v>-9.8524606396672935E-3</v>
      </c>
    </row>
    <row r="94" spans="1:16" ht="15">
      <c r="A94" s="254">
        <v>84</v>
      </c>
      <c r="B94" s="342" t="s">
        <v>67</v>
      </c>
      <c r="C94" s="423" t="s">
        <v>822</v>
      </c>
      <c r="D94" s="424">
        <v>44406</v>
      </c>
      <c r="E94" s="288">
        <v>246</v>
      </c>
      <c r="F94" s="288">
        <v>245.4666666666667</v>
      </c>
      <c r="G94" s="289">
        <v>243.5833333333334</v>
      </c>
      <c r="H94" s="289">
        <v>241.16666666666671</v>
      </c>
      <c r="I94" s="289">
        <v>239.28333333333342</v>
      </c>
      <c r="J94" s="289">
        <v>247.88333333333338</v>
      </c>
      <c r="K94" s="289">
        <v>249.76666666666671</v>
      </c>
      <c r="L94" s="289">
        <v>252.18333333333337</v>
      </c>
      <c r="M94" s="276">
        <v>247.35</v>
      </c>
      <c r="N94" s="276">
        <v>243.05</v>
      </c>
      <c r="O94" s="291">
        <v>12706400</v>
      </c>
      <c r="P94" s="292">
        <v>0.14106110133266281</v>
      </c>
    </row>
    <row r="95" spans="1:16" ht="15">
      <c r="A95" s="254">
        <v>85</v>
      </c>
      <c r="B95" s="342" t="s">
        <v>106</v>
      </c>
      <c r="C95" s="423" t="s">
        <v>124</v>
      </c>
      <c r="D95" s="424">
        <v>44406</v>
      </c>
      <c r="E95" s="288">
        <v>1578.8</v>
      </c>
      <c r="F95" s="288">
        <v>1569.3833333333332</v>
      </c>
      <c r="G95" s="289">
        <v>1556.7666666666664</v>
      </c>
      <c r="H95" s="289">
        <v>1534.7333333333331</v>
      </c>
      <c r="I95" s="289">
        <v>1522.1166666666663</v>
      </c>
      <c r="J95" s="289">
        <v>1591.4166666666665</v>
      </c>
      <c r="K95" s="289">
        <v>1604.0333333333333</v>
      </c>
      <c r="L95" s="289">
        <v>1626.0666666666666</v>
      </c>
      <c r="M95" s="276">
        <v>1582</v>
      </c>
      <c r="N95" s="276">
        <v>1547.35</v>
      </c>
      <c r="O95" s="291">
        <v>30841800</v>
      </c>
      <c r="P95" s="292">
        <v>2.2863851633700801E-2</v>
      </c>
    </row>
    <row r="96" spans="1:16" ht="15">
      <c r="A96" s="254">
        <v>86</v>
      </c>
      <c r="B96" s="342" t="s">
        <v>72</v>
      </c>
      <c r="C96" s="423" t="s">
        <v>125</v>
      </c>
      <c r="D96" s="424">
        <v>44406</v>
      </c>
      <c r="E96" s="288">
        <v>111.75</v>
      </c>
      <c r="F96" s="288">
        <v>111.98333333333333</v>
      </c>
      <c r="G96" s="289">
        <v>111.26666666666667</v>
      </c>
      <c r="H96" s="289">
        <v>110.78333333333333</v>
      </c>
      <c r="I96" s="289">
        <v>110.06666666666666</v>
      </c>
      <c r="J96" s="289">
        <v>112.46666666666667</v>
      </c>
      <c r="K96" s="289">
        <v>113.18333333333334</v>
      </c>
      <c r="L96" s="289">
        <v>113.66666666666667</v>
      </c>
      <c r="M96" s="276">
        <v>112.7</v>
      </c>
      <c r="N96" s="276">
        <v>111.5</v>
      </c>
      <c r="O96" s="291">
        <v>49543000</v>
      </c>
      <c r="P96" s="292">
        <v>3.5457138975682652E-2</v>
      </c>
    </row>
    <row r="97" spans="1:16" ht="15">
      <c r="A97" s="254">
        <v>87</v>
      </c>
      <c r="B97" s="357" t="s">
        <v>39</v>
      </c>
      <c r="C97" s="423" t="s">
        <v>772</v>
      </c>
      <c r="D97" s="424">
        <v>44406</v>
      </c>
      <c r="E97" s="288">
        <v>2075.3000000000002</v>
      </c>
      <c r="F97" s="288">
        <v>2077.1</v>
      </c>
      <c r="G97" s="289">
        <v>2058.25</v>
      </c>
      <c r="H97" s="289">
        <v>2041.2000000000003</v>
      </c>
      <c r="I97" s="289">
        <v>2022.3500000000004</v>
      </c>
      <c r="J97" s="289">
        <v>2094.1499999999996</v>
      </c>
      <c r="K97" s="289">
        <v>2112.9999999999991</v>
      </c>
      <c r="L97" s="289">
        <v>2130.0499999999993</v>
      </c>
      <c r="M97" s="276">
        <v>2095.9499999999998</v>
      </c>
      <c r="N97" s="276">
        <v>2060.0500000000002</v>
      </c>
      <c r="O97" s="291">
        <v>1706575</v>
      </c>
      <c r="P97" s="292">
        <v>-1.5212017493820118E-3</v>
      </c>
    </row>
    <row r="98" spans="1:16" ht="15">
      <c r="A98" s="254">
        <v>88</v>
      </c>
      <c r="B98" s="342" t="s">
        <v>49</v>
      </c>
      <c r="C98" s="423" t="s">
        <v>126</v>
      </c>
      <c r="D98" s="424">
        <v>44406</v>
      </c>
      <c r="E98" s="288">
        <v>205.9</v>
      </c>
      <c r="F98" s="288">
        <v>205.69999999999996</v>
      </c>
      <c r="G98" s="289">
        <v>204.89999999999992</v>
      </c>
      <c r="H98" s="289">
        <v>203.89999999999995</v>
      </c>
      <c r="I98" s="289">
        <v>203.09999999999991</v>
      </c>
      <c r="J98" s="289">
        <v>206.69999999999993</v>
      </c>
      <c r="K98" s="289">
        <v>207.49999999999994</v>
      </c>
      <c r="L98" s="289">
        <v>208.49999999999994</v>
      </c>
      <c r="M98" s="276">
        <v>206.5</v>
      </c>
      <c r="N98" s="276">
        <v>204.7</v>
      </c>
      <c r="O98" s="291">
        <v>163504000</v>
      </c>
      <c r="P98" s="292">
        <v>-5.3145927425634638E-3</v>
      </c>
    </row>
    <row r="99" spans="1:16" ht="15">
      <c r="A99" s="254">
        <v>89</v>
      </c>
      <c r="B99" s="342" t="s">
        <v>111</v>
      </c>
      <c r="C99" s="423" t="s">
        <v>127</v>
      </c>
      <c r="D99" s="424">
        <v>44406</v>
      </c>
      <c r="E99" s="288">
        <v>398</v>
      </c>
      <c r="F99" s="288">
        <v>398.05</v>
      </c>
      <c r="G99" s="289">
        <v>391.55</v>
      </c>
      <c r="H99" s="289">
        <v>385.1</v>
      </c>
      <c r="I99" s="289">
        <v>378.6</v>
      </c>
      <c r="J99" s="289">
        <v>404.5</v>
      </c>
      <c r="K99" s="289">
        <v>411</v>
      </c>
      <c r="L99" s="289">
        <v>417.45</v>
      </c>
      <c r="M99" s="276">
        <v>404.55</v>
      </c>
      <c r="N99" s="276">
        <v>391.6</v>
      </c>
      <c r="O99" s="291">
        <v>31342500</v>
      </c>
      <c r="P99" s="292">
        <v>2.1510633097042289E-2</v>
      </c>
    </row>
    <row r="100" spans="1:16" ht="15">
      <c r="A100" s="254">
        <v>90</v>
      </c>
      <c r="B100" s="342" t="s">
        <v>111</v>
      </c>
      <c r="C100" s="423" t="s">
        <v>128</v>
      </c>
      <c r="D100" s="424">
        <v>44406</v>
      </c>
      <c r="E100" s="288">
        <v>687.25</v>
      </c>
      <c r="F100" s="288">
        <v>689.85</v>
      </c>
      <c r="G100" s="289">
        <v>679.2</v>
      </c>
      <c r="H100" s="289">
        <v>671.15</v>
      </c>
      <c r="I100" s="289">
        <v>660.5</v>
      </c>
      <c r="J100" s="289">
        <v>697.90000000000009</v>
      </c>
      <c r="K100" s="289">
        <v>708.55</v>
      </c>
      <c r="L100" s="289">
        <v>716.60000000000014</v>
      </c>
      <c r="M100" s="276">
        <v>700.5</v>
      </c>
      <c r="N100" s="276">
        <v>681.8</v>
      </c>
      <c r="O100" s="291">
        <v>39532050</v>
      </c>
      <c r="P100" s="292">
        <v>1.9496570692476414E-2</v>
      </c>
    </row>
    <row r="101" spans="1:16" ht="15">
      <c r="A101" s="254">
        <v>91</v>
      </c>
      <c r="B101" s="342" t="s">
        <v>39</v>
      </c>
      <c r="C101" s="423" t="s">
        <v>129</v>
      </c>
      <c r="D101" s="424">
        <v>44406</v>
      </c>
      <c r="E101" s="288">
        <v>3137.6</v>
      </c>
      <c r="F101" s="288">
        <v>3144.5499999999997</v>
      </c>
      <c r="G101" s="289">
        <v>3105.0499999999993</v>
      </c>
      <c r="H101" s="289">
        <v>3072.4999999999995</v>
      </c>
      <c r="I101" s="289">
        <v>3032.9999999999991</v>
      </c>
      <c r="J101" s="289">
        <v>3177.0999999999995</v>
      </c>
      <c r="K101" s="289">
        <v>3216.6000000000004</v>
      </c>
      <c r="L101" s="289">
        <v>3249.1499999999996</v>
      </c>
      <c r="M101" s="276">
        <v>3184.05</v>
      </c>
      <c r="N101" s="276">
        <v>3112</v>
      </c>
      <c r="O101" s="291">
        <v>1407000</v>
      </c>
      <c r="P101" s="292">
        <v>5.0784167289021659E-2</v>
      </c>
    </row>
    <row r="102" spans="1:16" ht="15">
      <c r="A102" s="254">
        <v>92</v>
      </c>
      <c r="B102" s="342" t="s">
        <v>53</v>
      </c>
      <c r="C102" s="423" t="s">
        <v>131</v>
      </c>
      <c r="D102" s="424">
        <v>44406</v>
      </c>
      <c r="E102" s="288">
        <v>1746.05</v>
      </c>
      <c r="F102" s="288">
        <v>1747.1166666666668</v>
      </c>
      <c r="G102" s="289">
        <v>1729.2333333333336</v>
      </c>
      <c r="H102" s="289">
        <v>1712.4166666666667</v>
      </c>
      <c r="I102" s="289">
        <v>1694.5333333333335</v>
      </c>
      <c r="J102" s="289">
        <v>1763.9333333333336</v>
      </c>
      <c r="K102" s="289">
        <v>1781.8166666666668</v>
      </c>
      <c r="L102" s="289">
        <v>1798.6333333333337</v>
      </c>
      <c r="M102" s="276">
        <v>1765</v>
      </c>
      <c r="N102" s="276">
        <v>1730.3</v>
      </c>
      <c r="O102" s="291">
        <v>17613200</v>
      </c>
      <c r="P102" s="292">
        <v>0.2264093137254902</v>
      </c>
    </row>
    <row r="103" spans="1:16" ht="15">
      <c r="A103" s="254">
        <v>93</v>
      </c>
      <c r="B103" s="342" t="s">
        <v>56</v>
      </c>
      <c r="C103" s="423" t="s">
        <v>132</v>
      </c>
      <c r="D103" s="424">
        <v>44406</v>
      </c>
      <c r="E103" s="288">
        <v>96</v>
      </c>
      <c r="F103" s="288">
        <v>95.933333333333337</v>
      </c>
      <c r="G103" s="289">
        <v>95.116666666666674</v>
      </c>
      <c r="H103" s="289">
        <v>94.233333333333334</v>
      </c>
      <c r="I103" s="289">
        <v>93.416666666666671</v>
      </c>
      <c r="J103" s="289">
        <v>96.816666666666677</v>
      </c>
      <c r="K103" s="289">
        <v>97.63333333333334</v>
      </c>
      <c r="L103" s="289">
        <v>98.51666666666668</v>
      </c>
      <c r="M103" s="276">
        <v>96.75</v>
      </c>
      <c r="N103" s="276">
        <v>95.05</v>
      </c>
      <c r="O103" s="291">
        <v>58461124</v>
      </c>
      <c r="P103" s="292">
        <v>1.7868241143567432E-2</v>
      </c>
    </row>
    <row r="104" spans="1:16" ht="15">
      <c r="A104" s="254">
        <v>94</v>
      </c>
      <c r="B104" s="342" t="s">
        <v>39</v>
      </c>
      <c r="C104" s="423" t="s">
        <v>348</v>
      </c>
      <c r="D104" s="424">
        <v>44406</v>
      </c>
      <c r="E104" s="288">
        <v>3152.5</v>
      </c>
      <c r="F104" s="288">
        <v>3158.5666666666671</v>
      </c>
      <c r="G104" s="289">
        <v>3133.3333333333339</v>
      </c>
      <c r="H104" s="289">
        <v>3114.166666666667</v>
      </c>
      <c r="I104" s="289">
        <v>3088.9333333333338</v>
      </c>
      <c r="J104" s="289">
        <v>3177.733333333334</v>
      </c>
      <c r="K104" s="289">
        <v>3202.9666666666667</v>
      </c>
      <c r="L104" s="289">
        <v>3222.1333333333341</v>
      </c>
      <c r="M104" s="276">
        <v>3183.8</v>
      </c>
      <c r="N104" s="276">
        <v>3139.4</v>
      </c>
      <c r="O104" s="291">
        <v>389750</v>
      </c>
      <c r="P104" s="292">
        <v>1.2845215157353885E-3</v>
      </c>
    </row>
    <row r="105" spans="1:16" ht="15">
      <c r="A105" s="254">
        <v>95</v>
      </c>
      <c r="B105" s="342" t="s">
        <v>56</v>
      </c>
      <c r="C105" s="423" t="s">
        <v>133</v>
      </c>
      <c r="D105" s="424">
        <v>44406</v>
      </c>
      <c r="E105" s="288">
        <v>469.85</v>
      </c>
      <c r="F105" s="288">
        <v>470.75</v>
      </c>
      <c r="G105" s="289">
        <v>463.8</v>
      </c>
      <c r="H105" s="289">
        <v>457.75</v>
      </c>
      <c r="I105" s="289">
        <v>450.8</v>
      </c>
      <c r="J105" s="289">
        <v>476.8</v>
      </c>
      <c r="K105" s="289">
        <v>483.75000000000006</v>
      </c>
      <c r="L105" s="289">
        <v>489.8</v>
      </c>
      <c r="M105" s="276">
        <v>477.7</v>
      </c>
      <c r="N105" s="276">
        <v>464.7</v>
      </c>
      <c r="O105" s="291">
        <v>14108000</v>
      </c>
      <c r="P105" s="292">
        <v>5.1266766020864385E-2</v>
      </c>
    </row>
    <row r="106" spans="1:16" ht="15">
      <c r="A106" s="254">
        <v>96</v>
      </c>
      <c r="B106" s="342" t="s">
        <v>63</v>
      </c>
      <c r="C106" s="423" t="s">
        <v>134</v>
      </c>
      <c r="D106" s="424">
        <v>44406</v>
      </c>
      <c r="E106" s="288">
        <v>1519.3</v>
      </c>
      <c r="F106" s="288">
        <v>1516.8999999999999</v>
      </c>
      <c r="G106" s="289">
        <v>1509.3999999999996</v>
      </c>
      <c r="H106" s="289">
        <v>1499.4999999999998</v>
      </c>
      <c r="I106" s="289">
        <v>1491.9999999999995</v>
      </c>
      <c r="J106" s="289">
        <v>1526.7999999999997</v>
      </c>
      <c r="K106" s="289">
        <v>1534.3000000000002</v>
      </c>
      <c r="L106" s="289">
        <v>1544.1999999999998</v>
      </c>
      <c r="M106" s="276">
        <v>1524.4</v>
      </c>
      <c r="N106" s="276">
        <v>1507</v>
      </c>
      <c r="O106" s="291">
        <v>13400375</v>
      </c>
      <c r="P106" s="292">
        <v>3.2717723535236128E-3</v>
      </c>
    </row>
    <row r="107" spans="1:16" ht="15">
      <c r="A107" s="254">
        <v>97</v>
      </c>
      <c r="B107" s="342" t="s">
        <v>106</v>
      </c>
      <c r="C107" s="423" t="s">
        <v>260</v>
      </c>
      <c r="D107" s="424">
        <v>44406</v>
      </c>
      <c r="E107" s="288">
        <v>4205.2</v>
      </c>
      <c r="F107" s="288">
        <v>4206.7166666666662</v>
      </c>
      <c r="G107" s="289">
        <v>4178.4833333333327</v>
      </c>
      <c r="H107" s="289">
        <v>4151.7666666666664</v>
      </c>
      <c r="I107" s="289">
        <v>4123.5333333333328</v>
      </c>
      <c r="J107" s="289">
        <v>4233.4333333333325</v>
      </c>
      <c r="K107" s="289">
        <v>4261.6666666666661</v>
      </c>
      <c r="L107" s="289">
        <v>4288.3833333333323</v>
      </c>
      <c r="M107" s="276">
        <v>4234.95</v>
      </c>
      <c r="N107" s="276">
        <v>4180</v>
      </c>
      <c r="O107" s="291">
        <v>600150</v>
      </c>
      <c r="P107" s="292">
        <v>3.8142189932537623E-2</v>
      </c>
    </row>
    <row r="108" spans="1:16" ht="15">
      <c r="A108" s="254">
        <v>98</v>
      </c>
      <c r="B108" s="342" t="s">
        <v>106</v>
      </c>
      <c r="C108" s="423" t="s">
        <v>259</v>
      </c>
      <c r="D108" s="424">
        <v>44406</v>
      </c>
      <c r="E108" s="288">
        <v>2928.05</v>
      </c>
      <c r="F108" s="288">
        <v>2923.4833333333336</v>
      </c>
      <c r="G108" s="289">
        <v>2866.9666666666672</v>
      </c>
      <c r="H108" s="289">
        <v>2805.8833333333337</v>
      </c>
      <c r="I108" s="289">
        <v>2749.3666666666672</v>
      </c>
      <c r="J108" s="289">
        <v>2984.5666666666671</v>
      </c>
      <c r="K108" s="289">
        <v>3041.0833333333335</v>
      </c>
      <c r="L108" s="289">
        <v>3102.166666666667</v>
      </c>
      <c r="M108" s="276">
        <v>2980</v>
      </c>
      <c r="N108" s="276">
        <v>2862.4</v>
      </c>
      <c r="O108" s="291">
        <v>475000</v>
      </c>
      <c r="P108" s="292">
        <v>4.1666666666666664E-2</v>
      </c>
    </row>
    <row r="109" spans="1:16" ht="15">
      <c r="A109" s="254">
        <v>99</v>
      </c>
      <c r="B109" s="342" t="s">
        <v>51</v>
      </c>
      <c r="C109" s="423" t="s">
        <v>135</v>
      </c>
      <c r="D109" s="424">
        <v>44406</v>
      </c>
      <c r="E109" s="288">
        <v>1155.3</v>
      </c>
      <c r="F109" s="288">
        <v>1151.9333333333334</v>
      </c>
      <c r="G109" s="289">
        <v>1141.3666666666668</v>
      </c>
      <c r="H109" s="289">
        <v>1127.4333333333334</v>
      </c>
      <c r="I109" s="289">
        <v>1116.8666666666668</v>
      </c>
      <c r="J109" s="289">
        <v>1165.8666666666668</v>
      </c>
      <c r="K109" s="289">
        <v>1176.4333333333334</v>
      </c>
      <c r="L109" s="289">
        <v>1190.3666666666668</v>
      </c>
      <c r="M109" s="276">
        <v>1162.5</v>
      </c>
      <c r="N109" s="276">
        <v>1138</v>
      </c>
      <c r="O109" s="291">
        <v>6395400</v>
      </c>
      <c r="P109" s="292">
        <v>1.3060455096270365E-2</v>
      </c>
    </row>
    <row r="110" spans="1:16" ht="15">
      <c r="A110" s="254">
        <v>100</v>
      </c>
      <c r="B110" s="342" t="s">
        <v>43</v>
      </c>
      <c r="C110" s="423" t="s">
        <v>136</v>
      </c>
      <c r="D110" s="424">
        <v>44406</v>
      </c>
      <c r="E110" s="288">
        <v>790.15</v>
      </c>
      <c r="F110" s="288">
        <v>791.05000000000007</v>
      </c>
      <c r="G110" s="289">
        <v>784.10000000000014</v>
      </c>
      <c r="H110" s="289">
        <v>778.05000000000007</v>
      </c>
      <c r="I110" s="289">
        <v>771.10000000000014</v>
      </c>
      <c r="J110" s="289">
        <v>797.10000000000014</v>
      </c>
      <c r="K110" s="289">
        <v>804.05000000000018</v>
      </c>
      <c r="L110" s="289">
        <v>810.10000000000014</v>
      </c>
      <c r="M110" s="276">
        <v>798</v>
      </c>
      <c r="N110" s="276">
        <v>785</v>
      </c>
      <c r="O110" s="291">
        <v>9795800</v>
      </c>
      <c r="P110" s="292">
        <v>7.3983115886415957E-2</v>
      </c>
    </row>
    <row r="111" spans="1:16" ht="15">
      <c r="A111" s="254">
        <v>101</v>
      </c>
      <c r="B111" s="342" t="s">
        <v>56</v>
      </c>
      <c r="C111" s="423" t="s">
        <v>137</v>
      </c>
      <c r="D111" s="424">
        <v>44406</v>
      </c>
      <c r="E111" s="288">
        <v>159.35</v>
      </c>
      <c r="F111" s="288">
        <v>158.76666666666665</v>
      </c>
      <c r="G111" s="289">
        <v>157.08333333333331</v>
      </c>
      <c r="H111" s="289">
        <v>154.81666666666666</v>
      </c>
      <c r="I111" s="289">
        <v>153.13333333333333</v>
      </c>
      <c r="J111" s="289">
        <v>161.0333333333333</v>
      </c>
      <c r="K111" s="289">
        <v>162.71666666666664</v>
      </c>
      <c r="L111" s="289">
        <v>164.98333333333329</v>
      </c>
      <c r="M111" s="276">
        <v>160.44999999999999</v>
      </c>
      <c r="N111" s="276">
        <v>156.5</v>
      </c>
      <c r="O111" s="291">
        <v>43628000</v>
      </c>
      <c r="P111" s="292">
        <v>-3.2381121362668561E-2</v>
      </c>
    </row>
    <row r="112" spans="1:16" ht="15">
      <c r="A112" s="254">
        <v>102</v>
      </c>
      <c r="B112" s="342" t="s">
        <v>56</v>
      </c>
      <c r="C112" s="423" t="s">
        <v>138</v>
      </c>
      <c r="D112" s="424">
        <v>44406</v>
      </c>
      <c r="E112" s="288">
        <v>164.95</v>
      </c>
      <c r="F112" s="288">
        <v>163.80000000000001</v>
      </c>
      <c r="G112" s="289">
        <v>161.70000000000002</v>
      </c>
      <c r="H112" s="289">
        <v>158.45000000000002</v>
      </c>
      <c r="I112" s="289">
        <v>156.35000000000002</v>
      </c>
      <c r="J112" s="289">
        <v>167.05</v>
      </c>
      <c r="K112" s="289">
        <v>169.15000000000003</v>
      </c>
      <c r="L112" s="289">
        <v>172.4</v>
      </c>
      <c r="M112" s="276">
        <v>165.9</v>
      </c>
      <c r="N112" s="276">
        <v>160.55000000000001</v>
      </c>
      <c r="O112" s="291">
        <v>22596000</v>
      </c>
      <c r="P112" s="292">
        <v>5.3134962805526033E-4</v>
      </c>
    </row>
    <row r="113" spans="1:16" ht="15">
      <c r="A113" s="254">
        <v>103</v>
      </c>
      <c r="B113" s="342" t="s">
        <v>49</v>
      </c>
      <c r="C113" s="423" t="s">
        <v>139</v>
      </c>
      <c r="D113" s="424">
        <v>44406</v>
      </c>
      <c r="E113" s="288">
        <v>514.95000000000005</v>
      </c>
      <c r="F113" s="288">
        <v>515.86666666666667</v>
      </c>
      <c r="G113" s="289">
        <v>512.58333333333337</v>
      </c>
      <c r="H113" s="289">
        <v>510.2166666666667</v>
      </c>
      <c r="I113" s="289">
        <v>506.93333333333339</v>
      </c>
      <c r="J113" s="289">
        <v>518.23333333333335</v>
      </c>
      <c r="K113" s="289">
        <v>521.51666666666665</v>
      </c>
      <c r="L113" s="289">
        <v>523.88333333333333</v>
      </c>
      <c r="M113" s="276">
        <v>519.15</v>
      </c>
      <c r="N113" s="276">
        <v>513.5</v>
      </c>
      <c r="O113" s="291">
        <v>5548000</v>
      </c>
      <c r="P113" s="292">
        <v>3.3147113594040968E-2</v>
      </c>
    </row>
    <row r="114" spans="1:16" ht="15">
      <c r="A114" s="254">
        <v>104</v>
      </c>
      <c r="B114" s="342" t="s">
        <v>43</v>
      </c>
      <c r="C114" s="423" t="s">
        <v>140</v>
      </c>
      <c r="D114" s="424">
        <v>44406</v>
      </c>
      <c r="E114" s="288">
        <v>7658.65</v>
      </c>
      <c r="F114" s="288">
        <v>7633.25</v>
      </c>
      <c r="G114" s="289">
        <v>7587.05</v>
      </c>
      <c r="H114" s="289">
        <v>7515.45</v>
      </c>
      <c r="I114" s="289">
        <v>7469.25</v>
      </c>
      <c r="J114" s="289">
        <v>7704.85</v>
      </c>
      <c r="K114" s="289">
        <v>7751.0500000000011</v>
      </c>
      <c r="L114" s="289">
        <v>7822.6500000000005</v>
      </c>
      <c r="M114" s="276">
        <v>7679.45</v>
      </c>
      <c r="N114" s="276">
        <v>7561.65</v>
      </c>
      <c r="O114" s="291">
        <v>1853600</v>
      </c>
      <c r="P114" s="292">
        <v>-0.10285078166594067</v>
      </c>
    </row>
    <row r="115" spans="1:16" ht="15">
      <c r="A115" s="254">
        <v>105</v>
      </c>
      <c r="B115" s="342" t="s">
        <v>49</v>
      </c>
      <c r="C115" s="423" t="s">
        <v>141</v>
      </c>
      <c r="D115" s="424">
        <v>44406</v>
      </c>
      <c r="E115" s="288">
        <v>667.5</v>
      </c>
      <c r="F115" s="288">
        <v>670.56666666666672</v>
      </c>
      <c r="G115" s="289">
        <v>658.23333333333346</v>
      </c>
      <c r="H115" s="289">
        <v>648.9666666666667</v>
      </c>
      <c r="I115" s="289">
        <v>636.63333333333344</v>
      </c>
      <c r="J115" s="289">
        <v>679.83333333333348</v>
      </c>
      <c r="K115" s="289">
        <v>692.16666666666674</v>
      </c>
      <c r="L115" s="289">
        <v>701.43333333333351</v>
      </c>
      <c r="M115" s="276">
        <v>682.9</v>
      </c>
      <c r="N115" s="276">
        <v>661.3</v>
      </c>
      <c r="O115" s="291">
        <v>11225000</v>
      </c>
      <c r="P115" s="292">
        <v>2.6637704355779123E-2</v>
      </c>
    </row>
    <row r="116" spans="1:16" ht="15">
      <c r="A116" s="254">
        <v>106</v>
      </c>
      <c r="B116" s="342" t="s">
        <v>56</v>
      </c>
      <c r="C116" s="423" t="s">
        <v>441</v>
      </c>
      <c r="D116" s="424">
        <v>44406</v>
      </c>
      <c r="E116" s="288">
        <v>2974.75</v>
      </c>
      <c r="F116" s="288">
        <v>2950.2999999999997</v>
      </c>
      <c r="G116" s="289">
        <v>2875.8499999999995</v>
      </c>
      <c r="H116" s="289">
        <v>2776.95</v>
      </c>
      <c r="I116" s="289">
        <v>2702.4999999999995</v>
      </c>
      <c r="J116" s="289">
        <v>3049.1999999999994</v>
      </c>
      <c r="K116" s="289">
        <v>3123.6499999999992</v>
      </c>
      <c r="L116" s="289">
        <v>3222.5499999999993</v>
      </c>
      <c r="M116" s="276">
        <v>3024.75</v>
      </c>
      <c r="N116" s="276">
        <v>2851.4</v>
      </c>
      <c r="O116" s="291">
        <v>139800</v>
      </c>
      <c r="P116" s="292" t="e">
        <v>#DIV/0!</v>
      </c>
    </row>
    <row r="117" spans="1:16" ht="15">
      <c r="A117" s="254">
        <v>107</v>
      </c>
      <c r="B117" s="357" t="s">
        <v>51</v>
      </c>
      <c r="C117" s="423" t="s">
        <v>142</v>
      </c>
      <c r="D117" s="424">
        <v>44406</v>
      </c>
      <c r="E117" s="288">
        <v>1087.6500000000001</v>
      </c>
      <c r="F117" s="288">
        <v>1069.2833333333335</v>
      </c>
      <c r="G117" s="289">
        <v>1044.5666666666671</v>
      </c>
      <c r="H117" s="289">
        <v>1001.4833333333336</v>
      </c>
      <c r="I117" s="289">
        <v>976.76666666666711</v>
      </c>
      <c r="J117" s="289">
        <v>1112.366666666667</v>
      </c>
      <c r="K117" s="289">
        <v>1137.0833333333337</v>
      </c>
      <c r="L117" s="289">
        <v>1180.166666666667</v>
      </c>
      <c r="M117" s="276">
        <v>1094</v>
      </c>
      <c r="N117" s="276">
        <v>1026.2</v>
      </c>
      <c r="O117" s="291">
        <v>2424500</v>
      </c>
      <c r="P117" s="292">
        <v>7.8034682080924858E-2</v>
      </c>
    </row>
    <row r="118" spans="1:16" ht="15">
      <c r="A118" s="254">
        <v>108</v>
      </c>
      <c r="B118" s="342" t="s">
        <v>72</v>
      </c>
      <c r="C118" s="423" t="s">
        <v>143</v>
      </c>
      <c r="D118" s="424">
        <v>44406</v>
      </c>
      <c r="E118" s="288">
        <v>1132.3</v>
      </c>
      <c r="F118" s="288">
        <v>1135.3833333333332</v>
      </c>
      <c r="G118" s="289">
        <v>1125.6666666666665</v>
      </c>
      <c r="H118" s="289">
        <v>1119.0333333333333</v>
      </c>
      <c r="I118" s="289">
        <v>1109.3166666666666</v>
      </c>
      <c r="J118" s="289">
        <v>1142.0166666666664</v>
      </c>
      <c r="K118" s="289">
        <v>1151.7333333333331</v>
      </c>
      <c r="L118" s="289">
        <v>1158.3666666666663</v>
      </c>
      <c r="M118" s="276">
        <v>1145.0999999999999</v>
      </c>
      <c r="N118" s="276">
        <v>1128.75</v>
      </c>
      <c r="O118" s="291">
        <v>2059800</v>
      </c>
      <c r="P118" s="292">
        <v>9.5055821371610852E-2</v>
      </c>
    </row>
    <row r="119" spans="1:16" ht="15">
      <c r="A119" s="254">
        <v>109</v>
      </c>
      <c r="B119" s="342" t="s">
        <v>106</v>
      </c>
      <c r="C119" s="423" t="s">
        <v>144</v>
      </c>
      <c r="D119" s="424">
        <v>44406</v>
      </c>
      <c r="E119" s="288">
        <v>2546.4499999999998</v>
      </c>
      <c r="F119" s="288">
        <v>2539.85</v>
      </c>
      <c r="G119" s="289">
        <v>2517.25</v>
      </c>
      <c r="H119" s="289">
        <v>2488.0500000000002</v>
      </c>
      <c r="I119" s="289">
        <v>2465.4500000000003</v>
      </c>
      <c r="J119" s="289">
        <v>2569.0499999999997</v>
      </c>
      <c r="K119" s="289">
        <v>2591.6499999999992</v>
      </c>
      <c r="L119" s="289">
        <v>2620.8499999999995</v>
      </c>
      <c r="M119" s="276">
        <v>2562.4499999999998</v>
      </c>
      <c r="N119" s="276">
        <v>2510.65</v>
      </c>
      <c r="O119" s="291">
        <v>1730400</v>
      </c>
      <c r="P119" s="292">
        <v>-1.7488076311605722E-2</v>
      </c>
    </row>
    <row r="120" spans="1:16" ht="15">
      <c r="A120" s="254">
        <v>110</v>
      </c>
      <c r="B120" s="342" t="s">
        <v>43</v>
      </c>
      <c r="C120" s="423" t="s">
        <v>145</v>
      </c>
      <c r="D120" s="424">
        <v>44406</v>
      </c>
      <c r="E120" s="288">
        <v>238.15</v>
      </c>
      <c r="F120" s="288">
        <v>239.15</v>
      </c>
      <c r="G120" s="289">
        <v>236.20000000000002</v>
      </c>
      <c r="H120" s="289">
        <v>234.25</v>
      </c>
      <c r="I120" s="289">
        <v>231.3</v>
      </c>
      <c r="J120" s="289">
        <v>241.10000000000002</v>
      </c>
      <c r="K120" s="289">
        <v>244.05</v>
      </c>
      <c r="L120" s="289">
        <v>246.00000000000003</v>
      </c>
      <c r="M120" s="276">
        <v>242.1</v>
      </c>
      <c r="N120" s="276">
        <v>237.2</v>
      </c>
      <c r="O120" s="291">
        <v>28553000</v>
      </c>
      <c r="P120" s="292">
        <v>4.3222506393861895E-2</v>
      </c>
    </row>
    <row r="121" spans="1:16" ht="15">
      <c r="A121" s="254">
        <v>111</v>
      </c>
      <c r="B121" s="342" t="s">
        <v>106</v>
      </c>
      <c r="C121" s="423" t="s">
        <v>262</v>
      </c>
      <c r="D121" s="424">
        <v>44406</v>
      </c>
      <c r="E121" s="288">
        <v>2028.25</v>
      </c>
      <c r="F121" s="288">
        <v>2032.6166666666668</v>
      </c>
      <c r="G121" s="289">
        <v>2006.2833333333338</v>
      </c>
      <c r="H121" s="289">
        <v>1984.3166666666671</v>
      </c>
      <c r="I121" s="289">
        <v>1957.983333333334</v>
      </c>
      <c r="J121" s="289">
        <v>2054.5833333333335</v>
      </c>
      <c r="K121" s="289">
        <v>2080.9166666666665</v>
      </c>
      <c r="L121" s="289">
        <v>2102.8833333333332</v>
      </c>
      <c r="M121" s="276">
        <v>2058.9499999999998</v>
      </c>
      <c r="N121" s="276">
        <v>2010.65</v>
      </c>
      <c r="O121" s="291">
        <v>629525</v>
      </c>
      <c r="P121" s="292">
        <v>2.1624472573839662E-2</v>
      </c>
    </row>
    <row r="122" spans="1:16" ht="15">
      <c r="A122" s="254">
        <v>112</v>
      </c>
      <c r="B122" s="342" t="s">
        <v>43</v>
      </c>
      <c r="C122" s="423" t="s">
        <v>146</v>
      </c>
      <c r="D122" s="424">
        <v>44406</v>
      </c>
      <c r="E122" s="288">
        <v>80979.55</v>
      </c>
      <c r="F122" s="288">
        <v>81091.516666666663</v>
      </c>
      <c r="G122" s="289">
        <v>80688.033333333326</v>
      </c>
      <c r="H122" s="289">
        <v>80396.516666666663</v>
      </c>
      <c r="I122" s="289">
        <v>79993.033333333326</v>
      </c>
      <c r="J122" s="289">
        <v>81383.033333333326</v>
      </c>
      <c r="K122" s="289">
        <v>81786.516666666663</v>
      </c>
      <c r="L122" s="289">
        <v>82078.033333333326</v>
      </c>
      <c r="M122" s="276">
        <v>81495</v>
      </c>
      <c r="N122" s="276">
        <v>80800</v>
      </c>
      <c r="O122" s="291">
        <v>43340</v>
      </c>
      <c r="P122" s="292">
        <v>4.2578782776040415E-2</v>
      </c>
    </row>
    <row r="123" spans="1:16" ht="15">
      <c r="A123" s="254">
        <v>113</v>
      </c>
      <c r="B123" s="342" t="s">
        <v>56</v>
      </c>
      <c r="C123" s="423" t="s">
        <v>147</v>
      </c>
      <c r="D123" s="424">
        <v>44406</v>
      </c>
      <c r="E123" s="288">
        <v>1494</v>
      </c>
      <c r="F123" s="288">
        <v>1488.6166666666668</v>
      </c>
      <c r="G123" s="289">
        <v>1478.1333333333337</v>
      </c>
      <c r="H123" s="289">
        <v>1462.2666666666669</v>
      </c>
      <c r="I123" s="289">
        <v>1451.7833333333338</v>
      </c>
      <c r="J123" s="289">
        <v>1504.4833333333336</v>
      </c>
      <c r="K123" s="289">
        <v>1514.9666666666667</v>
      </c>
      <c r="L123" s="289">
        <v>1530.8333333333335</v>
      </c>
      <c r="M123" s="276">
        <v>1499.1</v>
      </c>
      <c r="N123" s="276">
        <v>1472.75</v>
      </c>
      <c r="O123" s="291">
        <v>2805000</v>
      </c>
      <c r="P123" s="292">
        <v>5.1743532058492692E-2</v>
      </c>
    </row>
    <row r="124" spans="1:16" ht="15">
      <c r="A124" s="254">
        <v>114</v>
      </c>
      <c r="B124" s="342" t="s">
        <v>39</v>
      </c>
      <c r="C124" s="423" t="s">
        <v>790</v>
      </c>
      <c r="D124" s="424">
        <v>44406</v>
      </c>
      <c r="E124" s="288">
        <v>364.5</v>
      </c>
      <c r="F124" s="288">
        <v>362.61666666666662</v>
      </c>
      <c r="G124" s="289">
        <v>358.13333333333321</v>
      </c>
      <c r="H124" s="289">
        <v>351.76666666666659</v>
      </c>
      <c r="I124" s="289">
        <v>347.28333333333319</v>
      </c>
      <c r="J124" s="289">
        <v>368.98333333333323</v>
      </c>
      <c r="K124" s="289">
        <v>373.4666666666667</v>
      </c>
      <c r="L124" s="289">
        <v>379.83333333333326</v>
      </c>
      <c r="M124" s="276">
        <v>367.1</v>
      </c>
      <c r="N124" s="276">
        <v>356.25</v>
      </c>
      <c r="O124" s="291">
        <v>2294400</v>
      </c>
      <c r="P124" s="292">
        <v>5.7522123893805309E-2</v>
      </c>
    </row>
    <row r="125" spans="1:16" ht="15">
      <c r="A125" s="254">
        <v>115</v>
      </c>
      <c r="B125" s="342" t="s">
        <v>111</v>
      </c>
      <c r="C125" s="423" t="s">
        <v>148</v>
      </c>
      <c r="D125" s="424">
        <v>44406</v>
      </c>
      <c r="E125" s="288">
        <v>74</v>
      </c>
      <c r="F125" s="288">
        <v>72.633333333333326</v>
      </c>
      <c r="G125" s="289">
        <v>70.566666666666649</v>
      </c>
      <c r="H125" s="289">
        <v>67.133333333333326</v>
      </c>
      <c r="I125" s="289">
        <v>65.066666666666649</v>
      </c>
      <c r="J125" s="289">
        <v>76.066666666666649</v>
      </c>
      <c r="K125" s="289">
        <v>78.133333333333312</v>
      </c>
      <c r="L125" s="289">
        <v>81.566666666666649</v>
      </c>
      <c r="M125" s="276">
        <v>74.7</v>
      </c>
      <c r="N125" s="276">
        <v>69.2</v>
      </c>
      <c r="O125" s="291">
        <v>84813000</v>
      </c>
      <c r="P125" s="292">
        <v>9.6965699208443265E-2</v>
      </c>
    </row>
    <row r="126" spans="1:16" ht="15">
      <c r="A126" s="254">
        <v>116</v>
      </c>
      <c r="B126" s="342" t="s">
        <v>39</v>
      </c>
      <c r="C126" s="423" t="s">
        <v>256</v>
      </c>
      <c r="D126" s="424">
        <v>44406</v>
      </c>
      <c r="E126" s="288">
        <v>4967.75</v>
      </c>
      <c r="F126" s="288">
        <v>4910.45</v>
      </c>
      <c r="G126" s="289">
        <v>4837.2999999999993</v>
      </c>
      <c r="H126" s="289">
        <v>4706.8499999999995</v>
      </c>
      <c r="I126" s="289">
        <v>4633.6999999999989</v>
      </c>
      <c r="J126" s="289">
        <v>5040.8999999999996</v>
      </c>
      <c r="K126" s="289">
        <v>5114.0499999999993</v>
      </c>
      <c r="L126" s="289">
        <v>5244.5</v>
      </c>
      <c r="M126" s="276">
        <v>4983.6000000000004</v>
      </c>
      <c r="N126" s="276">
        <v>4780</v>
      </c>
      <c r="O126" s="291">
        <v>1082125</v>
      </c>
      <c r="P126" s="292">
        <v>-2.4343514031331004E-2</v>
      </c>
    </row>
    <row r="127" spans="1:16" ht="15">
      <c r="A127" s="254">
        <v>117</v>
      </c>
      <c r="B127" s="342" t="s">
        <v>835</v>
      </c>
      <c r="C127" s="423" t="s">
        <v>450</v>
      </c>
      <c r="D127" s="424">
        <v>44406</v>
      </c>
      <c r="E127" s="288">
        <v>3663.8</v>
      </c>
      <c r="F127" s="288">
        <v>3588.8666666666668</v>
      </c>
      <c r="G127" s="289">
        <v>3489.7333333333336</v>
      </c>
      <c r="H127" s="289">
        <v>3315.666666666667</v>
      </c>
      <c r="I127" s="289">
        <v>3216.5333333333338</v>
      </c>
      <c r="J127" s="289">
        <v>3762.9333333333334</v>
      </c>
      <c r="K127" s="289">
        <v>3862.0666666666666</v>
      </c>
      <c r="L127" s="289">
        <v>4036.1333333333332</v>
      </c>
      <c r="M127" s="276">
        <v>3688</v>
      </c>
      <c r="N127" s="276">
        <v>3414.8</v>
      </c>
      <c r="O127" s="291">
        <v>344475</v>
      </c>
      <c r="P127" s="292">
        <v>0.13913690476190477</v>
      </c>
    </row>
    <row r="128" spans="1:16" ht="15">
      <c r="A128" s="254">
        <v>118</v>
      </c>
      <c r="B128" s="342" t="s">
        <v>49</v>
      </c>
      <c r="C128" s="423" t="s">
        <v>151</v>
      </c>
      <c r="D128" s="424">
        <v>44406</v>
      </c>
      <c r="E128" s="288">
        <v>17554.7</v>
      </c>
      <c r="F128" s="288">
        <v>17597.616666666665</v>
      </c>
      <c r="G128" s="289">
        <v>17460.23333333333</v>
      </c>
      <c r="H128" s="289">
        <v>17365.766666666666</v>
      </c>
      <c r="I128" s="289">
        <v>17228.383333333331</v>
      </c>
      <c r="J128" s="289">
        <v>17692.083333333328</v>
      </c>
      <c r="K128" s="289">
        <v>17829.466666666667</v>
      </c>
      <c r="L128" s="289">
        <v>17923.933333333327</v>
      </c>
      <c r="M128" s="276">
        <v>17735</v>
      </c>
      <c r="N128" s="276">
        <v>17503.150000000001</v>
      </c>
      <c r="O128" s="291">
        <v>243250</v>
      </c>
      <c r="P128" s="292">
        <v>6.6211462859507549E-3</v>
      </c>
    </row>
    <row r="129" spans="1:16" ht="15">
      <c r="A129" s="254">
        <v>119</v>
      </c>
      <c r="B129" s="342" t="s">
        <v>111</v>
      </c>
      <c r="C129" s="423" t="s">
        <v>152</v>
      </c>
      <c r="D129" s="424">
        <v>44406</v>
      </c>
      <c r="E129" s="288">
        <v>178.85</v>
      </c>
      <c r="F129" s="288">
        <v>179.13333333333333</v>
      </c>
      <c r="G129" s="289">
        <v>176.91666666666666</v>
      </c>
      <c r="H129" s="289">
        <v>174.98333333333332</v>
      </c>
      <c r="I129" s="289">
        <v>172.76666666666665</v>
      </c>
      <c r="J129" s="289">
        <v>181.06666666666666</v>
      </c>
      <c r="K129" s="289">
        <v>183.28333333333336</v>
      </c>
      <c r="L129" s="289">
        <v>185.21666666666667</v>
      </c>
      <c r="M129" s="276">
        <v>181.35</v>
      </c>
      <c r="N129" s="276">
        <v>177.2</v>
      </c>
      <c r="O129" s="291">
        <v>82678000</v>
      </c>
      <c r="P129" s="292">
        <v>8.417095693388903E-3</v>
      </c>
    </row>
    <row r="130" spans="1:16" ht="15">
      <c r="A130" s="254">
        <v>120</v>
      </c>
      <c r="B130" s="342" t="s">
        <v>42</v>
      </c>
      <c r="C130" s="423" t="s">
        <v>153</v>
      </c>
      <c r="D130" s="424">
        <v>44406</v>
      </c>
      <c r="E130" s="288">
        <v>115.85</v>
      </c>
      <c r="F130" s="288">
        <v>116.26666666666667</v>
      </c>
      <c r="G130" s="289">
        <v>115.03333333333333</v>
      </c>
      <c r="H130" s="289">
        <v>114.21666666666667</v>
      </c>
      <c r="I130" s="289">
        <v>112.98333333333333</v>
      </c>
      <c r="J130" s="289">
        <v>117.08333333333333</v>
      </c>
      <c r="K130" s="289">
        <v>118.31666666666665</v>
      </c>
      <c r="L130" s="289">
        <v>119.13333333333333</v>
      </c>
      <c r="M130" s="276">
        <v>117.5</v>
      </c>
      <c r="N130" s="276">
        <v>115.45</v>
      </c>
      <c r="O130" s="291">
        <v>50325300</v>
      </c>
      <c r="P130" s="292">
        <v>3.3840749414519908E-2</v>
      </c>
    </row>
    <row r="131" spans="1:16" ht="15">
      <c r="A131" s="254">
        <v>121</v>
      </c>
      <c r="B131" s="342" t="s">
        <v>72</v>
      </c>
      <c r="C131" s="423" t="s">
        <v>155</v>
      </c>
      <c r="D131" s="424">
        <v>44406</v>
      </c>
      <c r="E131" s="288">
        <v>121</v>
      </c>
      <c r="F131" s="288">
        <v>122.23333333333335</v>
      </c>
      <c r="G131" s="289">
        <v>119.1666666666667</v>
      </c>
      <c r="H131" s="289">
        <v>117.33333333333336</v>
      </c>
      <c r="I131" s="289">
        <v>114.26666666666671</v>
      </c>
      <c r="J131" s="289">
        <v>124.06666666666669</v>
      </c>
      <c r="K131" s="289">
        <v>127.13333333333335</v>
      </c>
      <c r="L131" s="289">
        <v>128.9666666666667</v>
      </c>
      <c r="M131" s="276">
        <v>125.3</v>
      </c>
      <c r="N131" s="276">
        <v>120.4</v>
      </c>
      <c r="O131" s="291">
        <v>77369600</v>
      </c>
      <c r="P131" s="292">
        <v>-1.393523061825319E-2</v>
      </c>
    </row>
    <row r="132" spans="1:16" ht="15">
      <c r="A132" s="254">
        <v>122</v>
      </c>
      <c r="B132" s="342" t="s">
        <v>78</v>
      </c>
      <c r="C132" s="423" t="s">
        <v>156</v>
      </c>
      <c r="D132" s="424">
        <v>44406</v>
      </c>
      <c r="E132" s="288">
        <v>29587.25</v>
      </c>
      <c r="F132" s="288">
        <v>29638.433333333334</v>
      </c>
      <c r="G132" s="289">
        <v>29427.716666666667</v>
      </c>
      <c r="H132" s="289">
        <v>29268.183333333334</v>
      </c>
      <c r="I132" s="289">
        <v>29057.466666666667</v>
      </c>
      <c r="J132" s="289">
        <v>29797.966666666667</v>
      </c>
      <c r="K132" s="289">
        <v>30008.683333333334</v>
      </c>
      <c r="L132" s="289">
        <v>30168.216666666667</v>
      </c>
      <c r="M132" s="276">
        <v>29849.15</v>
      </c>
      <c r="N132" s="276">
        <v>29478.9</v>
      </c>
      <c r="O132" s="291">
        <v>74250</v>
      </c>
      <c r="P132" s="292">
        <v>-5.2250803858520899E-3</v>
      </c>
    </row>
    <row r="133" spans="1:16" ht="15">
      <c r="A133" s="254">
        <v>123</v>
      </c>
      <c r="B133" s="357" t="s">
        <v>51</v>
      </c>
      <c r="C133" s="423" t="s">
        <v>157</v>
      </c>
      <c r="D133" s="424">
        <v>44406</v>
      </c>
      <c r="E133" s="288">
        <v>2402.35</v>
      </c>
      <c r="F133" s="288">
        <v>2398.7166666666667</v>
      </c>
      <c r="G133" s="289">
        <v>2373.7833333333333</v>
      </c>
      <c r="H133" s="289">
        <v>2345.2166666666667</v>
      </c>
      <c r="I133" s="289">
        <v>2320.2833333333333</v>
      </c>
      <c r="J133" s="289">
        <v>2427.2833333333333</v>
      </c>
      <c r="K133" s="289">
        <v>2452.2166666666667</v>
      </c>
      <c r="L133" s="289">
        <v>2480.7833333333333</v>
      </c>
      <c r="M133" s="276">
        <v>2423.65</v>
      </c>
      <c r="N133" s="276">
        <v>2370.15</v>
      </c>
      <c r="O133" s="291">
        <v>3054700</v>
      </c>
      <c r="P133" s="292">
        <v>1.1105042781722191E-2</v>
      </c>
    </row>
    <row r="134" spans="1:16" ht="15">
      <c r="A134" s="254">
        <v>124</v>
      </c>
      <c r="B134" s="342" t="s">
        <v>72</v>
      </c>
      <c r="C134" s="423" t="s">
        <v>158</v>
      </c>
      <c r="D134" s="424">
        <v>44406</v>
      </c>
      <c r="E134" s="288">
        <v>226.1</v>
      </c>
      <c r="F134" s="288">
        <v>225.54999999999998</v>
      </c>
      <c r="G134" s="289">
        <v>224.49999999999997</v>
      </c>
      <c r="H134" s="289">
        <v>222.89999999999998</v>
      </c>
      <c r="I134" s="289">
        <v>221.84999999999997</v>
      </c>
      <c r="J134" s="289">
        <v>227.14999999999998</v>
      </c>
      <c r="K134" s="289">
        <v>228.2</v>
      </c>
      <c r="L134" s="289">
        <v>229.79999999999998</v>
      </c>
      <c r="M134" s="276">
        <v>226.6</v>
      </c>
      <c r="N134" s="276">
        <v>223.95</v>
      </c>
      <c r="O134" s="291">
        <v>25725000</v>
      </c>
      <c r="P134" s="292">
        <v>3.7131107885824868E-2</v>
      </c>
    </row>
    <row r="135" spans="1:16" ht="15">
      <c r="A135" s="254">
        <v>125</v>
      </c>
      <c r="B135" s="342" t="s">
        <v>56</v>
      </c>
      <c r="C135" s="423" t="s">
        <v>159</v>
      </c>
      <c r="D135" s="424">
        <v>44406</v>
      </c>
      <c r="E135" s="288">
        <v>122.05</v>
      </c>
      <c r="F135" s="288">
        <v>121.81666666666666</v>
      </c>
      <c r="G135" s="289">
        <v>120.83333333333333</v>
      </c>
      <c r="H135" s="289">
        <v>119.61666666666666</v>
      </c>
      <c r="I135" s="289">
        <v>118.63333333333333</v>
      </c>
      <c r="J135" s="289">
        <v>123.03333333333333</v>
      </c>
      <c r="K135" s="289">
        <v>124.01666666666668</v>
      </c>
      <c r="L135" s="289">
        <v>125.23333333333333</v>
      </c>
      <c r="M135" s="276">
        <v>122.8</v>
      </c>
      <c r="N135" s="276">
        <v>120.6</v>
      </c>
      <c r="O135" s="291">
        <v>39506400</v>
      </c>
      <c r="P135" s="292">
        <v>3.3065658951346244E-3</v>
      </c>
    </row>
    <row r="136" spans="1:16" ht="15">
      <c r="A136" s="254">
        <v>126</v>
      </c>
      <c r="B136" s="342" t="s">
        <v>51</v>
      </c>
      <c r="C136" s="423" t="s">
        <v>269</v>
      </c>
      <c r="D136" s="424">
        <v>44406</v>
      </c>
      <c r="E136" s="288">
        <v>5578.55</v>
      </c>
      <c r="F136" s="288">
        <v>5583.6500000000005</v>
      </c>
      <c r="G136" s="289">
        <v>5529.8500000000013</v>
      </c>
      <c r="H136" s="289">
        <v>5481.1500000000005</v>
      </c>
      <c r="I136" s="289">
        <v>5427.3500000000013</v>
      </c>
      <c r="J136" s="289">
        <v>5632.3500000000013</v>
      </c>
      <c r="K136" s="289">
        <v>5686.1500000000005</v>
      </c>
      <c r="L136" s="289">
        <v>5734.8500000000013</v>
      </c>
      <c r="M136" s="276">
        <v>5637.45</v>
      </c>
      <c r="N136" s="276">
        <v>5534.95</v>
      </c>
      <c r="O136" s="291">
        <v>341125</v>
      </c>
      <c r="P136" s="292">
        <v>2.4015009380863039E-2</v>
      </c>
    </row>
    <row r="137" spans="1:16" ht="15">
      <c r="A137" s="254">
        <v>127</v>
      </c>
      <c r="B137" s="342" t="s">
        <v>49</v>
      </c>
      <c r="C137" s="423" t="s">
        <v>160</v>
      </c>
      <c r="D137" s="424">
        <v>44406</v>
      </c>
      <c r="E137" s="288">
        <v>2135.6</v>
      </c>
      <c r="F137" s="288">
        <v>2142.0666666666666</v>
      </c>
      <c r="G137" s="289">
        <v>2118.5333333333333</v>
      </c>
      <c r="H137" s="289">
        <v>2101.4666666666667</v>
      </c>
      <c r="I137" s="289">
        <v>2077.9333333333334</v>
      </c>
      <c r="J137" s="289">
        <v>2159.1333333333332</v>
      </c>
      <c r="K137" s="289">
        <v>2182.6666666666661</v>
      </c>
      <c r="L137" s="289">
        <v>2199.7333333333331</v>
      </c>
      <c r="M137" s="276">
        <v>2165.6</v>
      </c>
      <c r="N137" s="276">
        <v>2125</v>
      </c>
      <c r="O137" s="291">
        <v>1936500</v>
      </c>
      <c r="P137" s="292">
        <v>2.1360759493670885E-2</v>
      </c>
    </row>
    <row r="138" spans="1:16" ht="15">
      <c r="A138" s="254">
        <v>128</v>
      </c>
      <c r="B138" s="342" t="s">
        <v>835</v>
      </c>
      <c r="C138" s="423" t="s">
        <v>267</v>
      </c>
      <c r="D138" s="424">
        <v>44406</v>
      </c>
      <c r="E138" s="288">
        <v>2911.95</v>
      </c>
      <c r="F138" s="288">
        <v>2892.9166666666665</v>
      </c>
      <c r="G138" s="289">
        <v>2855.8833333333332</v>
      </c>
      <c r="H138" s="289">
        <v>2799.8166666666666</v>
      </c>
      <c r="I138" s="289">
        <v>2762.7833333333333</v>
      </c>
      <c r="J138" s="289">
        <v>2948.9833333333331</v>
      </c>
      <c r="K138" s="289">
        <v>2986.0166666666669</v>
      </c>
      <c r="L138" s="289">
        <v>3042.083333333333</v>
      </c>
      <c r="M138" s="276">
        <v>2929.95</v>
      </c>
      <c r="N138" s="276">
        <v>2836.85</v>
      </c>
      <c r="O138" s="291">
        <v>698750</v>
      </c>
      <c r="P138" s="292">
        <v>3.9511494252873567E-3</v>
      </c>
    </row>
    <row r="139" spans="1:16" ht="15">
      <c r="A139" s="254">
        <v>129</v>
      </c>
      <c r="B139" s="342" t="s">
        <v>53</v>
      </c>
      <c r="C139" s="423" t="s">
        <v>161</v>
      </c>
      <c r="D139" s="424">
        <v>44406</v>
      </c>
      <c r="E139" s="288">
        <v>42.6</v>
      </c>
      <c r="F139" s="288">
        <v>42.516666666666666</v>
      </c>
      <c r="G139" s="289">
        <v>42.033333333333331</v>
      </c>
      <c r="H139" s="289">
        <v>41.466666666666669</v>
      </c>
      <c r="I139" s="289">
        <v>40.983333333333334</v>
      </c>
      <c r="J139" s="289">
        <v>43.083333333333329</v>
      </c>
      <c r="K139" s="289">
        <v>43.566666666666663</v>
      </c>
      <c r="L139" s="289">
        <v>44.133333333333326</v>
      </c>
      <c r="M139" s="276">
        <v>43</v>
      </c>
      <c r="N139" s="276">
        <v>41.95</v>
      </c>
      <c r="O139" s="291">
        <v>333584000</v>
      </c>
      <c r="P139" s="292">
        <v>3.6954143041878044E-2</v>
      </c>
    </row>
    <row r="140" spans="1:16" ht="15">
      <c r="A140" s="254">
        <v>130</v>
      </c>
      <c r="B140" s="342" t="s">
        <v>42</v>
      </c>
      <c r="C140" s="423" t="s">
        <v>162</v>
      </c>
      <c r="D140" s="424">
        <v>44406</v>
      </c>
      <c r="E140" s="288">
        <v>231.65</v>
      </c>
      <c r="F140" s="288">
        <v>231.54999999999998</v>
      </c>
      <c r="G140" s="289">
        <v>230.24999999999997</v>
      </c>
      <c r="H140" s="289">
        <v>228.85</v>
      </c>
      <c r="I140" s="289">
        <v>227.54999999999998</v>
      </c>
      <c r="J140" s="289">
        <v>232.94999999999996</v>
      </c>
      <c r="K140" s="289">
        <v>234.24999999999997</v>
      </c>
      <c r="L140" s="289">
        <v>235.64999999999995</v>
      </c>
      <c r="M140" s="276">
        <v>232.85</v>
      </c>
      <c r="N140" s="276">
        <v>230.15</v>
      </c>
      <c r="O140" s="291">
        <v>17616000</v>
      </c>
      <c r="P140" s="292">
        <v>6.2484921592279856E-2</v>
      </c>
    </row>
    <row r="141" spans="1:16" ht="15">
      <c r="A141" s="254">
        <v>131</v>
      </c>
      <c r="B141" s="342" t="s">
        <v>88</v>
      </c>
      <c r="C141" s="423" t="s">
        <v>163</v>
      </c>
      <c r="D141" s="424">
        <v>44406</v>
      </c>
      <c r="E141" s="288">
        <v>1392.55</v>
      </c>
      <c r="F141" s="288">
        <v>1402.3</v>
      </c>
      <c r="G141" s="289">
        <v>1375.75</v>
      </c>
      <c r="H141" s="289">
        <v>1358.95</v>
      </c>
      <c r="I141" s="289">
        <v>1332.4</v>
      </c>
      <c r="J141" s="289">
        <v>1419.1</v>
      </c>
      <c r="K141" s="289">
        <v>1445.6499999999996</v>
      </c>
      <c r="L141" s="289">
        <v>1462.4499999999998</v>
      </c>
      <c r="M141" s="276">
        <v>1428.85</v>
      </c>
      <c r="N141" s="276">
        <v>1385.5</v>
      </c>
      <c r="O141" s="291">
        <v>1433861</v>
      </c>
      <c r="P141" s="292">
        <v>5.3213751868460391E-2</v>
      </c>
    </row>
    <row r="142" spans="1:16" ht="15">
      <c r="A142" s="254">
        <v>132</v>
      </c>
      <c r="B142" s="342" t="s">
        <v>37</v>
      </c>
      <c r="C142" s="423" t="s">
        <v>164</v>
      </c>
      <c r="D142" s="424">
        <v>44406</v>
      </c>
      <c r="E142" s="288">
        <v>1041.0999999999999</v>
      </c>
      <c r="F142" s="288">
        <v>1047.2833333333333</v>
      </c>
      <c r="G142" s="289">
        <v>1032.5666666666666</v>
      </c>
      <c r="H142" s="289">
        <v>1024.0333333333333</v>
      </c>
      <c r="I142" s="289">
        <v>1009.3166666666666</v>
      </c>
      <c r="J142" s="289">
        <v>1055.8166666666666</v>
      </c>
      <c r="K142" s="289">
        <v>1070.5333333333333</v>
      </c>
      <c r="L142" s="289">
        <v>1079.0666666666666</v>
      </c>
      <c r="M142" s="276">
        <v>1062</v>
      </c>
      <c r="N142" s="276">
        <v>1038.75</v>
      </c>
      <c r="O142" s="291">
        <v>1779050</v>
      </c>
      <c r="P142" s="292">
        <v>1.9147917663954045E-3</v>
      </c>
    </row>
    <row r="143" spans="1:16" ht="15">
      <c r="A143" s="254">
        <v>133</v>
      </c>
      <c r="B143" s="342" t="s">
        <v>53</v>
      </c>
      <c r="C143" s="423" t="s">
        <v>165</v>
      </c>
      <c r="D143" s="424">
        <v>44406</v>
      </c>
      <c r="E143" s="288">
        <v>213.4</v>
      </c>
      <c r="F143" s="288">
        <v>212.53333333333333</v>
      </c>
      <c r="G143" s="289">
        <v>209.86666666666667</v>
      </c>
      <c r="H143" s="289">
        <v>206.33333333333334</v>
      </c>
      <c r="I143" s="289">
        <v>203.66666666666669</v>
      </c>
      <c r="J143" s="289">
        <v>216.06666666666666</v>
      </c>
      <c r="K143" s="289">
        <v>218.73333333333335</v>
      </c>
      <c r="L143" s="289">
        <v>222.26666666666665</v>
      </c>
      <c r="M143" s="276">
        <v>215.2</v>
      </c>
      <c r="N143" s="276">
        <v>209</v>
      </c>
      <c r="O143" s="291">
        <v>22817200</v>
      </c>
      <c r="P143" s="292">
        <v>6.1665092430171368E-2</v>
      </c>
    </row>
    <row r="144" spans="1:16" ht="15">
      <c r="A144" s="254">
        <v>134</v>
      </c>
      <c r="B144" s="342" t="s">
        <v>42</v>
      </c>
      <c r="C144" s="423" t="s">
        <v>166</v>
      </c>
      <c r="D144" s="424">
        <v>44406</v>
      </c>
      <c r="E144" s="288">
        <v>144</v>
      </c>
      <c r="F144" s="288">
        <v>143.54999999999998</v>
      </c>
      <c r="G144" s="289">
        <v>142.19999999999996</v>
      </c>
      <c r="H144" s="289">
        <v>140.39999999999998</v>
      </c>
      <c r="I144" s="289">
        <v>139.04999999999995</v>
      </c>
      <c r="J144" s="289">
        <v>145.34999999999997</v>
      </c>
      <c r="K144" s="289">
        <v>146.69999999999999</v>
      </c>
      <c r="L144" s="289">
        <v>148.49999999999997</v>
      </c>
      <c r="M144" s="276">
        <v>144.9</v>
      </c>
      <c r="N144" s="276">
        <v>141.75</v>
      </c>
      <c r="O144" s="291">
        <v>23028000</v>
      </c>
      <c r="P144" s="292">
        <v>1.3467124372854503E-2</v>
      </c>
    </row>
    <row r="145" spans="1:16" ht="15">
      <c r="A145" s="254">
        <v>135</v>
      </c>
      <c r="B145" s="342" t="s">
        <v>72</v>
      </c>
      <c r="C145" s="423" t="s">
        <v>167</v>
      </c>
      <c r="D145" s="424">
        <v>44406</v>
      </c>
      <c r="E145" s="288">
        <v>2117.9</v>
      </c>
      <c r="F145" s="288">
        <v>2127.7999999999997</v>
      </c>
      <c r="G145" s="289">
        <v>2085.5999999999995</v>
      </c>
      <c r="H145" s="289">
        <v>2053.2999999999997</v>
      </c>
      <c r="I145" s="289">
        <v>2011.0999999999995</v>
      </c>
      <c r="J145" s="289">
        <v>2160.0999999999995</v>
      </c>
      <c r="K145" s="289">
        <v>2202.2999999999993</v>
      </c>
      <c r="L145" s="289">
        <v>2234.5999999999995</v>
      </c>
      <c r="M145" s="276">
        <v>2170</v>
      </c>
      <c r="N145" s="276">
        <v>2095.5</v>
      </c>
      <c r="O145" s="291">
        <v>43504250</v>
      </c>
      <c r="P145" s="292">
        <v>8.7708222645873052E-2</v>
      </c>
    </row>
    <row r="146" spans="1:16" ht="15">
      <c r="A146" s="254">
        <v>136</v>
      </c>
      <c r="B146" s="342" t="s">
        <v>111</v>
      </c>
      <c r="C146" s="423" t="s">
        <v>168</v>
      </c>
      <c r="D146" s="424">
        <v>44406</v>
      </c>
      <c r="E146" s="288">
        <v>132.1</v>
      </c>
      <c r="F146" s="288">
        <v>130.70000000000002</v>
      </c>
      <c r="G146" s="289">
        <v>128.40000000000003</v>
      </c>
      <c r="H146" s="289">
        <v>124.70000000000002</v>
      </c>
      <c r="I146" s="289">
        <v>122.40000000000003</v>
      </c>
      <c r="J146" s="289">
        <v>134.40000000000003</v>
      </c>
      <c r="K146" s="289">
        <v>136.70000000000005</v>
      </c>
      <c r="L146" s="289">
        <v>140.40000000000003</v>
      </c>
      <c r="M146" s="276">
        <v>133</v>
      </c>
      <c r="N146" s="276">
        <v>127</v>
      </c>
      <c r="O146" s="291">
        <v>168007500</v>
      </c>
      <c r="P146" s="292">
        <v>2.2549869904596703E-2</v>
      </c>
    </row>
    <row r="147" spans="1:16" ht="15">
      <c r="A147" s="254">
        <v>137</v>
      </c>
      <c r="B147" s="342" t="s">
        <v>56</v>
      </c>
      <c r="C147" s="423" t="s">
        <v>274</v>
      </c>
      <c r="D147" s="424">
        <v>44406</v>
      </c>
      <c r="E147" s="288">
        <v>1012.4</v>
      </c>
      <c r="F147" s="288">
        <v>1011.0500000000001</v>
      </c>
      <c r="G147" s="289">
        <v>998.10000000000014</v>
      </c>
      <c r="H147" s="289">
        <v>983.80000000000007</v>
      </c>
      <c r="I147" s="289">
        <v>970.85000000000014</v>
      </c>
      <c r="J147" s="289">
        <v>1025.3500000000001</v>
      </c>
      <c r="K147" s="289">
        <v>1038.3000000000002</v>
      </c>
      <c r="L147" s="289">
        <v>1052.6000000000001</v>
      </c>
      <c r="M147" s="276">
        <v>1024</v>
      </c>
      <c r="N147" s="276">
        <v>996.75</v>
      </c>
      <c r="O147" s="291">
        <v>6231000</v>
      </c>
      <c r="P147" s="292">
        <v>1.6144814090019569E-2</v>
      </c>
    </row>
    <row r="148" spans="1:16" ht="15">
      <c r="A148" s="254">
        <v>138</v>
      </c>
      <c r="B148" s="342" t="s">
        <v>53</v>
      </c>
      <c r="C148" s="423" t="s">
        <v>169</v>
      </c>
      <c r="D148" s="424">
        <v>44406</v>
      </c>
      <c r="E148" s="288">
        <v>430.85</v>
      </c>
      <c r="F148" s="288">
        <v>428.63333333333338</v>
      </c>
      <c r="G148" s="289">
        <v>423.26666666666677</v>
      </c>
      <c r="H148" s="289">
        <v>415.68333333333339</v>
      </c>
      <c r="I148" s="289">
        <v>410.31666666666678</v>
      </c>
      <c r="J148" s="289">
        <v>436.21666666666675</v>
      </c>
      <c r="K148" s="289">
        <v>441.58333333333343</v>
      </c>
      <c r="L148" s="289">
        <v>449.16666666666674</v>
      </c>
      <c r="M148" s="276">
        <v>434</v>
      </c>
      <c r="N148" s="276">
        <v>421.05</v>
      </c>
      <c r="O148" s="291">
        <v>80359500</v>
      </c>
      <c r="P148" s="292">
        <v>1.4955227786813228E-3</v>
      </c>
    </row>
    <row r="149" spans="1:16" ht="15">
      <c r="A149" s="254">
        <v>139</v>
      </c>
      <c r="B149" s="342" t="s">
        <v>37</v>
      </c>
      <c r="C149" s="423" t="s">
        <v>170</v>
      </c>
      <c r="D149" s="424">
        <v>44406</v>
      </c>
      <c r="E149" s="288">
        <v>28806.15</v>
      </c>
      <c r="F149" s="288">
        <v>28785.616666666669</v>
      </c>
      <c r="G149" s="289">
        <v>28645.583333333336</v>
      </c>
      <c r="H149" s="289">
        <v>28485.016666666666</v>
      </c>
      <c r="I149" s="289">
        <v>28344.983333333334</v>
      </c>
      <c r="J149" s="289">
        <v>28946.183333333338</v>
      </c>
      <c r="K149" s="289">
        <v>29086.216666666671</v>
      </c>
      <c r="L149" s="289">
        <v>29246.78333333334</v>
      </c>
      <c r="M149" s="276">
        <v>28925.65</v>
      </c>
      <c r="N149" s="276">
        <v>28625.05</v>
      </c>
      <c r="O149" s="291">
        <v>115525</v>
      </c>
      <c r="P149" s="292">
        <v>2.1667035153659076E-2</v>
      </c>
    </row>
    <row r="150" spans="1:16" ht="15">
      <c r="A150" s="254">
        <v>140</v>
      </c>
      <c r="B150" s="342" t="s">
        <v>63</v>
      </c>
      <c r="C150" s="423" t="s">
        <v>171</v>
      </c>
      <c r="D150" s="424">
        <v>44406</v>
      </c>
      <c r="E150" s="288">
        <v>2025.85</v>
      </c>
      <c r="F150" s="288">
        <v>2029.4666666666665</v>
      </c>
      <c r="G150" s="289">
        <v>2009.583333333333</v>
      </c>
      <c r="H150" s="289">
        <v>1993.3166666666666</v>
      </c>
      <c r="I150" s="289">
        <v>1973.4333333333332</v>
      </c>
      <c r="J150" s="289">
        <v>2045.7333333333329</v>
      </c>
      <c r="K150" s="289">
        <v>2065.6166666666668</v>
      </c>
      <c r="L150" s="289">
        <v>2081.8833333333328</v>
      </c>
      <c r="M150" s="276">
        <v>2049.35</v>
      </c>
      <c r="N150" s="276">
        <v>2013.2</v>
      </c>
      <c r="O150" s="291">
        <v>1118150</v>
      </c>
      <c r="P150" s="292">
        <v>3.5395976572447162E-2</v>
      </c>
    </row>
    <row r="151" spans="1:16" ht="15">
      <c r="A151" s="254">
        <v>141</v>
      </c>
      <c r="B151" s="342" t="s">
        <v>78</v>
      </c>
      <c r="C151" s="423" t="s">
        <v>172</v>
      </c>
      <c r="D151" s="424">
        <v>44406</v>
      </c>
      <c r="E151" s="288">
        <v>7090.65</v>
      </c>
      <c r="F151" s="288">
        <v>7067.2166666666672</v>
      </c>
      <c r="G151" s="289">
        <v>6964.5833333333339</v>
      </c>
      <c r="H151" s="289">
        <v>6838.5166666666664</v>
      </c>
      <c r="I151" s="289">
        <v>6735.8833333333332</v>
      </c>
      <c r="J151" s="289">
        <v>7193.2833333333347</v>
      </c>
      <c r="K151" s="289">
        <v>7295.9166666666679</v>
      </c>
      <c r="L151" s="289">
        <v>7421.9833333333354</v>
      </c>
      <c r="M151" s="276">
        <v>7169.85</v>
      </c>
      <c r="N151" s="276">
        <v>6941.15</v>
      </c>
      <c r="O151" s="291">
        <v>299000</v>
      </c>
      <c r="P151" s="292">
        <v>7.3608617594254938E-2</v>
      </c>
    </row>
    <row r="152" spans="1:16" ht="15">
      <c r="A152" s="254">
        <v>142</v>
      </c>
      <c r="B152" s="342" t="s">
        <v>56</v>
      </c>
      <c r="C152" s="423" t="s">
        <v>173</v>
      </c>
      <c r="D152" s="424">
        <v>44406</v>
      </c>
      <c r="E152" s="288">
        <v>1376.15</v>
      </c>
      <c r="F152" s="288">
        <v>1376.05</v>
      </c>
      <c r="G152" s="289">
        <v>1365.1</v>
      </c>
      <c r="H152" s="289">
        <v>1354.05</v>
      </c>
      <c r="I152" s="289">
        <v>1343.1</v>
      </c>
      <c r="J152" s="289">
        <v>1387.1</v>
      </c>
      <c r="K152" s="289">
        <v>1398.0500000000002</v>
      </c>
      <c r="L152" s="289">
        <v>1409.1</v>
      </c>
      <c r="M152" s="276">
        <v>1387</v>
      </c>
      <c r="N152" s="276">
        <v>1365</v>
      </c>
      <c r="O152" s="291">
        <v>4338000</v>
      </c>
      <c r="P152" s="292">
        <v>4.1186635944700463E-2</v>
      </c>
    </row>
    <row r="153" spans="1:16" ht="15">
      <c r="A153" s="254">
        <v>143</v>
      </c>
      <c r="B153" s="342" t="s">
        <v>51</v>
      </c>
      <c r="C153" s="423" t="s">
        <v>175</v>
      </c>
      <c r="D153" s="424">
        <v>44406</v>
      </c>
      <c r="E153" s="288">
        <v>676.3</v>
      </c>
      <c r="F153" s="288">
        <v>675.26666666666665</v>
      </c>
      <c r="G153" s="289">
        <v>669.0333333333333</v>
      </c>
      <c r="H153" s="289">
        <v>661.76666666666665</v>
      </c>
      <c r="I153" s="289">
        <v>655.5333333333333</v>
      </c>
      <c r="J153" s="289">
        <v>682.5333333333333</v>
      </c>
      <c r="K153" s="289">
        <v>688.76666666666665</v>
      </c>
      <c r="L153" s="289">
        <v>696.0333333333333</v>
      </c>
      <c r="M153" s="276">
        <v>681.5</v>
      </c>
      <c r="N153" s="276">
        <v>668</v>
      </c>
      <c r="O153" s="291">
        <v>37570400</v>
      </c>
      <c r="P153" s="292">
        <v>6.8660188346527599E-3</v>
      </c>
    </row>
    <row r="154" spans="1:16" ht="15">
      <c r="A154" s="254">
        <v>144</v>
      </c>
      <c r="B154" s="342" t="s">
        <v>88</v>
      </c>
      <c r="C154" s="423" t="s">
        <v>176</v>
      </c>
      <c r="D154" s="424">
        <v>44406</v>
      </c>
      <c r="E154" s="288">
        <v>546.95000000000005</v>
      </c>
      <c r="F154" s="288">
        <v>548.26666666666677</v>
      </c>
      <c r="G154" s="289">
        <v>541.18333333333351</v>
      </c>
      <c r="H154" s="289">
        <v>535.41666666666674</v>
      </c>
      <c r="I154" s="289">
        <v>528.33333333333348</v>
      </c>
      <c r="J154" s="289">
        <v>554.03333333333353</v>
      </c>
      <c r="K154" s="289">
        <v>561.11666666666679</v>
      </c>
      <c r="L154" s="289">
        <v>566.88333333333355</v>
      </c>
      <c r="M154" s="276">
        <v>555.35</v>
      </c>
      <c r="N154" s="276">
        <v>542.5</v>
      </c>
      <c r="O154" s="291">
        <v>11464500</v>
      </c>
      <c r="P154" s="292">
        <v>0.14176874813265611</v>
      </c>
    </row>
    <row r="155" spans="1:16" ht="15">
      <c r="A155" s="254">
        <v>145</v>
      </c>
      <c r="B155" s="342" t="s">
        <v>835</v>
      </c>
      <c r="C155" s="423" t="s">
        <v>177</v>
      </c>
      <c r="D155" s="424">
        <v>44406</v>
      </c>
      <c r="E155" s="288">
        <v>720.45</v>
      </c>
      <c r="F155" s="288">
        <v>720.0333333333333</v>
      </c>
      <c r="G155" s="289">
        <v>712.06666666666661</v>
      </c>
      <c r="H155" s="289">
        <v>703.68333333333328</v>
      </c>
      <c r="I155" s="289">
        <v>695.71666666666658</v>
      </c>
      <c r="J155" s="289">
        <v>728.41666666666663</v>
      </c>
      <c r="K155" s="289">
        <v>736.38333333333333</v>
      </c>
      <c r="L155" s="289">
        <v>744.76666666666665</v>
      </c>
      <c r="M155" s="276">
        <v>728</v>
      </c>
      <c r="N155" s="276">
        <v>711.65</v>
      </c>
      <c r="O155" s="291">
        <v>6876000</v>
      </c>
      <c r="P155" s="292">
        <v>-6.0711188204683438E-3</v>
      </c>
    </row>
    <row r="156" spans="1:16" ht="15">
      <c r="A156" s="254">
        <v>146</v>
      </c>
      <c r="B156" s="342" t="s">
        <v>49</v>
      </c>
      <c r="C156" s="423" t="s">
        <v>804</v>
      </c>
      <c r="D156" s="424">
        <v>44406</v>
      </c>
      <c r="E156" s="288">
        <v>759.55</v>
      </c>
      <c r="F156" s="288">
        <v>760.80000000000007</v>
      </c>
      <c r="G156" s="289">
        <v>755.25000000000011</v>
      </c>
      <c r="H156" s="289">
        <v>750.95</v>
      </c>
      <c r="I156" s="289">
        <v>745.40000000000009</v>
      </c>
      <c r="J156" s="289">
        <v>765.10000000000014</v>
      </c>
      <c r="K156" s="289">
        <v>770.65000000000009</v>
      </c>
      <c r="L156" s="289">
        <v>774.95000000000016</v>
      </c>
      <c r="M156" s="276">
        <v>766.35</v>
      </c>
      <c r="N156" s="276">
        <v>756.5</v>
      </c>
      <c r="O156" s="291">
        <v>6925500</v>
      </c>
      <c r="P156" s="292">
        <v>1.6848364717542121E-2</v>
      </c>
    </row>
    <row r="157" spans="1:16" ht="15">
      <c r="A157" s="254">
        <v>147</v>
      </c>
      <c r="B157" s="342" t="s">
        <v>43</v>
      </c>
      <c r="C157" s="423" t="s">
        <v>179</v>
      </c>
      <c r="D157" s="424">
        <v>44406</v>
      </c>
      <c r="E157" s="288">
        <v>340.7</v>
      </c>
      <c r="F157" s="288">
        <v>341.11666666666662</v>
      </c>
      <c r="G157" s="289">
        <v>337.28333333333325</v>
      </c>
      <c r="H157" s="289">
        <v>333.86666666666662</v>
      </c>
      <c r="I157" s="289">
        <v>330.03333333333325</v>
      </c>
      <c r="J157" s="289">
        <v>344.53333333333325</v>
      </c>
      <c r="K157" s="289">
        <v>348.36666666666662</v>
      </c>
      <c r="L157" s="289">
        <v>351.78333333333325</v>
      </c>
      <c r="M157" s="276">
        <v>344.95</v>
      </c>
      <c r="N157" s="276">
        <v>337.7</v>
      </c>
      <c r="O157" s="291">
        <v>88583700</v>
      </c>
      <c r="P157" s="292">
        <v>1.2146276335927578E-2</v>
      </c>
    </row>
    <row r="158" spans="1:16" ht="15">
      <c r="A158" s="254">
        <v>148</v>
      </c>
      <c r="B158" s="342" t="s">
        <v>42</v>
      </c>
      <c r="C158" s="423" t="s">
        <v>181</v>
      </c>
      <c r="D158" s="424">
        <v>44406</v>
      </c>
      <c r="E158" s="288">
        <v>121.65</v>
      </c>
      <c r="F158" s="288">
        <v>121.7</v>
      </c>
      <c r="G158" s="289">
        <v>120.15</v>
      </c>
      <c r="H158" s="289">
        <v>118.65</v>
      </c>
      <c r="I158" s="289">
        <v>117.10000000000001</v>
      </c>
      <c r="J158" s="289">
        <v>123.2</v>
      </c>
      <c r="K158" s="289">
        <v>124.74999999999999</v>
      </c>
      <c r="L158" s="289">
        <v>126.25</v>
      </c>
      <c r="M158" s="276">
        <v>123.25</v>
      </c>
      <c r="N158" s="276">
        <v>120.2</v>
      </c>
      <c r="O158" s="291">
        <v>123822000</v>
      </c>
      <c r="P158" s="292">
        <v>-1.19786562125667E-3</v>
      </c>
    </row>
    <row r="159" spans="1:16" ht="15">
      <c r="A159" s="254">
        <v>149</v>
      </c>
      <c r="B159" s="342" t="s">
        <v>111</v>
      </c>
      <c r="C159" s="423" t="s">
        <v>182</v>
      </c>
      <c r="D159" s="424">
        <v>44406</v>
      </c>
      <c r="E159" s="288">
        <v>1171.95</v>
      </c>
      <c r="F159" s="288">
        <v>1160.1666666666667</v>
      </c>
      <c r="G159" s="289">
        <v>1142.7833333333335</v>
      </c>
      <c r="H159" s="289">
        <v>1113.6166666666668</v>
      </c>
      <c r="I159" s="289">
        <v>1096.2333333333336</v>
      </c>
      <c r="J159" s="289">
        <v>1189.3333333333335</v>
      </c>
      <c r="K159" s="289">
        <v>1206.7166666666667</v>
      </c>
      <c r="L159" s="289">
        <v>1235.8833333333334</v>
      </c>
      <c r="M159" s="276">
        <v>1177.55</v>
      </c>
      <c r="N159" s="276">
        <v>1131</v>
      </c>
      <c r="O159" s="291">
        <v>45720650</v>
      </c>
      <c r="P159" s="292">
        <v>4.2321480476697995E-2</v>
      </c>
    </row>
    <row r="160" spans="1:16" ht="15">
      <c r="A160" s="254">
        <v>150</v>
      </c>
      <c r="B160" s="342" t="s">
        <v>106</v>
      </c>
      <c r="C160" s="423" t="s">
        <v>183</v>
      </c>
      <c r="D160" s="424">
        <v>44406</v>
      </c>
      <c r="E160" s="288">
        <v>3383.3</v>
      </c>
      <c r="F160" s="288">
        <v>3384.0166666666664</v>
      </c>
      <c r="G160" s="289">
        <v>3354.2833333333328</v>
      </c>
      <c r="H160" s="289">
        <v>3325.2666666666664</v>
      </c>
      <c r="I160" s="289">
        <v>3295.5333333333328</v>
      </c>
      <c r="J160" s="289">
        <v>3413.0333333333328</v>
      </c>
      <c r="K160" s="289">
        <v>3442.7666666666664</v>
      </c>
      <c r="L160" s="289">
        <v>3471.7833333333328</v>
      </c>
      <c r="M160" s="276">
        <v>3413.75</v>
      </c>
      <c r="N160" s="276">
        <v>3355</v>
      </c>
      <c r="O160" s="291">
        <v>7633500</v>
      </c>
      <c r="P160" s="292">
        <v>-1.5781534057942987E-2</v>
      </c>
    </row>
    <row r="161" spans="1:16" ht="15">
      <c r="A161" s="254">
        <v>151</v>
      </c>
      <c r="B161" s="342" t="s">
        <v>106</v>
      </c>
      <c r="C161" s="423" t="s">
        <v>184</v>
      </c>
      <c r="D161" s="424">
        <v>44406</v>
      </c>
      <c r="E161" s="288">
        <v>1062.4000000000001</v>
      </c>
      <c r="F161" s="288">
        <v>1063.0666666666666</v>
      </c>
      <c r="G161" s="289">
        <v>1049.3333333333333</v>
      </c>
      <c r="H161" s="289">
        <v>1036.2666666666667</v>
      </c>
      <c r="I161" s="289">
        <v>1022.5333333333333</v>
      </c>
      <c r="J161" s="289">
        <v>1076.1333333333332</v>
      </c>
      <c r="K161" s="289">
        <v>1089.8666666666668</v>
      </c>
      <c r="L161" s="289">
        <v>1102.9333333333332</v>
      </c>
      <c r="M161" s="276">
        <v>1076.8</v>
      </c>
      <c r="N161" s="276">
        <v>1050</v>
      </c>
      <c r="O161" s="291">
        <v>13616400</v>
      </c>
      <c r="P161" s="292">
        <v>6.1728395061728394E-4</v>
      </c>
    </row>
    <row r="162" spans="1:16" ht="15">
      <c r="A162" s="254">
        <v>152</v>
      </c>
      <c r="B162" s="342" t="s">
        <v>49</v>
      </c>
      <c r="C162" s="423" t="s">
        <v>185</v>
      </c>
      <c r="D162" s="424">
        <v>44406</v>
      </c>
      <c r="E162" s="288">
        <v>1760</v>
      </c>
      <c r="F162" s="288">
        <v>1767.4333333333334</v>
      </c>
      <c r="G162" s="289">
        <v>1741.0166666666669</v>
      </c>
      <c r="H162" s="289">
        <v>1722.0333333333335</v>
      </c>
      <c r="I162" s="289">
        <v>1695.616666666667</v>
      </c>
      <c r="J162" s="289">
        <v>1786.4166666666667</v>
      </c>
      <c r="K162" s="289">
        <v>1812.8333333333333</v>
      </c>
      <c r="L162" s="289">
        <v>1831.8166666666666</v>
      </c>
      <c r="M162" s="276">
        <v>1793.85</v>
      </c>
      <c r="N162" s="276">
        <v>1748.45</v>
      </c>
      <c r="O162" s="291">
        <v>4499250</v>
      </c>
      <c r="P162" s="292">
        <v>3.3953809031368493E-2</v>
      </c>
    </row>
    <row r="163" spans="1:16" ht="15">
      <c r="A163" s="254">
        <v>153</v>
      </c>
      <c r="B163" s="342" t="s">
        <v>51</v>
      </c>
      <c r="C163" s="423" t="s">
        <v>186</v>
      </c>
      <c r="D163" s="424">
        <v>44406</v>
      </c>
      <c r="E163" s="288">
        <v>2904.5</v>
      </c>
      <c r="F163" s="288">
        <v>2906.4833333333336</v>
      </c>
      <c r="G163" s="289">
        <v>2888.0166666666673</v>
      </c>
      <c r="H163" s="289">
        <v>2871.5333333333338</v>
      </c>
      <c r="I163" s="289">
        <v>2853.0666666666675</v>
      </c>
      <c r="J163" s="289">
        <v>2922.9666666666672</v>
      </c>
      <c r="K163" s="289">
        <v>2941.4333333333334</v>
      </c>
      <c r="L163" s="289">
        <v>2957.916666666667</v>
      </c>
      <c r="M163" s="276">
        <v>2924.95</v>
      </c>
      <c r="N163" s="276">
        <v>2890</v>
      </c>
      <c r="O163" s="291">
        <v>612500</v>
      </c>
      <c r="P163" s="292">
        <v>1.9558884727424054E-2</v>
      </c>
    </row>
    <row r="164" spans="1:16" ht="15">
      <c r="A164" s="254">
        <v>154</v>
      </c>
      <c r="B164" s="342" t="s">
        <v>42</v>
      </c>
      <c r="C164" s="423" t="s">
        <v>187</v>
      </c>
      <c r="D164" s="424">
        <v>44406</v>
      </c>
      <c r="E164" s="288">
        <v>453.15</v>
      </c>
      <c r="F164" s="288">
        <v>451.81666666666666</v>
      </c>
      <c r="G164" s="289">
        <v>447.33333333333331</v>
      </c>
      <c r="H164" s="289">
        <v>441.51666666666665</v>
      </c>
      <c r="I164" s="289">
        <v>437.0333333333333</v>
      </c>
      <c r="J164" s="289">
        <v>457.63333333333333</v>
      </c>
      <c r="K164" s="289">
        <v>462.11666666666667</v>
      </c>
      <c r="L164" s="289">
        <v>467.93333333333334</v>
      </c>
      <c r="M164" s="276">
        <v>456.3</v>
      </c>
      <c r="N164" s="276">
        <v>446</v>
      </c>
      <c r="O164" s="291">
        <v>3457500</v>
      </c>
      <c r="P164" s="292">
        <v>7.43006993006993E-3</v>
      </c>
    </row>
    <row r="165" spans="1:16" ht="15">
      <c r="A165" s="254">
        <v>155</v>
      </c>
      <c r="B165" s="342" t="s">
        <v>39</v>
      </c>
      <c r="C165" s="423" t="s">
        <v>510</v>
      </c>
      <c r="D165" s="424">
        <v>44406</v>
      </c>
      <c r="E165" s="288">
        <v>868.25</v>
      </c>
      <c r="F165" s="288">
        <v>866.65</v>
      </c>
      <c r="G165" s="289">
        <v>860.59999999999991</v>
      </c>
      <c r="H165" s="289">
        <v>852.94999999999993</v>
      </c>
      <c r="I165" s="289">
        <v>846.89999999999986</v>
      </c>
      <c r="J165" s="289">
        <v>874.3</v>
      </c>
      <c r="K165" s="289">
        <v>880.34999999999991</v>
      </c>
      <c r="L165" s="289">
        <v>888</v>
      </c>
      <c r="M165" s="276">
        <v>872.7</v>
      </c>
      <c r="N165" s="276">
        <v>859</v>
      </c>
      <c r="O165" s="291">
        <v>858400</v>
      </c>
      <c r="P165" s="292">
        <v>4.2253521126760563E-2</v>
      </c>
    </row>
    <row r="166" spans="1:16" ht="15">
      <c r="A166" s="254">
        <v>156</v>
      </c>
      <c r="B166" s="342" t="s">
        <v>43</v>
      </c>
      <c r="C166" s="423" t="s">
        <v>188</v>
      </c>
      <c r="D166" s="424">
        <v>44406</v>
      </c>
      <c r="E166" s="288">
        <v>624</v>
      </c>
      <c r="F166" s="288">
        <v>623.75</v>
      </c>
      <c r="G166" s="289">
        <v>618.1</v>
      </c>
      <c r="H166" s="289">
        <v>612.20000000000005</v>
      </c>
      <c r="I166" s="289">
        <v>606.55000000000007</v>
      </c>
      <c r="J166" s="289">
        <v>629.65</v>
      </c>
      <c r="K166" s="289">
        <v>635.30000000000007</v>
      </c>
      <c r="L166" s="289">
        <v>641.19999999999993</v>
      </c>
      <c r="M166" s="276">
        <v>629.4</v>
      </c>
      <c r="N166" s="276">
        <v>617.85</v>
      </c>
      <c r="O166" s="291">
        <v>5411000</v>
      </c>
      <c r="P166" s="292">
        <v>-2.1766641356618578E-2</v>
      </c>
    </row>
    <row r="167" spans="1:16" ht="15">
      <c r="A167" s="254">
        <v>157</v>
      </c>
      <c r="B167" s="342" t="s">
        <v>49</v>
      </c>
      <c r="C167" s="423" t="s">
        <v>189</v>
      </c>
      <c r="D167" s="424">
        <v>44406</v>
      </c>
      <c r="E167" s="288">
        <v>1387</v>
      </c>
      <c r="F167" s="288">
        <v>1391.9833333333333</v>
      </c>
      <c r="G167" s="289">
        <v>1374.9666666666667</v>
      </c>
      <c r="H167" s="289">
        <v>1362.9333333333334</v>
      </c>
      <c r="I167" s="289">
        <v>1345.9166666666667</v>
      </c>
      <c r="J167" s="289">
        <v>1404.0166666666667</v>
      </c>
      <c r="K167" s="289">
        <v>1421.0333333333335</v>
      </c>
      <c r="L167" s="289">
        <v>1433.0666666666666</v>
      </c>
      <c r="M167" s="276">
        <v>1409</v>
      </c>
      <c r="N167" s="276">
        <v>1379.95</v>
      </c>
      <c r="O167" s="291">
        <v>2425500</v>
      </c>
      <c r="P167" s="292">
        <v>1.5533411488862838E-2</v>
      </c>
    </row>
    <row r="168" spans="1:16" ht="15">
      <c r="A168" s="254">
        <v>158</v>
      </c>
      <c r="B168" s="342" t="s">
        <v>37</v>
      </c>
      <c r="C168" s="423" t="s">
        <v>191</v>
      </c>
      <c r="D168" s="424">
        <v>44406</v>
      </c>
      <c r="E168" s="288">
        <v>6919.95</v>
      </c>
      <c r="F168" s="288">
        <v>6946.3499999999995</v>
      </c>
      <c r="G168" s="289">
        <v>6874.7499999999991</v>
      </c>
      <c r="H168" s="289">
        <v>6829.5499999999993</v>
      </c>
      <c r="I168" s="289">
        <v>6757.9499999999989</v>
      </c>
      <c r="J168" s="289">
        <v>6991.5499999999993</v>
      </c>
      <c r="K168" s="289">
        <v>7063.15</v>
      </c>
      <c r="L168" s="289">
        <v>7108.3499999999995</v>
      </c>
      <c r="M168" s="276">
        <v>7017.95</v>
      </c>
      <c r="N168" s="276">
        <v>6901.15</v>
      </c>
      <c r="O168" s="291">
        <v>2052700</v>
      </c>
      <c r="P168" s="292">
        <v>1.538385437277404E-2</v>
      </c>
    </row>
    <row r="169" spans="1:16" ht="15">
      <c r="A169" s="254">
        <v>159</v>
      </c>
      <c r="B169" s="342" t="s">
        <v>835</v>
      </c>
      <c r="C169" s="423" t="s">
        <v>193</v>
      </c>
      <c r="D169" s="424">
        <v>44406</v>
      </c>
      <c r="E169" s="288">
        <v>802.35</v>
      </c>
      <c r="F169" s="288">
        <v>804.1</v>
      </c>
      <c r="G169" s="289">
        <v>797.25</v>
      </c>
      <c r="H169" s="289">
        <v>792.15</v>
      </c>
      <c r="I169" s="289">
        <v>785.3</v>
      </c>
      <c r="J169" s="289">
        <v>809.2</v>
      </c>
      <c r="K169" s="289">
        <v>816.05000000000018</v>
      </c>
      <c r="L169" s="289">
        <v>821.15000000000009</v>
      </c>
      <c r="M169" s="276">
        <v>810.95</v>
      </c>
      <c r="N169" s="276">
        <v>799</v>
      </c>
      <c r="O169" s="291">
        <v>21399300</v>
      </c>
      <c r="P169" s="292">
        <v>3.4697341127663588E-2</v>
      </c>
    </row>
    <row r="170" spans="1:16" ht="15">
      <c r="A170" s="254">
        <v>160</v>
      </c>
      <c r="B170" s="342" t="s">
        <v>111</v>
      </c>
      <c r="C170" s="423" t="s">
        <v>194</v>
      </c>
      <c r="D170" s="424">
        <v>44406</v>
      </c>
      <c r="E170" s="288">
        <v>263.55</v>
      </c>
      <c r="F170" s="288">
        <v>261.18333333333334</v>
      </c>
      <c r="G170" s="289">
        <v>256.76666666666665</v>
      </c>
      <c r="H170" s="289">
        <v>249.98333333333332</v>
      </c>
      <c r="I170" s="289">
        <v>245.56666666666663</v>
      </c>
      <c r="J170" s="289">
        <v>267.9666666666667</v>
      </c>
      <c r="K170" s="289">
        <v>272.38333333333333</v>
      </c>
      <c r="L170" s="289">
        <v>279.16666666666669</v>
      </c>
      <c r="M170" s="276">
        <v>265.60000000000002</v>
      </c>
      <c r="N170" s="276">
        <v>254.4</v>
      </c>
      <c r="O170" s="291">
        <v>120134300</v>
      </c>
      <c r="P170" s="292">
        <v>-7.2242858972716793E-3</v>
      </c>
    </row>
    <row r="171" spans="1:16" ht="15">
      <c r="A171" s="254">
        <v>161</v>
      </c>
      <c r="B171" s="342" t="s">
        <v>63</v>
      </c>
      <c r="C171" s="423" t="s">
        <v>195</v>
      </c>
      <c r="D171" s="424">
        <v>44406</v>
      </c>
      <c r="E171" s="288">
        <v>1032.5</v>
      </c>
      <c r="F171" s="288">
        <v>1032.2166666666667</v>
      </c>
      <c r="G171" s="289">
        <v>1025.2833333333333</v>
      </c>
      <c r="H171" s="289">
        <v>1018.0666666666666</v>
      </c>
      <c r="I171" s="289">
        <v>1011.1333333333332</v>
      </c>
      <c r="J171" s="289">
        <v>1039.4333333333334</v>
      </c>
      <c r="K171" s="289">
        <v>1046.3666666666668</v>
      </c>
      <c r="L171" s="289">
        <v>1053.5833333333335</v>
      </c>
      <c r="M171" s="276">
        <v>1039.1500000000001</v>
      </c>
      <c r="N171" s="276">
        <v>1025</v>
      </c>
      <c r="O171" s="291">
        <v>2779000</v>
      </c>
      <c r="P171" s="292">
        <v>1.5345268542199489E-2</v>
      </c>
    </row>
    <row r="172" spans="1:16" ht="15">
      <c r="A172" s="254">
        <v>162</v>
      </c>
      <c r="B172" s="342" t="s">
        <v>106</v>
      </c>
      <c r="C172" s="423" t="s">
        <v>196</v>
      </c>
      <c r="D172" s="424">
        <v>44406</v>
      </c>
      <c r="E172" s="288">
        <v>550.29999999999995</v>
      </c>
      <c r="F172" s="288">
        <v>548.81666666666672</v>
      </c>
      <c r="G172" s="289">
        <v>544.03333333333342</v>
      </c>
      <c r="H172" s="289">
        <v>537.76666666666665</v>
      </c>
      <c r="I172" s="289">
        <v>532.98333333333335</v>
      </c>
      <c r="J172" s="289">
        <v>555.08333333333348</v>
      </c>
      <c r="K172" s="289">
        <v>559.86666666666679</v>
      </c>
      <c r="L172" s="289">
        <v>566.13333333333355</v>
      </c>
      <c r="M172" s="276">
        <v>553.6</v>
      </c>
      <c r="N172" s="276">
        <v>542.54999999999995</v>
      </c>
      <c r="O172" s="291">
        <v>29230400</v>
      </c>
      <c r="P172" s="292">
        <v>2.5081360116709684E-2</v>
      </c>
    </row>
    <row r="173" spans="1:16" ht="15">
      <c r="A173" s="254">
        <v>163</v>
      </c>
      <c r="B173" s="342" t="s">
        <v>88</v>
      </c>
      <c r="C173" s="423" t="s">
        <v>198</v>
      </c>
      <c r="D173" s="424">
        <v>44406</v>
      </c>
      <c r="E173" s="288">
        <v>218.35</v>
      </c>
      <c r="F173" s="288">
        <v>218.46666666666667</v>
      </c>
      <c r="G173" s="289">
        <v>216.23333333333335</v>
      </c>
      <c r="H173" s="289">
        <v>214.11666666666667</v>
      </c>
      <c r="I173" s="289">
        <v>211.88333333333335</v>
      </c>
      <c r="J173" s="289">
        <v>220.58333333333334</v>
      </c>
      <c r="K173" s="289">
        <v>222.81666666666663</v>
      </c>
      <c r="L173" s="289">
        <v>224.93333333333334</v>
      </c>
      <c r="M173" s="276">
        <v>220.7</v>
      </c>
      <c r="N173" s="276">
        <v>216.35</v>
      </c>
      <c r="O173" s="291">
        <v>68295000</v>
      </c>
      <c r="P173" s="292">
        <v>-1.5226889302245101E-2</v>
      </c>
    </row>
    <row r="174" spans="1:16" ht="15">
      <c r="A174" s="565"/>
      <c r="B174" s="566"/>
      <c r="C174" s="565"/>
      <c r="D174" s="567"/>
      <c r="E174" s="568"/>
      <c r="F174" s="568"/>
      <c r="G174" s="569"/>
      <c r="H174" s="569"/>
      <c r="I174" s="569"/>
      <c r="J174" s="569"/>
      <c r="K174" s="569"/>
      <c r="L174" s="569"/>
      <c r="M174" s="570"/>
      <c r="N174" s="570"/>
      <c r="O174" s="571"/>
      <c r="P174" s="572"/>
    </row>
    <row r="175" spans="1:16" ht="15">
      <c r="A175" s="565"/>
      <c r="B175" s="566"/>
      <c r="C175" s="565"/>
      <c r="D175" s="567"/>
      <c r="E175" s="568"/>
      <c r="F175" s="568"/>
      <c r="G175" s="569"/>
      <c r="H175" s="569"/>
      <c r="I175" s="569"/>
      <c r="J175" s="569"/>
      <c r="K175" s="569"/>
      <c r="L175" s="569"/>
      <c r="M175" s="570"/>
      <c r="N175" s="570"/>
      <c r="O175" s="571"/>
      <c r="P175" s="572"/>
    </row>
    <row r="176" spans="1:16" ht="15">
      <c r="A176" s="565"/>
      <c r="B176" s="566"/>
      <c r="C176" s="565"/>
      <c r="D176" s="567"/>
      <c r="E176" s="568"/>
      <c r="F176" s="568"/>
      <c r="G176" s="569"/>
      <c r="H176" s="569"/>
      <c r="I176" s="569"/>
      <c r="J176" s="569"/>
      <c r="K176" s="569"/>
      <c r="L176" s="569"/>
      <c r="M176" s="570"/>
      <c r="N176" s="570"/>
      <c r="O176" s="571"/>
      <c r="P176" s="572"/>
    </row>
    <row r="177" spans="1:16" ht="15">
      <c r="A177" s="565"/>
      <c r="B177" s="566"/>
      <c r="C177" s="565"/>
      <c r="D177" s="567"/>
      <c r="E177" s="568"/>
      <c r="F177" s="568"/>
      <c r="G177" s="569"/>
      <c r="H177" s="569"/>
      <c r="I177" s="569"/>
      <c r="J177" s="569"/>
      <c r="K177" s="569"/>
      <c r="L177" s="569"/>
      <c r="M177" s="570"/>
      <c r="N177" s="570"/>
      <c r="O177" s="571"/>
      <c r="P177" s="572"/>
    </row>
    <row r="178" spans="1:16" ht="15">
      <c r="A178" s="565"/>
      <c r="B178" s="566"/>
      <c r="C178" s="565"/>
      <c r="D178" s="567"/>
      <c r="E178" s="568"/>
      <c r="F178" s="568"/>
      <c r="G178" s="569"/>
      <c r="H178" s="569"/>
      <c r="I178" s="569"/>
      <c r="J178" s="569"/>
      <c r="K178" s="569"/>
      <c r="L178" s="569"/>
      <c r="M178" s="570"/>
      <c r="N178" s="570"/>
      <c r="O178" s="571"/>
      <c r="P178" s="572"/>
    </row>
    <row r="179" spans="1:16">
      <c r="B179" s="566"/>
    </row>
    <row r="180" spans="1:16">
      <c r="B180" s="566"/>
    </row>
    <row r="181" spans="1:16">
      <c r="B181" s="566"/>
    </row>
    <row r="182" spans="1:16">
      <c r="B182" s="566"/>
    </row>
    <row r="184" spans="1:16">
      <c r="A184" s="268" t="s">
        <v>199</v>
      </c>
    </row>
    <row r="185" spans="1:16">
      <c r="A185" s="268" t="s">
        <v>200</v>
      </c>
    </row>
    <row r="186" spans="1:16">
      <c r="A186" s="268" t="s">
        <v>201</v>
      </c>
    </row>
    <row r="187" spans="1:16">
      <c r="A187" s="268" t="s">
        <v>202</v>
      </c>
    </row>
    <row r="188" spans="1:16">
      <c r="A188" s="268" t="s">
        <v>203</v>
      </c>
    </row>
    <row r="190" spans="1:16">
      <c r="A190" s="272" t="s">
        <v>204</v>
      </c>
    </row>
    <row r="191" spans="1:16">
      <c r="A191" s="293" t="s">
        <v>205</v>
      </c>
    </row>
    <row r="192" spans="1:16">
      <c r="A192" s="293" t="s">
        <v>206</v>
      </c>
    </row>
    <row r="193" spans="1:1">
      <c r="A193" s="293" t="s">
        <v>207</v>
      </c>
    </row>
    <row r="194" spans="1:1">
      <c r="A194" s="294" t="s">
        <v>208</v>
      </c>
    </row>
    <row r="195" spans="1:1">
      <c r="A195" s="294" t="s">
        <v>209</v>
      </c>
    </row>
    <row r="196" spans="1:1">
      <c r="A196" s="294" t="s">
        <v>210</v>
      </c>
    </row>
    <row r="197" spans="1:1">
      <c r="A197" s="294" t="s">
        <v>211</v>
      </c>
    </row>
    <row r="198" spans="1:1">
      <c r="A198" s="294" t="s">
        <v>212</v>
      </c>
    </row>
    <row r="199" spans="1:1">
      <c r="A199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44375</v>
      </c>
    </row>
    <row r="7" spans="1:15">
      <c r="A7"/>
    </row>
    <row r="8" spans="1:15" ht="28.5" customHeight="1">
      <c r="A8" s="581" t="s">
        <v>16</v>
      </c>
      <c r="B8" s="582"/>
      <c r="C8" s="580" t="s">
        <v>19</v>
      </c>
      <c r="D8" s="580" t="s">
        <v>20</v>
      </c>
      <c r="E8" s="580" t="s">
        <v>21</v>
      </c>
      <c r="F8" s="580"/>
      <c r="G8" s="580"/>
      <c r="H8" s="580" t="s">
        <v>22</v>
      </c>
      <c r="I8" s="580"/>
      <c r="J8" s="580"/>
      <c r="K8" s="251"/>
      <c r="L8" s="259"/>
      <c r="M8" s="259"/>
    </row>
    <row r="9" spans="1:15" ht="36" customHeight="1">
      <c r="A9" s="576"/>
      <c r="B9" s="578"/>
      <c r="C9" s="583" t="s">
        <v>23</v>
      </c>
      <c r="D9" s="583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15860.35</v>
      </c>
      <c r="D10" s="275">
        <v>15834.483333333332</v>
      </c>
      <c r="E10" s="275">
        <v>15798.166666666664</v>
      </c>
      <c r="F10" s="275">
        <v>15735.983333333332</v>
      </c>
      <c r="G10" s="275">
        <v>15699.666666666664</v>
      </c>
      <c r="H10" s="275">
        <v>15896.666666666664</v>
      </c>
      <c r="I10" s="275">
        <v>15932.983333333334</v>
      </c>
      <c r="J10" s="275">
        <v>15995.166666666664</v>
      </c>
      <c r="K10" s="274">
        <v>15870.8</v>
      </c>
      <c r="L10" s="274">
        <v>15772.3</v>
      </c>
      <c r="M10" s="279"/>
    </row>
    <row r="11" spans="1:15">
      <c r="A11" s="273">
        <v>2</v>
      </c>
      <c r="B11" s="254" t="s">
        <v>216</v>
      </c>
      <c r="C11" s="276">
        <v>35364.65</v>
      </c>
      <c r="D11" s="256">
        <v>35257.483333333337</v>
      </c>
      <c r="E11" s="256">
        <v>35023.016666666677</v>
      </c>
      <c r="F11" s="256">
        <v>34681.383333333339</v>
      </c>
      <c r="G11" s="256">
        <v>34446.916666666679</v>
      </c>
      <c r="H11" s="256">
        <v>35599.116666666676</v>
      </c>
      <c r="I11" s="256">
        <v>35833.583333333336</v>
      </c>
      <c r="J11" s="256">
        <v>36175.216666666674</v>
      </c>
      <c r="K11" s="276">
        <v>35491.949999999997</v>
      </c>
      <c r="L11" s="276">
        <v>34915.85</v>
      </c>
      <c r="M11" s="279"/>
    </row>
    <row r="12" spans="1:15">
      <c r="A12" s="273">
        <v>3</v>
      </c>
      <c r="B12" s="262" t="s">
        <v>217</v>
      </c>
      <c r="C12" s="276">
        <v>2059.5500000000002</v>
      </c>
      <c r="D12" s="256">
        <v>2063.25</v>
      </c>
      <c r="E12" s="256">
        <v>2049.4499999999998</v>
      </c>
      <c r="F12" s="256">
        <v>2039.35</v>
      </c>
      <c r="G12" s="256">
        <v>2025.5499999999997</v>
      </c>
      <c r="H12" s="256">
        <v>2073.35</v>
      </c>
      <c r="I12" s="256">
        <v>2087.15</v>
      </c>
      <c r="J12" s="256">
        <v>2097.25</v>
      </c>
      <c r="K12" s="276">
        <v>2077.0500000000002</v>
      </c>
      <c r="L12" s="276">
        <v>2053.15</v>
      </c>
      <c r="M12" s="279"/>
    </row>
    <row r="13" spans="1:15">
      <c r="A13" s="273">
        <v>4</v>
      </c>
      <c r="B13" s="254" t="s">
        <v>218</v>
      </c>
      <c r="C13" s="276">
        <v>4371.5</v>
      </c>
      <c r="D13" s="256">
        <v>4368.8499999999995</v>
      </c>
      <c r="E13" s="256">
        <v>4352.4499999999989</v>
      </c>
      <c r="F13" s="256">
        <v>4333.3999999999996</v>
      </c>
      <c r="G13" s="256">
        <v>4316.9999999999991</v>
      </c>
      <c r="H13" s="256">
        <v>4387.8999999999987</v>
      </c>
      <c r="I13" s="256">
        <v>4404.2999999999984</v>
      </c>
      <c r="J13" s="256">
        <v>4423.3499999999985</v>
      </c>
      <c r="K13" s="276">
        <v>4385.25</v>
      </c>
      <c r="L13" s="276">
        <v>4349.8</v>
      </c>
      <c r="M13" s="279"/>
    </row>
    <row r="14" spans="1:15">
      <c r="A14" s="273">
        <v>5</v>
      </c>
      <c r="B14" s="254" t="s">
        <v>219</v>
      </c>
      <c r="C14" s="276">
        <v>29210.55</v>
      </c>
      <c r="D14" s="256">
        <v>29123.05</v>
      </c>
      <c r="E14" s="256">
        <v>28962.1</v>
      </c>
      <c r="F14" s="256">
        <v>28713.649999999998</v>
      </c>
      <c r="G14" s="256">
        <v>28552.699999999997</v>
      </c>
      <c r="H14" s="256">
        <v>29371.5</v>
      </c>
      <c r="I14" s="256">
        <v>29532.450000000004</v>
      </c>
      <c r="J14" s="256">
        <v>29780.9</v>
      </c>
      <c r="K14" s="276">
        <v>29284</v>
      </c>
      <c r="L14" s="276">
        <v>28874.6</v>
      </c>
      <c r="M14" s="279"/>
    </row>
    <row r="15" spans="1:15">
      <c r="A15" s="273">
        <v>6</v>
      </c>
      <c r="B15" s="254" t="s">
        <v>220</v>
      </c>
      <c r="C15" s="276">
        <v>3617.65</v>
      </c>
      <c r="D15" s="256">
        <v>3618.9166666666665</v>
      </c>
      <c r="E15" s="256">
        <v>3605.6333333333332</v>
      </c>
      <c r="F15" s="256">
        <v>3593.6166666666668</v>
      </c>
      <c r="G15" s="256">
        <v>3580.3333333333335</v>
      </c>
      <c r="H15" s="256">
        <v>3630.9333333333329</v>
      </c>
      <c r="I15" s="256">
        <v>3644.2166666666667</v>
      </c>
      <c r="J15" s="256">
        <v>3656.2333333333327</v>
      </c>
      <c r="K15" s="276">
        <v>3632.2</v>
      </c>
      <c r="L15" s="276">
        <v>3606.9</v>
      </c>
      <c r="M15" s="279"/>
    </row>
    <row r="16" spans="1:15">
      <c r="A16" s="273">
        <v>7</v>
      </c>
      <c r="B16" s="254" t="s">
        <v>221</v>
      </c>
      <c r="C16" s="276">
        <v>7477.3</v>
      </c>
      <c r="D16" s="256">
        <v>7453.8833333333341</v>
      </c>
      <c r="E16" s="256">
        <v>7422.2666666666682</v>
      </c>
      <c r="F16" s="256">
        <v>7367.2333333333345</v>
      </c>
      <c r="G16" s="256">
        <v>7335.6166666666686</v>
      </c>
      <c r="H16" s="256">
        <v>7508.9166666666679</v>
      </c>
      <c r="I16" s="256">
        <v>7540.5333333333347</v>
      </c>
      <c r="J16" s="256">
        <v>7595.5666666666675</v>
      </c>
      <c r="K16" s="276">
        <v>7485.5</v>
      </c>
      <c r="L16" s="276">
        <v>7398.85</v>
      </c>
      <c r="M16" s="279"/>
    </row>
    <row r="17" spans="1:13">
      <c r="A17" s="273">
        <v>8</v>
      </c>
      <c r="B17" s="254" t="s">
        <v>38</v>
      </c>
      <c r="C17" s="254">
        <v>2041.15</v>
      </c>
      <c r="D17" s="256">
        <v>2039.05</v>
      </c>
      <c r="E17" s="256">
        <v>2030.1</v>
      </c>
      <c r="F17" s="256">
        <v>2019.05</v>
      </c>
      <c r="G17" s="256">
        <v>2010.1</v>
      </c>
      <c r="H17" s="256">
        <v>2050.1</v>
      </c>
      <c r="I17" s="256">
        <v>2059.0500000000002</v>
      </c>
      <c r="J17" s="256">
        <v>2070.1</v>
      </c>
      <c r="K17" s="254">
        <v>2048</v>
      </c>
      <c r="L17" s="254">
        <v>2028</v>
      </c>
      <c r="M17" s="254">
        <v>3.29128</v>
      </c>
    </row>
    <row r="18" spans="1:13">
      <c r="A18" s="273">
        <v>9</v>
      </c>
      <c r="B18" s="254" t="s">
        <v>222</v>
      </c>
      <c r="C18" s="254">
        <v>1035.5999999999999</v>
      </c>
      <c r="D18" s="256">
        <v>1030.6999999999998</v>
      </c>
      <c r="E18" s="256">
        <v>1021.0999999999997</v>
      </c>
      <c r="F18" s="256">
        <v>1006.5999999999999</v>
      </c>
      <c r="G18" s="256">
        <v>996.99999999999977</v>
      </c>
      <c r="H18" s="256">
        <v>1045.1999999999996</v>
      </c>
      <c r="I18" s="256">
        <v>1054.8</v>
      </c>
      <c r="J18" s="256">
        <v>1069.2999999999995</v>
      </c>
      <c r="K18" s="254">
        <v>1040.3</v>
      </c>
      <c r="L18" s="254">
        <v>1016.2</v>
      </c>
      <c r="M18" s="254">
        <v>7.2595499999999999</v>
      </c>
    </row>
    <row r="19" spans="1:13">
      <c r="A19" s="273">
        <v>10</v>
      </c>
      <c r="B19" s="254" t="s">
        <v>735</v>
      </c>
      <c r="C19" s="255">
        <v>859.05</v>
      </c>
      <c r="D19" s="256">
        <v>859.69999999999993</v>
      </c>
      <c r="E19" s="256">
        <v>844.39999999999986</v>
      </c>
      <c r="F19" s="256">
        <v>829.74999999999989</v>
      </c>
      <c r="G19" s="256">
        <v>814.44999999999982</v>
      </c>
      <c r="H19" s="256">
        <v>874.34999999999991</v>
      </c>
      <c r="I19" s="256">
        <v>889.64999999999986</v>
      </c>
      <c r="J19" s="256">
        <v>904.3</v>
      </c>
      <c r="K19" s="254">
        <v>875</v>
      </c>
      <c r="L19" s="254">
        <v>845.05</v>
      </c>
      <c r="M19" s="254">
        <v>13.92183</v>
      </c>
    </row>
    <row r="20" spans="1:13">
      <c r="A20" s="273">
        <v>11</v>
      </c>
      <c r="B20" s="254" t="s">
        <v>288</v>
      </c>
      <c r="C20" s="254">
        <v>16471.400000000001</v>
      </c>
      <c r="D20" s="256">
        <v>16466.266666666666</v>
      </c>
      <c r="E20" s="256">
        <v>16360.183333333334</v>
      </c>
      <c r="F20" s="256">
        <v>16248.966666666667</v>
      </c>
      <c r="G20" s="256">
        <v>16142.883333333335</v>
      </c>
      <c r="H20" s="256">
        <v>16577.483333333334</v>
      </c>
      <c r="I20" s="256">
        <v>16683.566666666669</v>
      </c>
      <c r="J20" s="256">
        <v>16794.783333333333</v>
      </c>
      <c r="K20" s="254">
        <v>16572.349999999999</v>
      </c>
      <c r="L20" s="254">
        <v>16355.05</v>
      </c>
      <c r="M20" s="254">
        <v>6.0290000000000003E-2</v>
      </c>
    </row>
    <row r="21" spans="1:13">
      <c r="A21" s="273">
        <v>12</v>
      </c>
      <c r="B21" s="254" t="s">
        <v>40</v>
      </c>
      <c r="C21" s="254">
        <v>1519.45</v>
      </c>
      <c r="D21" s="256">
        <v>1518.1499999999999</v>
      </c>
      <c r="E21" s="256">
        <v>1502.2999999999997</v>
      </c>
      <c r="F21" s="256">
        <v>1485.1499999999999</v>
      </c>
      <c r="G21" s="256">
        <v>1469.2999999999997</v>
      </c>
      <c r="H21" s="256">
        <v>1535.2999999999997</v>
      </c>
      <c r="I21" s="256">
        <v>1551.1499999999996</v>
      </c>
      <c r="J21" s="256">
        <v>1568.2999999999997</v>
      </c>
      <c r="K21" s="254">
        <v>1534</v>
      </c>
      <c r="L21" s="254">
        <v>1501</v>
      </c>
      <c r="M21" s="254">
        <v>49.629629999999999</v>
      </c>
    </row>
    <row r="22" spans="1:13">
      <c r="A22" s="273">
        <v>13</v>
      </c>
      <c r="B22" s="254" t="s">
        <v>289</v>
      </c>
      <c r="C22" s="254">
        <v>1167.25</v>
      </c>
      <c r="D22" s="256">
        <v>1142.4166666666667</v>
      </c>
      <c r="E22" s="256">
        <v>1114.8333333333335</v>
      </c>
      <c r="F22" s="256">
        <v>1062.4166666666667</v>
      </c>
      <c r="G22" s="256">
        <v>1034.8333333333335</v>
      </c>
      <c r="H22" s="256">
        <v>1194.8333333333335</v>
      </c>
      <c r="I22" s="256">
        <v>1222.416666666667</v>
      </c>
      <c r="J22" s="256">
        <v>1274.8333333333335</v>
      </c>
      <c r="K22" s="254">
        <v>1170</v>
      </c>
      <c r="L22" s="254">
        <v>1090</v>
      </c>
      <c r="M22" s="254">
        <v>19.64847</v>
      </c>
    </row>
    <row r="23" spans="1:13">
      <c r="A23" s="273">
        <v>14</v>
      </c>
      <c r="B23" s="254" t="s">
        <v>41</v>
      </c>
      <c r="C23" s="254">
        <v>712.2</v>
      </c>
      <c r="D23" s="256">
        <v>712.56666666666661</v>
      </c>
      <c r="E23" s="256">
        <v>706.13333333333321</v>
      </c>
      <c r="F23" s="256">
        <v>700.06666666666661</v>
      </c>
      <c r="G23" s="256">
        <v>693.63333333333321</v>
      </c>
      <c r="H23" s="256">
        <v>718.63333333333321</v>
      </c>
      <c r="I23" s="256">
        <v>725.06666666666661</v>
      </c>
      <c r="J23" s="256">
        <v>731.13333333333321</v>
      </c>
      <c r="K23" s="254">
        <v>719</v>
      </c>
      <c r="L23" s="254">
        <v>706.5</v>
      </c>
      <c r="M23" s="254">
        <v>120.85420999999999</v>
      </c>
    </row>
    <row r="24" spans="1:13">
      <c r="A24" s="273">
        <v>15</v>
      </c>
      <c r="B24" s="254" t="s">
        <v>826</v>
      </c>
      <c r="C24" s="254">
        <v>1189.4000000000001</v>
      </c>
      <c r="D24" s="256">
        <v>1189.4000000000001</v>
      </c>
      <c r="E24" s="256">
        <v>1189.4000000000001</v>
      </c>
      <c r="F24" s="256">
        <v>1189.4000000000001</v>
      </c>
      <c r="G24" s="256">
        <v>1189.4000000000001</v>
      </c>
      <c r="H24" s="256">
        <v>1189.4000000000001</v>
      </c>
      <c r="I24" s="256">
        <v>1189.4000000000001</v>
      </c>
      <c r="J24" s="256">
        <v>1189.4000000000001</v>
      </c>
      <c r="K24" s="254">
        <v>1189.4000000000001</v>
      </c>
      <c r="L24" s="254">
        <v>1189.4000000000001</v>
      </c>
      <c r="M24" s="254">
        <v>0.99246999999999996</v>
      </c>
    </row>
    <row r="25" spans="1:13">
      <c r="A25" s="273">
        <v>16</v>
      </c>
      <c r="B25" s="254" t="s">
        <v>290</v>
      </c>
      <c r="C25" s="254">
        <v>1192.9000000000001</v>
      </c>
      <c r="D25" s="256">
        <v>1207.9000000000001</v>
      </c>
      <c r="E25" s="256">
        <v>1177.9000000000001</v>
      </c>
      <c r="F25" s="256">
        <v>1162.9000000000001</v>
      </c>
      <c r="G25" s="256">
        <v>1132.9000000000001</v>
      </c>
      <c r="H25" s="256">
        <v>1222.9000000000001</v>
      </c>
      <c r="I25" s="256">
        <v>1252.9000000000001</v>
      </c>
      <c r="J25" s="256">
        <v>1267.9000000000001</v>
      </c>
      <c r="K25" s="254">
        <v>1237.9000000000001</v>
      </c>
      <c r="L25" s="254">
        <v>1192.9000000000001</v>
      </c>
      <c r="M25" s="254">
        <v>2.8459099999999999</v>
      </c>
    </row>
    <row r="26" spans="1:13">
      <c r="A26" s="273">
        <v>17</v>
      </c>
      <c r="B26" s="254" t="s">
        <v>223</v>
      </c>
      <c r="C26" s="254">
        <v>119</v>
      </c>
      <c r="D26" s="256">
        <v>119.33333333333333</v>
      </c>
      <c r="E26" s="256">
        <v>118.26666666666665</v>
      </c>
      <c r="F26" s="256">
        <v>117.53333333333332</v>
      </c>
      <c r="G26" s="256">
        <v>116.46666666666664</v>
      </c>
      <c r="H26" s="256">
        <v>120.06666666666666</v>
      </c>
      <c r="I26" s="256">
        <v>121.13333333333335</v>
      </c>
      <c r="J26" s="256">
        <v>121.86666666666667</v>
      </c>
      <c r="K26" s="254">
        <v>120.4</v>
      </c>
      <c r="L26" s="254">
        <v>118.6</v>
      </c>
      <c r="M26" s="254">
        <v>16.932729999999999</v>
      </c>
    </row>
    <row r="27" spans="1:13">
      <c r="A27" s="273">
        <v>18</v>
      </c>
      <c r="B27" s="254" t="s">
        <v>224</v>
      </c>
      <c r="C27" s="254">
        <v>221.5</v>
      </c>
      <c r="D27" s="256">
        <v>217.86666666666667</v>
      </c>
      <c r="E27" s="256">
        <v>212.13333333333335</v>
      </c>
      <c r="F27" s="256">
        <v>202.76666666666668</v>
      </c>
      <c r="G27" s="256">
        <v>197.03333333333336</v>
      </c>
      <c r="H27" s="256">
        <v>227.23333333333335</v>
      </c>
      <c r="I27" s="256">
        <v>232.9666666666667</v>
      </c>
      <c r="J27" s="256">
        <v>242.33333333333334</v>
      </c>
      <c r="K27" s="254">
        <v>223.6</v>
      </c>
      <c r="L27" s="254">
        <v>208.5</v>
      </c>
      <c r="M27" s="254">
        <v>111.44807</v>
      </c>
    </row>
    <row r="28" spans="1:13">
      <c r="A28" s="273">
        <v>19</v>
      </c>
      <c r="B28" s="254" t="s">
        <v>225</v>
      </c>
      <c r="C28" s="254">
        <v>1954.25</v>
      </c>
      <c r="D28" s="256">
        <v>1959.3833333333332</v>
      </c>
      <c r="E28" s="256">
        <v>1937.9166666666665</v>
      </c>
      <c r="F28" s="256">
        <v>1921.5833333333333</v>
      </c>
      <c r="G28" s="256">
        <v>1900.1166666666666</v>
      </c>
      <c r="H28" s="256">
        <v>1975.7166666666665</v>
      </c>
      <c r="I28" s="256">
        <v>1997.1833333333332</v>
      </c>
      <c r="J28" s="256">
        <v>2013.5166666666664</v>
      </c>
      <c r="K28" s="254">
        <v>1980.85</v>
      </c>
      <c r="L28" s="254">
        <v>1943.05</v>
      </c>
      <c r="M28" s="254">
        <v>0.35930000000000001</v>
      </c>
    </row>
    <row r="29" spans="1:13">
      <c r="A29" s="273">
        <v>20</v>
      </c>
      <c r="B29" s="254" t="s">
        <v>294</v>
      </c>
      <c r="C29" s="254">
        <v>981.2</v>
      </c>
      <c r="D29" s="256">
        <v>981.66666666666663</v>
      </c>
      <c r="E29" s="256">
        <v>970.98333333333323</v>
      </c>
      <c r="F29" s="256">
        <v>960.76666666666665</v>
      </c>
      <c r="G29" s="256">
        <v>950.08333333333326</v>
      </c>
      <c r="H29" s="256">
        <v>991.88333333333321</v>
      </c>
      <c r="I29" s="256">
        <v>1002.5666666666666</v>
      </c>
      <c r="J29" s="256">
        <v>1012.7833333333332</v>
      </c>
      <c r="K29" s="254">
        <v>992.35</v>
      </c>
      <c r="L29" s="254">
        <v>971.45</v>
      </c>
      <c r="M29" s="254">
        <v>1.3727400000000001</v>
      </c>
    </row>
    <row r="30" spans="1:13">
      <c r="A30" s="273">
        <v>21</v>
      </c>
      <c r="B30" s="254" t="s">
        <v>226</v>
      </c>
      <c r="C30" s="254">
        <v>3142.05</v>
      </c>
      <c r="D30" s="256">
        <v>3126.9333333333329</v>
      </c>
      <c r="E30" s="256">
        <v>3105.1166666666659</v>
      </c>
      <c r="F30" s="256">
        <v>3068.1833333333329</v>
      </c>
      <c r="G30" s="256">
        <v>3046.3666666666659</v>
      </c>
      <c r="H30" s="256">
        <v>3163.8666666666659</v>
      </c>
      <c r="I30" s="256">
        <v>3185.6833333333325</v>
      </c>
      <c r="J30" s="256">
        <v>3222.6166666666659</v>
      </c>
      <c r="K30" s="254">
        <v>3148.75</v>
      </c>
      <c r="L30" s="254">
        <v>3090</v>
      </c>
      <c r="M30" s="254">
        <v>0.51232999999999995</v>
      </c>
    </row>
    <row r="31" spans="1:13">
      <c r="A31" s="273">
        <v>22</v>
      </c>
      <c r="B31" s="254" t="s">
        <v>44</v>
      </c>
      <c r="C31" s="254">
        <v>745.25</v>
      </c>
      <c r="D31" s="256">
        <v>743.73333333333323</v>
      </c>
      <c r="E31" s="256">
        <v>740.21666666666647</v>
      </c>
      <c r="F31" s="256">
        <v>735.18333333333328</v>
      </c>
      <c r="G31" s="256">
        <v>731.66666666666652</v>
      </c>
      <c r="H31" s="256">
        <v>748.76666666666642</v>
      </c>
      <c r="I31" s="256">
        <v>752.28333333333308</v>
      </c>
      <c r="J31" s="256">
        <v>757.31666666666638</v>
      </c>
      <c r="K31" s="254">
        <v>747.25</v>
      </c>
      <c r="L31" s="254">
        <v>738.7</v>
      </c>
      <c r="M31" s="254">
        <v>6.6309500000000003</v>
      </c>
    </row>
    <row r="32" spans="1:13">
      <c r="A32" s="273">
        <v>23</v>
      </c>
      <c r="B32" s="254" t="s">
        <v>45</v>
      </c>
      <c r="C32" s="254">
        <v>348.05</v>
      </c>
      <c r="D32" s="256">
        <v>347.56666666666661</v>
      </c>
      <c r="E32" s="256">
        <v>345.63333333333321</v>
      </c>
      <c r="F32" s="256">
        <v>343.21666666666658</v>
      </c>
      <c r="G32" s="256">
        <v>341.28333333333319</v>
      </c>
      <c r="H32" s="256">
        <v>349.98333333333323</v>
      </c>
      <c r="I32" s="256">
        <v>351.91666666666663</v>
      </c>
      <c r="J32" s="256">
        <v>354.33333333333326</v>
      </c>
      <c r="K32" s="254">
        <v>349.5</v>
      </c>
      <c r="L32" s="254">
        <v>345.15</v>
      </c>
      <c r="M32" s="254">
        <v>22.06671</v>
      </c>
    </row>
    <row r="33" spans="1:13">
      <c r="A33" s="273">
        <v>24</v>
      </c>
      <c r="B33" s="254" t="s">
        <v>46</v>
      </c>
      <c r="C33" s="254">
        <v>3439</v>
      </c>
      <c r="D33" s="256">
        <v>3375.4166666666665</v>
      </c>
      <c r="E33" s="256">
        <v>3285.833333333333</v>
      </c>
      <c r="F33" s="256">
        <v>3132.6666666666665</v>
      </c>
      <c r="G33" s="256">
        <v>3043.083333333333</v>
      </c>
      <c r="H33" s="256">
        <v>3528.583333333333</v>
      </c>
      <c r="I33" s="256">
        <v>3618.1666666666661</v>
      </c>
      <c r="J33" s="256">
        <v>3771.333333333333</v>
      </c>
      <c r="K33" s="254">
        <v>3465</v>
      </c>
      <c r="L33" s="254">
        <v>3222.25</v>
      </c>
      <c r="M33" s="254">
        <v>37.176690000000001</v>
      </c>
    </row>
    <row r="34" spans="1:13">
      <c r="A34" s="273">
        <v>25</v>
      </c>
      <c r="B34" s="254" t="s">
        <v>47</v>
      </c>
      <c r="C34" s="254">
        <v>221.25</v>
      </c>
      <c r="D34" s="256">
        <v>221.61666666666667</v>
      </c>
      <c r="E34" s="256">
        <v>218.88333333333335</v>
      </c>
      <c r="F34" s="256">
        <v>216.51666666666668</v>
      </c>
      <c r="G34" s="256">
        <v>213.78333333333336</v>
      </c>
      <c r="H34" s="256">
        <v>223.98333333333335</v>
      </c>
      <c r="I34" s="256">
        <v>226.7166666666667</v>
      </c>
      <c r="J34" s="256">
        <v>229.08333333333334</v>
      </c>
      <c r="K34" s="254">
        <v>224.35</v>
      </c>
      <c r="L34" s="254">
        <v>219.25</v>
      </c>
      <c r="M34" s="254">
        <v>44.827179999999998</v>
      </c>
    </row>
    <row r="35" spans="1:13">
      <c r="A35" s="273">
        <v>26</v>
      </c>
      <c r="B35" s="254" t="s">
        <v>48</v>
      </c>
      <c r="C35" s="254">
        <v>123.4</v>
      </c>
      <c r="D35" s="256">
        <v>124.96666666666665</v>
      </c>
      <c r="E35" s="256">
        <v>120.43333333333331</v>
      </c>
      <c r="F35" s="256">
        <v>117.46666666666665</v>
      </c>
      <c r="G35" s="256">
        <v>112.93333333333331</v>
      </c>
      <c r="H35" s="256">
        <v>127.93333333333331</v>
      </c>
      <c r="I35" s="256">
        <v>132.46666666666664</v>
      </c>
      <c r="J35" s="256">
        <v>135.43333333333331</v>
      </c>
      <c r="K35" s="254">
        <v>129.5</v>
      </c>
      <c r="L35" s="254">
        <v>122</v>
      </c>
      <c r="M35" s="254">
        <v>1043.2868599999999</v>
      </c>
    </row>
    <row r="36" spans="1:13">
      <c r="A36" s="273">
        <v>27</v>
      </c>
      <c r="B36" s="254" t="s">
        <v>50</v>
      </c>
      <c r="C36" s="254">
        <v>3003.9</v>
      </c>
      <c r="D36" s="256">
        <v>3014.1333333333332</v>
      </c>
      <c r="E36" s="256">
        <v>2974.7666666666664</v>
      </c>
      <c r="F36" s="256">
        <v>2945.6333333333332</v>
      </c>
      <c r="G36" s="256">
        <v>2906.2666666666664</v>
      </c>
      <c r="H36" s="256">
        <v>3043.2666666666664</v>
      </c>
      <c r="I36" s="256">
        <v>3082.6333333333332</v>
      </c>
      <c r="J36" s="256">
        <v>3111.7666666666664</v>
      </c>
      <c r="K36" s="254">
        <v>3053.5</v>
      </c>
      <c r="L36" s="254">
        <v>2985</v>
      </c>
      <c r="M36" s="254">
        <v>7.8696400000000004</v>
      </c>
    </row>
    <row r="37" spans="1:13">
      <c r="A37" s="273">
        <v>28</v>
      </c>
      <c r="B37" s="254" t="s">
        <v>52</v>
      </c>
      <c r="C37" s="254">
        <v>950.35</v>
      </c>
      <c r="D37" s="256">
        <v>949.66666666666663</v>
      </c>
      <c r="E37" s="256">
        <v>940.2833333333333</v>
      </c>
      <c r="F37" s="256">
        <v>930.2166666666667</v>
      </c>
      <c r="G37" s="256">
        <v>920.83333333333337</v>
      </c>
      <c r="H37" s="256">
        <v>959.73333333333323</v>
      </c>
      <c r="I37" s="256">
        <v>969.11666666666667</v>
      </c>
      <c r="J37" s="256">
        <v>979.18333333333317</v>
      </c>
      <c r="K37" s="254">
        <v>959.05</v>
      </c>
      <c r="L37" s="254">
        <v>939.6</v>
      </c>
      <c r="M37" s="254">
        <v>17.581410000000002</v>
      </c>
    </row>
    <row r="38" spans="1:13">
      <c r="A38" s="273">
        <v>29</v>
      </c>
      <c r="B38" s="254" t="s">
        <v>227</v>
      </c>
      <c r="C38" s="254">
        <v>3315.35</v>
      </c>
      <c r="D38" s="256">
        <v>3323.4</v>
      </c>
      <c r="E38" s="256">
        <v>3298.9500000000003</v>
      </c>
      <c r="F38" s="256">
        <v>3282.55</v>
      </c>
      <c r="G38" s="256">
        <v>3258.1000000000004</v>
      </c>
      <c r="H38" s="256">
        <v>3339.8</v>
      </c>
      <c r="I38" s="256">
        <v>3364.25</v>
      </c>
      <c r="J38" s="256">
        <v>3380.65</v>
      </c>
      <c r="K38" s="254">
        <v>3347.85</v>
      </c>
      <c r="L38" s="254">
        <v>3307</v>
      </c>
      <c r="M38" s="254">
        <v>1.07596</v>
      </c>
    </row>
    <row r="39" spans="1:13">
      <c r="A39" s="273">
        <v>30</v>
      </c>
      <c r="B39" s="254" t="s">
        <v>54</v>
      </c>
      <c r="C39" s="254">
        <v>761.35</v>
      </c>
      <c r="D39" s="256">
        <v>754.95000000000016</v>
      </c>
      <c r="E39" s="256">
        <v>743.95000000000027</v>
      </c>
      <c r="F39" s="256">
        <v>726.55000000000007</v>
      </c>
      <c r="G39" s="256">
        <v>715.55000000000018</v>
      </c>
      <c r="H39" s="256">
        <v>772.35000000000036</v>
      </c>
      <c r="I39" s="256">
        <v>783.35000000000014</v>
      </c>
      <c r="J39" s="256">
        <v>800.75000000000045</v>
      </c>
      <c r="K39" s="254">
        <v>765.95</v>
      </c>
      <c r="L39" s="254">
        <v>737.55</v>
      </c>
      <c r="M39" s="254">
        <v>111.70037000000001</v>
      </c>
    </row>
    <row r="40" spans="1:13">
      <c r="A40" s="273">
        <v>31</v>
      </c>
      <c r="B40" s="254" t="s">
        <v>55</v>
      </c>
      <c r="C40" s="254">
        <v>4196.1499999999996</v>
      </c>
      <c r="D40" s="256">
        <v>4207.7166666666662</v>
      </c>
      <c r="E40" s="256">
        <v>4166.4333333333325</v>
      </c>
      <c r="F40" s="256">
        <v>4136.7166666666662</v>
      </c>
      <c r="G40" s="256">
        <v>4095.4333333333325</v>
      </c>
      <c r="H40" s="256">
        <v>4237.4333333333325</v>
      </c>
      <c r="I40" s="256">
        <v>4278.7166666666672</v>
      </c>
      <c r="J40" s="256">
        <v>4308.4333333333325</v>
      </c>
      <c r="K40" s="254">
        <v>4249</v>
      </c>
      <c r="L40" s="254">
        <v>4178</v>
      </c>
      <c r="M40" s="254">
        <v>1.75051</v>
      </c>
    </row>
    <row r="41" spans="1:13">
      <c r="A41" s="273">
        <v>32</v>
      </c>
      <c r="B41" s="254" t="s">
        <v>58</v>
      </c>
      <c r="C41" s="254">
        <v>6075.8</v>
      </c>
      <c r="D41" s="256">
        <v>6071</v>
      </c>
      <c r="E41" s="256">
        <v>6035</v>
      </c>
      <c r="F41" s="256">
        <v>5994.2</v>
      </c>
      <c r="G41" s="256">
        <v>5958.2</v>
      </c>
      <c r="H41" s="256">
        <v>6111.8</v>
      </c>
      <c r="I41" s="256">
        <v>6147.8</v>
      </c>
      <c r="J41" s="256">
        <v>6188.6</v>
      </c>
      <c r="K41" s="254">
        <v>6107</v>
      </c>
      <c r="L41" s="254">
        <v>6030.2</v>
      </c>
      <c r="M41" s="254">
        <v>9.6199399999999997</v>
      </c>
    </row>
    <row r="42" spans="1:13">
      <c r="A42" s="273">
        <v>33</v>
      </c>
      <c r="B42" s="254" t="s">
        <v>57</v>
      </c>
      <c r="C42" s="254">
        <v>12486.6</v>
      </c>
      <c r="D42" s="256">
        <v>12442.366666666667</v>
      </c>
      <c r="E42" s="256">
        <v>12364.733333333334</v>
      </c>
      <c r="F42" s="256">
        <v>12242.866666666667</v>
      </c>
      <c r="G42" s="256">
        <v>12165.233333333334</v>
      </c>
      <c r="H42" s="256">
        <v>12564.233333333334</v>
      </c>
      <c r="I42" s="256">
        <v>12641.866666666669</v>
      </c>
      <c r="J42" s="256">
        <v>12763.733333333334</v>
      </c>
      <c r="K42" s="254">
        <v>12520</v>
      </c>
      <c r="L42" s="254">
        <v>12320.5</v>
      </c>
      <c r="M42" s="254">
        <v>2.1871700000000001</v>
      </c>
    </row>
    <row r="43" spans="1:13">
      <c r="A43" s="273">
        <v>34</v>
      </c>
      <c r="B43" s="254" t="s">
        <v>228</v>
      </c>
      <c r="C43" s="254">
        <v>3656.4</v>
      </c>
      <c r="D43" s="256">
        <v>3652.5333333333328</v>
      </c>
      <c r="E43" s="256">
        <v>3615.0666666666657</v>
      </c>
      <c r="F43" s="256">
        <v>3573.7333333333327</v>
      </c>
      <c r="G43" s="256">
        <v>3536.2666666666655</v>
      </c>
      <c r="H43" s="256">
        <v>3693.8666666666659</v>
      </c>
      <c r="I43" s="256">
        <v>3731.333333333333</v>
      </c>
      <c r="J43" s="256">
        <v>3772.6666666666661</v>
      </c>
      <c r="K43" s="254">
        <v>3690</v>
      </c>
      <c r="L43" s="254">
        <v>3611.2</v>
      </c>
      <c r="M43" s="254">
        <v>0.21621000000000001</v>
      </c>
    </row>
    <row r="44" spans="1:13">
      <c r="A44" s="273">
        <v>35</v>
      </c>
      <c r="B44" s="254" t="s">
        <v>59</v>
      </c>
      <c r="C44" s="254">
        <v>2247.4499999999998</v>
      </c>
      <c r="D44" s="256">
        <v>2243.4</v>
      </c>
      <c r="E44" s="256">
        <v>2231.5500000000002</v>
      </c>
      <c r="F44" s="256">
        <v>2215.65</v>
      </c>
      <c r="G44" s="256">
        <v>2203.8000000000002</v>
      </c>
      <c r="H44" s="256">
        <v>2259.3000000000002</v>
      </c>
      <c r="I44" s="256">
        <v>2271.1499999999996</v>
      </c>
      <c r="J44" s="256">
        <v>2287.0500000000002</v>
      </c>
      <c r="K44" s="254">
        <v>2255.25</v>
      </c>
      <c r="L44" s="254">
        <v>2227.5</v>
      </c>
      <c r="M44" s="254">
        <v>2.5813700000000002</v>
      </c>
    </row>
    <row r="45" spans="1:13">
      <c r="A45" s="273">
        <v>36</v>
      </c>
      <c r="B45" s="254" t="s">
        <v>229</v>
      </c>
      <c r="C45" s="254">
        <v>333</v>
      </c>
      <c r="D45" s="256">
        <v>334.84999999999997</v>
      </c>
      <c r="E45" s="256">
        <v>330.19999999999993</v>
      </c>
      <c r="F45" s="256">
        <v>327.39999999999998</v>
      </c>
      <c r="G45" s="256">
        <v>322.74999999999994</v>
      </c>
      <c r="H45" s="256">
        <v>337.64999999999992</v>
      </c>
      <c r="I45" s="256">
        <v>342.2999999999999</v>
      </c>
      <c r="J45" s="256">
        <v>345.09999999999991</v>
      </c>
      <c r="K45" s="254">
        <v>339.5</v>
      </c>
      <c r="L45" s="254">
        <v>332.05</v>
      </c>
      <c r="M45" s="254">
        <v>39.712029999999999</v>
      </c>
    </row>
    <row r="46" spans="1:13">
      <c r="A46" s="273">
        <v>37</v>
      </c>
      <c r="B46" s="254" t="s">
        <v>60</v>
      </c>
      <c r="C46" s="254">
        <v>83.5</v>
      </c>
      <c r="D46" s="256">
        <v>82.833333333333329</v>
      </c>
      <c r="E46" s="256">
        <v>81.666666666666657</v>
      </c>
      <c r="F46" s="256">
        <v>79.833333333333329</v>
      </c>
      <c r="G46" s="256">
        <v>78.666666666666657</v>
      </c>
      <c r="H46" s="256">
        <v>84.666666666666657</v>
      </c>
      <c r="I46" s="256">
        <v>85.833333333333314</v>
      </c>
      <c r="J46" s="256">
        <v>87.666666666666657</v>
      </c>
      <c r="K46" s="254">
        <v>84</v>
      </c>
      <c r="L46" s="254">
        <v>81</v>
      </c>
      <c r="M46" s="254">
        <v>496.28773999999999</v>
      </c>
    </row>
    <row r="47" spans="1:13">
      <c r="A47" s="273">
        <v>38</v>
      </c>
      <c r="B47" s="254" t="s">
        <v>61</v>
      </c>
      <c r="C47" s="254">
        <v>77.650000000000006</v>
      </c>
      <c r="D47" s="256">
        <v>77.966666666666669</v>
      </c>
      <c r="E47" s="256">
        <v>76.683333333333337</v>
      </c>
      <c r="F47" s="256">
        <v>75.716666666666669</v>
      </c>
      <c r="G47" s="256">
        <v>74.433333333333337</v>
      </c>
      <c r="H47" s="256">
        <v>78.933333333333337</v>
      </c>
      <c r="I47" s="256">
        <v>80.216666666666669</v>
      </c>
      <c r="J47" s="256">
        <v>81.183333333333337</v>
      </c>
      <c r="K47" s="254">
        <v>79.25</v>
      </c>
      <c r="L47" s="254">
        <v>77</v>
      </c>
      <c r="M47" s="254">
        <v>34.501249999999999</v>
      </c>
    </row>
    <row r="48" spans="1:13">
      <c r="A48" s="273">
        <v>39</v>
      </c>
      <c r="B48" s="254" t="s">
        <v>62</v>
      </c>
      <c r="C48" s="254">
        <v>1629.95</v>
      </c>
      <c r="D48" s="256">
        <v>1638.1833333333334</v>
      </c>
      <c r="E48" s="256">
        <v>1617.2166666666667</v>
      </c>
      <c r="F48" s="256">
        <v>1604.4833333333333</v>
      </c>
      <c r="G48" s="256">
        <v>1583.5166666666667</v>
      </c>
      <c r="H48" s="256">
        <v>1650.9166666666667</v>
      </c>
      <c r="I48" s="256">
        <v>1671.8833333333334</v>
      </c>
      <c r="J48" s="256">
        <v>1684.6166666666668</v>
      </c>
      <c r="K48" s="254">
        <v>1659.15</v>
      </c>
      <c r="L48" s="254">
        <v>1625.45</v>
      </c>
      <c r="M48" s="254">
        <v>2.8608199999999999</v>
      </c>
    </row>
    <row r="49" spans="1:13">
      <c r="A49" s="273">
        <v>40</v>
      </c>
      <c r="B49" s="254" t="s">
        <v>65</v>
      </c>
      <c r="C49" s="254">
        <v>806.05</v>
      </c>
      <c r="D49" s="256">
        <v>808.68333333333339</v>
      </c>
      <c r="E49" s="256">
        <v>801.36666666666679</v>
      </c>
      <c r="F49" s="256">
        <v>796.68333333333339</v>
      </c>
      <c r="G49" s="256">
        <v>789.36666666666679</v>
      </c>
      <c r="H49" s="256">
        <v>813.36666666666679</v>
      </c>
      <c r="I49" s="256">
        <v>820.68333333333339</v>
      </c>
      <c r="J49" s="256">
        <v>825.36666666666679</v>
      </c>
      <c r="K49" s="254">
        <v>816</v>
      </c>
      <c r="L49" s="254">
        <v>804</v>
      </c>
      <c r="M49" s="254">
        <v>3.0383100000000001</v>
      </c>
    </row>
    <row r="50" spans="1:13">
      <c r="A50" s="273">
        <v>41</v>
      </c>
      <c r="B50" s="254" t="s">
        <v>64</v>
      </c>
      <c r="C50" s="254">
        <v>175</v>
      </c>
      <c r="D50" s="256">
        <v>173.91666666666666</v>
      </c>
      <c r="E50" s="256">
        <v>171.93333333333331</v>
      </c>
      <c r="F50" s="256">
        <v>168.86666666666665</v>
      </c>
      <c r="G50" s="256">
        <v>166.8833333333333</v>
      </c>
      <c r="H50" s="256">
        <v>176.98333333333332</v>
      </c>
      <c r="I50" s="256">
        <v>178.96666666666667</v>
      </c>
      <c r="J50" s="256">
        <v>182.03333333333333</v>
      </c>
      <c r="K50" s="254">
        <v>175.9</v>
      </c>
      <c r="L50" s="254">
        <v>170.85</v>
      </c>
      <c r="M50" s="254">
        <v>237.99863999999999</v>
      </c>
    </row>
    <row r="51" spans="1:13">
      <c r="A51" s="273">
        <v>42</v>
      </c>
      <c r="B51" s="254" t="s">
        <v>66</v>
      </c>
      <c r="C51" s="254">
        <v>741.4</v>
      </c>
      <c r="D51" s="256">
        <v>742.4666666666667</v>
      </c>
      <c r="E51" s="256">
        <v>734.93333333333339</v>
      </c>
      <c r="F51" s="256">
        <v>728.4666666666667</v>
      </c>
      <c r="G51" s="256">
        <v>720.93333333333339</v>
      </c>
      <c r="H51" s="256">
        <v>748.93333333333339</v>
      </c>
      <c r="I51" s="256">
        <v>756.4666666666667</v>
      </c>
      <c r="J51" s="256">
        <v>762.93333333333339</v>
      </c>
      <c r="K51" s="254">
        <v>750</v>
      </c>
      <c r="L51" s="254">
        <v>736</v>
      </c>
      <c r="M51" s="254">
        <v>19.186730000000001</v>
      </c>
    </row>
    <row r="52" spans="1:13">
      <c r="A52" s="273">
        <v>43</v>
      </c>
      <c r="B52" s="254" t="s">
        <v>69</v>
      </c>
      <c r="C52" s="254">
        <v>65.2</v>
      </c>
      <c r="D52" s="256">
        <v>65.316666666666663</v>
      </c>
      <c r="E52" s="256">
        <v>64.633333333333326</v>
      </c>
      <c r="F52" s="256">
        <v>64.066666666666663</v>
      </c>
      <c r="G52" s="256">
        <v>63.383333333333326</v>
      </c>
      <c r="H52" s="256">
        <v>65.883333333333326</v>
      </c>
      <c r="I52" s="256">
        <v>66.566666666666663</v>
      </c>
      <c r="J52" s="256">
        <v>67.133333333333326</v>
      </c>
      <c r="K52" s="254">
        <v>66</v>
      </c>
      <c r="L52" s="254">
        <v>64.75</v>
      </c>
      <c r="M52" s="254">
        <v>412.61986000000002</v>
      </c>
    </row>
    <row r="53" spans="1:13">
      <c r="A53" s="273">
        <v>44</v>
      </c>
      <c r="B53" s="254" t="s">
        <v>73</v>
      </c>
      <c r="C53" s="254">
        <v>470.05</v>
      </c>
      <c r="D53" s="256">
        <v>469.45000000000005</v>
      </c>
      <c r="E53" s="256">
        <v>466.80000000000007</v>
      </c>
      <c r="F53" s="256">
        <v>463.55</v>
      </c>
      <c r="G53" s="256">
        <v>460.90000000000003</v>
      </c>
      <c r="H53" s="256">
        <v>472.7000000000001</v>
      </c>
      <c r="I53" s="256">
        <v>475.35000000000008</v>
      </c>
      <c r="J53" s="256">
        <v>478.60000000000014</v>
      </c>
      <c r="K53" s="254">
        <v>472.1</v>
      </c>
      <c r="L53" s="254">
        <v>466.2</v>
      </c>
      <c r="M53" s="254">
        <v>29.5212</v>
      </c>
    </row>
    <row r="54" spans="1:13">
      <c r="A54" s="273">
        <v>45</v>
      </c>
      <c r="B54" s="254" t="s">
        <v>68</v>
      </c>
      <c r="C54" s="254">
        <v>535.1</v>
      </c>
      <c r="D54" s="256">
        <v>533.44999999999993</v>
      </c>
      <c r="E54" s="256">
        <v>530.99999999999989</v>
      </c>
      <c r="F54" s="256">
        <v>526.9</v>
      </c>
      <c r="G54" s="256">
        <v>524.44999999999993</v>
      </c>
      <c r="H54" s="256">
        <v>537.54999999999984</v>
      </c>
      <c r="I54" s="256">
        <v>539.99999999999989</v>
      </c>
      <c r="J54" s="256">
        <v>544.0999999999998</v>
      </c>
      <c r="K54" s="254">
        <v>535.9</v>
      </c>
      <c r="L54" s="254">
        <v>529.35</v>
      </c>
      <c r="M54" s="254">
        <v>54.027679999999997</v>
      </c>
    </row>
    <row r="55" spans="1:13">
      <c r="A55" s="273">
        <v>46</v>
      </c>
      <c r="B55" s="254" t="s">
        <v>70</v>
      </c>
      <c r="C55" s="254">
        <v>396.95</v>
      </c>
      <c r="D55" s="256">
        <v>397.09999999999997</v>
      </c>
      <c r="E55" s="256">
        <v>394.24999999999994</v>
      </c>
      <c r="F55" s="256">
        <v>391.54999999999995</v>
      </c>
      <c r="G55" s="256">
        <v>388.69999999999993</v>
      </c>
      <c r="H55" s="256">
        <v>399.79999999999995</v>
      </c>
      <c r="I55" s="256">
        <v>402.65</v>
      </c>
      <c r="J55" s="256">
        <v>405.34999999999997</v>
      </c>
      <c r="K55" s="254">
        <v>399.95</v>
      </c>
      <c r="L55" s="254">
        <v>394.4</v>
      </c>
      <c r="M55" s="254">
        <v>6.4255000000000004</v>
      </c>
    </row>
    <row r="56" spans="1:13">
      <c r="A56" s="273">
        <v>47</v>
      </c>
      <c r="B56" s="254" t="s">
        <v>230</v>
      </c>
      <c r="C56" s="254">
        <v>1331.35</v>
      </c>
      <c r="D56" s="256">
        <v>1338.4333333333332</v>
      </c>
      <c r="E56" s="256">
        <v>1318.0166666666664</v>
      </c>
      <c r="F56" s="256">
        <v>1304.6833333333332</v>
      </c>
      <c r="G56" s="256">
        <v>1284.2666666666664</v>
      </c>
      <c r="H56" s="256">
        <v>1351.7666666666664</v>
      </c>
      <c r="I56" s="256">
        <v>1372.1833333333329</v>
      </c>
      <c r="J56" s="256">
        <v>1385.5166666666664</v>
      </c>
      <c r="K56" s="254">
        <v>1358.85</v>
      </c>
      <c r="L56" s="254">
        <v>1325.1</v>
      </c>
      <c r="M56" s="254">
        <v>2.0654300000000001</v>
      </c>
    </row>
    <row r="57" spans="1:13">
      <c r="A57" s="273">
        <v>48</v>
      </c>
      <c r="B57" s="254" t="s">
        <v>71</v>
      </c>
      <c r="C57" s="254">
        <v>15076.6</v>
      </c>
      <c r="D57" s="256">
        <v>15065.083333333334</v>
      </c>
      <c r="E57" s="256">
        <v>14982.566666666668</v>
      </c>
      <c r="F57" s="256">
        <v>14888.533333333333</v>
      </c>
      <c r="G57" s="256">
        <v>14806.016666666666</v>
      </c>
      <c r="H57" s="256">
        <v>15159.116666666669</v>
      </c>
      <c r="I57" s="256">
        <v>15241.633333333335</v>
      </c>
      <c r="J57" s="256">
        <v>15335.66666666667</v>
      </c>
      <c r="K57" s="254">
        <v>15147.6</v>
      </c>
      <c r="L57" s="254">
        <v>14971.05</v>
      </c>
      <c r="M57" s="254">
        <v>0.28460999999999997</v>
      </c>
    </row>
    <row r="58" spans="1:13">
      <c r="A58" s="273">
        <v>49</v>
      </c>
      <c r="B58" s="254" t="s">
        <v>74</v>
      </c>
      <c r="C58" s="254">
        <v>3670.05</v>
      </c>
      <c r="D58" s="256">
        <v>3674.9500000000003</v>
      </c>
      <c r="E58" s="256">
        <v>3640.0000000000005</v>
      </c>
      <c r="F58" s="256">
        <v>3609.9500000000003</v>
      </c>
      <c r="G58" s="256">
        <v>3575.0000000000005</v>
      </c>
      <c r="H58" s="256">
        <v>3705.0000000000005</v>
      </c>
      <c r="I58" s="256">
        <v>3739.9500000000003</v>
      </c>
      <c r="J58" s="256">
        <v>3770.0000000000005</v>
      </c>
      <c r="K58" s="254">
        <v>3709.9</v>
      </c>
      <c r="L58" s="254">
        <v>3644.9</v>
      </c>
      <c r="M58" s="254">
        <v>1.76772</v>
      </c>
    </row>
    <row r="59" spans="1:13">
      <c r="A59" s="273">
        <v>50</v>
      </c>
      <c r="B59" s="254" t="s">
        <v>80</v>
      </c>
      <c r="C59" s="254">
        <v>772.95</v>
      </c>
      <c r="D59" s="256">
        <v>770.85</v>
      </c>
      <c r="E59" s="256">
        <v>765.6</v>
      </c>
      <c r="F59" s="256">
        <v>758.25</v>
      </c>
      <c r="G59" s="256">
        <v>753</v>
      </c>
      <c r="H59" s="256">
        <v>778.2</v>
      </c>
      <c r="I59" s="256">
        <v>783.45</v>
      </c>
      <c r="J59" s="256">
        <v>790.80000000000007</v>
      </c>
      <c r="K59" s="254">
        <v>776.1</v>
      </c>
      <c r="L59" s="254">
        <v>763.5</v>
      </c>
      <c r="M59" s="254">
        <v>2.1800600000000001</v>
      </c>
    </row>
    <row r="60" spans="1:13">
      <c r="A60" s="273">
        <v>51</v>
      </c>
      <c r="B60" s="254" t="s">
        <v>75</v>
      </c>
      <c r="C60" s="254">
        <v>624</v>
      </c>
      <c r="D60" s="256">
        <v>624.5</v>
      </c>
      <c r="E60" s="256">
        <v>616</v>
      </c>
      <c r="F60" s="256">
        <v>608</v>
      </c>
      <c r="G60" s="256">
        <v>599.5</v>
      </c>
      <c r="H60" s="256">
        <v>632.5</v>
      </c>
      <c r="I60" s="256">
        <v>641</v>
      </c>
      <c r="J60" s="256">
        <v>649</v>
      </c>
      <c r="K60" s="254">
        <v>633</v>
      </c>
      <c r="L60" s="254">
        <v>616.5</v>
      </c>
      <c r="M60" s="254">
        <v>31.01549</v>
      </c>
    </row>
    <row r="61" spans="1:13">
      <c r="A61" s="273">
        <v>52</v>
      </c>
      <c r="B61" s="254" t="s">
        <v>76</v>
      </c>
      <c r="C61" s="254">
        <v>153.4</v>
      </c>
      <c r="D61" s="256">
        <v>152.68333333333337</v>
      </c>
      <c r="E61" s="256">
        <v>150.06666666666672</v>
      </c>
      <c r="F61" s="256">
        <v>146.73333333333335</v>
      </c>
      <c r="G61" s="256">
        <v>144.1166666666667</v>
      </c>
      <c r="H61" s="256">
        <v>156.01666666666674</v>
      </c>
      <c r="I61" s="256">
        <v>158.63333333333335</v>
      </c>
      <c r="J61" s="256">
        <v>161.96666666666675</v>
      </c>
      <c r="K61" s="254">
        <v>155.30000000000001</v>
      </c>
      <c r="L61" s="254">
        <v>149.35</v>
      </c>
      <c r="M61" s="254">
        <v>152.98976999999999</v>
      </c>
    </row>
    <row r="62" spans="1:13">
      <c r="A62" s="273">
        <v>53</v>
      </c>
      <c r="B62" s="254" t="s">
        <v>77</v>
      </c>
      <c r="C62" s="254">
        <v>145.6</v>
      </c>
      <c r="D62" s="256">
        <v>145.41666666666666</v>
      </c>
      <c r="E62" s="256">
        <v>144.48333333333332</v>
      </c>
      <c r="F62" s="256">
        <v>143.36666666666667</v>
      </c>
      <c r="G62" s="256">
        <v>142.43333333333334</v>
      </c>
      <c r="H62" s="256">
        <v>146.5333333333333</v>
      </c>
      <c r="I62" s="256">
        <v>147.46666666666664</v>
      </c>
      <c r="J62" s="256">
        <v>148.58333333333329</v>
      </c>
      <c r="K62" s="254">
        <v>146.35</v>
      </c>
      <c r="L62" s="254">
        <v>144.30000000000001</v>
      </c>
      <c r="M62" s="254">
        <v>3.9110800000000001</v>
      </c>
    </row>
    <row r="63" spans="1:13">
      <c r="A63" s="273">
        <v>54</v>
      </c>
      <c r="B63" s="254" t="s">
        <v>81</v>
      </c>
      <c r="C63" s="254">
        <v>531.9</v>
      </c>
      <c r="D63" s="256">
        <v>532.33333333333337</v>
      </c>
      <c r="E63" s="256">
        <v>528.66666666666674</v>
      </c>
      <c r="F63" s="256">
        <v>525.43333333333339</v>
      </c>
      <c r="G63" s="256">
        <v>521.76666666666677</v>
      </c>
      <c r="H63" s="256">
        <v>535.56666666666672</v>
      </c>
      <c r="I63" s="256">
        <v>539.23333333333346</v>
      </c>
      <c r="J63" s="256">
        <v>542.4666666666667</v>
      </c>
      <c r="K63" s="254">
        <v>536</v>
      </c>
      <c r="L63" s="254">
        <v>529.1</v>
      </c>
      <c r="M63" s="254">
        <v>27.004180000000002</v>
      </c>
    </row>
    <row r="64" spans="1:13">
      <c r="A64" s="273">
        <v>55</v>
      </c>
      <c r="B64" s="254" t="s">
        <v>82</v>
      </c>
      <c r="C64" s="254">
        <v>957.1</v>
      </c>
      <c r="D64" s="256">
        <v>955.68333333333339</v>
      </c>
      <c r="E64" s="256">
        <v>950.36666666666679</v>
      </c>
      <c r="F64" s="256">
        <v>943.63333333333344</v>
      </c>
      <c r="G64" s="256">
        <v>938.31666666666683</v>
      </c>
      <c r="H64" s="256">
        <v>962.41666666666674</v>
      </c>
      <c r="I64" s="256">
        <v>967.73333333333335</v>
      </c>
      <c r="J64" s="256">
        <v>974.4666666666667</v>
      </c>
      <c r="K64" s="254">
        <v>961</v>
      </c>
      <c r="L64" s="254">
        <v>948.95</v>
      </c>
      <c r="M64" s="254">
        <v>21.34441</v>
      </c>
    </row>
    <row r="65" spans="1:13">
      <c r="A65" s="273">
        <v>56</v>
      </c>
      <c r="B65" s="254" t="s">
        <v>231</v>
      </c>
      <c r="C65" s="254">
        <v>174.15</v>
      </c>
      <c r="D65" s="256">
        <v>174.86666666666667</v>
      </c>
      <c r="E65" s="256">
        <v>172.33333333333334</v>
      </c>
      <c r="F65" s="256">
        <v>170.51666666666668</v>
      </c>
      <c r="G65" s="256">
        <v>167.98333333333335</v>
      </c>
      <c r="H65" s="256">
        <v>176.68333333333334</v>
      </c>
      <c r="I65" s="256">
        <v>179.21666666666664</v>
      </c>
      <c r="J65" s="256">
        <v>181.03333333333333</v>
      </c>
      <c r="K65" s="254">
        <v>177.4</v>
      </c>
      <c r="L65" s="254">
        <v>173.05</v>
      </c>
      <c r="M65" s="254">
        <v>49.090139999999998</v>
      </c>
    </row>
    <row r="66" spans="1:13">
      <c r="A66" s="273">
        <v>57</v>
      </c>
      <c r="B66" s="254" t="s">
        <v>83</v>
      </c>
      <c r="C66" s="254">
        <v>148.75</v>
      </c>
      <c r="D66" s="256">
        <v>148.25</v>
      </c>
      <c r="E66" s="256">
        <v>147.25</v>
      </c>
      <c r="F66" s="256">
        <v>145.75</v>
      </c>
      <c r="G66" s="256">
        <v>144.75</v>
      </c>
      <c r="H66" s="256">
        <v>149.75</v>
      </c>
      <c r="I66" s="256">
        <v>150.75</v>
      </c>
      <c r="J66" s="256">
        <v>152.25</v>
      </c>
      <c r="K66" s="254">
        <v>149.25</v>
      </c>
      <c r="L66" s="254">
        <v>146.75</v>
      </c>
      <c r="M66" s="254">
        <v>74.005139999999997</v>
      </c>
    </row>
    <row r="67" spans="1:13">
      <c r="A67" s="273">
        <v>58</v>
      </c>
      <c r="B67" s="254" t="s">
        <v>820</v>
      </c>
      <c r="C67" s="254">
        <v>4097.7</v>
      </c>
      <c r="D67" s="256">
        <v>4103.4666666666662</v>
      </c>
      <c r="E67" s="256">
        <v>4049.2333333333327</v>
      </c>
      <c r="F67" s="256">
        <v>4000.7666666666664</v>
      </c>
      <c r="G67" s="256">
        <v>3946.5333333333328</v>
      </c>
      <c r="H67" s="256">
        <v>4151.9333333333325</v>
      </c>
      <c r="I67" s="256">
        <v>4206.1666666666661</v>
      </c>
      <c r="J67" s="256">
        <v>4254.6333333333323</v>
      </c>
      <c r="K67" s="254">
        <v>4157.7</v>
      </c>
      <c r="L67" s="254">
        <v>4055</v>
      </c>
      <c r="M67" s="254">
        <v>5.48604</v>
      </c>
    </row>
    <row r="68" spans="1:13">
      <c r="A68" s="273">
        <v>59</v>
      </c>
      <c r="B68" s="254" t="s">
        <v>84</v>
      </c>
      <c r="C68" s="254">
        <v>1676.95</v>
      </c>
      <c r="D68" s="256">
        <v>1686.8333333333333</v>
      </c>
      <c r="E68" s="256">
        <v>1663.6666666666665</v>
      </c>
      <c r="F68" s="256">
        <v>1650.3833333333332</v>
      </c>
      <c r="G68" s="256">
        <v>1627.2166666666665</v>
      </c>
      <c r="H68" s="256">
        <v>1700.1166666666666</v>
      </c>
      <c r="I68" s="256">
        <v>1723.2833333333331</v>
      </c>
      <c r="J68" s="256">
        <v>1736.5666666666666</v>
      </c>
      <c r="K68" s="254">
        <v>1710</v>
      </c>
      <c r="L68" s="254">
        <v>1673.55</v>
      </c>
      <c r="M68" s="254">
        <v>1.7092799999999999</v>
      </c>
    </row>
    <row r="69" spans="1:13">
      <c r="A69" s="273">
        <v>60</v>
      </c>
      <c r="B69" s="254" t="s">
        <v>85</v>
      </c>
      <c r="C69" s="254">
        <v>698.85</v>
      </c>
      <c r="D69" s="256">
        <v>700.05000000000007</v>
      </c>
      <c r="E69" s="256">
        <v>692.45000000000016</v>
      </c>
      <c r="F69" s="256">
        <v>686.05000000000007</v>
      </c>
      <c r="G69" s="256">
        <v>678.45000000000016</v>
      </c>
      <c r="H69" s="256">
        <v>706.45000000000016</v>
      </c>
      <c r="I69" s="256">
        <v>714.05000000000007</v>
      </c>
      <c r="J69" s="256">
        <v>720.45000000000016</v>
      </c>
      <c r="K69" s="254">
        <v>707.65</v>
      </c>
      <c r="L69" s="254">
        <v>693.65</v>
      </c>
      <c r="M69" s="254">
        <v>12.607570000000001</v>
      </c>
    </row>
    <row r="70" spans="1:13">
      <c r="A70" s="273">
        <v>61</v>
      </c>
      <c r="B70" s="254" t="s">
        <v>232</v>
      </c>
      <c r="C70" s="254">
        <v>929.35</v>
      </c>
      <c r="D70" s="256">
        <v>932.11666666666667</v>
      </c>
      <c r="E70" s="256">
        <v>908.23333333333335</v>
      </c>
      <c r="F70" s="256">
        <v>887.11666666666667</v>
      </c>
      <c r="G70" s="256">
        <v>863.23333333333335</v>
      </c>
      <c r="H70" s="256">
        <v>953.23333333333335</v>
      </c>
      <c r="I70" s="256">
        <v>977.11666666666679</v>
      </c>
      <c r="J70" s="256">
        <v>998.23333333333335</v>
      </c>
      <c r="K70" s="254">
        <v>956</v>
      </c>
      <c r="L70" s="254">
        <v>911</v>
      </c>
      <c r="M70" s="254">
        <v>17.254110000000001</v>
      </c>
    </row>
    <row r="71" spans="1:13">
      <c r="A71" s="273">
        <v>62</v>
      </c>
      <c r="B71" s="254" t="s">
        <v>233</v>
      </c>
      <c r="C71" s="254">
        <v>410.5</v>
      </c>
      <c r="D71" s="256">
        <v>411.55</v>
      </c>
      <c r="E71" s="256">
        <v>408.1</v>
      </c>
      <c r="F71" s="256">
        <v>405.7</v>
      </c>
      <c r="G71" s="256">
        <v>402.25</v>
      </c>
      <c r="H71" s="256">
        <v>413.95000000000005</v>
      </c>
      <c r="I71" s="256">
        <v>417.4</v>
      </c>
      <c r="J71" s="256">
        <v>419.80000000000007</v>
      </c>
      <c r="K71" s="254">
        <v>415</v>
      </c>
      <c r="L71" s="254">
        <v>409.15</v>
      </c>
      <c r="M71" s="254">
        <v>4.7231100000000001</v>
      </c>
    </row>
    <row r="72" spans="1:13">
      <c r="A72" s="273">
        <v>63</v>
      </c>
      <c r="B72" s="254" t="s">
        <v>86</v>
      </c>
      <c r="C72" s="254">
        <v>857.95</v>
      </c>
      <c r="D72" s="256">
        <v>851.94999999999993</v>
      </c>
      <c r="E72" s="256">
        <v>837.99999999999989</v>
      </c>
      <c r="F72" s="256">
        <v>818.05</v>
      </c>
      <c r="G72" s="256">
        <v>804.09999999999991</v>
      </c>
      <c r="H72" s="256">
        <v>871.89999999999986</v>
      </c>
      <c r="I72" s="256">
        <v>885.84999999999991</v>
      </c>
      <c r="J72" s="256">
        <v>905.79999999999984</v>
      </c>
      <c r="K72" s="254">
        <v>865.9</v>
      </c>
      <c r="L72" s="254">
        <v>832</v>
      </c>
      <c r="M72" s="254">
        <v>23.026820000000001</v>
      </c>
    </row>
    <row r="73" spans="1:13">
      <c r="A73" s="273">
        <v>64</v>
      </c>
      <c r="B73" s="254" t="s">
        <v>92</v>
      </c>
      <c r="C73" s="254">
        <v>293.89999999999998</v>
      </c>
      <c r="D73" s="256">
        <v>293.51666666666665</v>
      </c>
      <c r="E73" s="256">
        <v>290.63333333333333</v>
      </c>
      <c r="F73" s="256">
        <v>287.36666666666667</v>
      </c>
      <c r="G73" s="256">
        <v>284.48333333333335</v>
      </c>
      <c r="H73" s="256">
        <v>296.7833333333333</v>
      </c>
      <c r="I73" s="256">
        <v>299.66666666666663</v>
      </c>
      <c r="J73" s="256">
        <v>302.93333333333328</v>
      </c>
      <c r="K73" s="254">
        <v>296.39999999999998</v>
      </c>
      <c r="L73" s="254">
        <v>290.25</v>
      </c>
      <c r="M73" s="254">
        <v>43.041409999999999</v>
      </c>
    </row>
    <row r="74" spans="1:13">
      <c r="A74" s="273">
        <v>65</v>
      </c>
      <c r="B74" s="254" t="s">
        <v>87</v>
      </c>
      <c r="C74" s="254">
        <v>564.45000000000005</v>
      </c>
      <c r="D74" s="256">
        <v>567.63333333333333</v>
      </c>
      <c r="E74" s="256">
        <v>559.76666666666665</v>
      </c>
      <c r="F74" s="256">
        <v>555.08333333333337</v>
      </c>
      <c r="G74" s="256">
        <v>547.2166666666667</v>
      </c>
      <c r="H74" s="256">
        <v>572.31666666666661</v>
      </c>
      <c r="I74" s="256">
        <v>580.18333333333317</v>
      </c>
      <c r="J74" s="256">
        <v>584.86666666666656</v>
      </c>
      <c r="K74" s="254">
        <v>575.5</v>
      </c>
      <c r="L74" s="254">
        <v>562.95000000000005</v>
      </c>
      <c r="M74" s="254">
        <v>11.90963</v>
      </c>
    </row>
    <row r="75" spans="1:13">
      <c r="A75" s="273">
        <v>66</v>
      </c>
      <c r="B75" s="254" t="s">
        <v>234</v>
      </c>
      <c r="C75" s="254">
        <v>1832.55</v>
      </c>
      <c r="D75" s="256">
        <v>1838.4000000000003</v>
      </c>
      <c r="E75" s="256">
        <v>1804.3000000000006</v>
      </c>
      <c r="F75" s="256">
        <v>1776.0500000000004</v>
      </c>
      <c r="G75" s="256">
        <v>1741.9500000000007</v>
      </c>
      <c r="H75" s="256">
        <v>1866.6500000000005</v>
      </c>
      <c r="I75" s="256">
        <v>1900.7500000000005</v>
      </c>
      <c r="J75" s="256">
        <v>1929.0000000000005</v>
      </c>
      <c r="K75" s="254">
        <v>1872.5</v>
      </c>
      <c r="L75" s="254">
        <v>1810.15</v>
      </c>
      <c r="M75" s="254">
        <v>1.76681</v>
      </c>
    </row>
    <row r="76" spans="1:13">
      <c r="A76" s="273">
        <v>67</v>
      </c>
      <c r="B76" s="254" t="s">
        <v>828</v>
      </c>
      <c r="C76" s="254">
        <v>177.3</v>
      </c>
      <c r="D76" s="256">
        <v>177.46666666666667</v>
      </c>
      <c r="E76" s="256">
        <v>174.43333333333334</v>
      </c>
      <c r="F76" s="256">
        <v>171.56666666666666</v>
      </c>
      <c r="G76" s="256">
        <v>168.53333333333333</v>
      </c>
      <c r="H76" s="256">
        <v>180.33333333333334</v>
      </c>
      <c r="I76" s="256">
        <v>183.3666666666667</v>
      </c>
      <c r="J76" s="256">
        <v>186.23333333333335</v>
      </c>
      <c r="K76" s="254">
        <v>180.5</v>
      </c>
      <c r="L76" s="254">
        <v>174.6</v>
      </c>
      <c r="M76" s="254">
        <v>3.8374999999999999</v>
      </c>
    </row>
    <row r="77" spans="1:13">
      <c r="A77" s="273">
        <v>68</v>
      </c>
      <c r="B77" s="254" t="s">
        <v>90</v>
      </c>
      <c r="C77" s="254">
        <v>4248.75</v>
      </c>
      <c r="D77" s="256">
        <v>4259.333333333333</v>
      </c>
      <c r="E77" s="256">
        <v>4229.6666666666661</v>
      </c>
      <c r="F77" s="256">
        <v>4210.583333333333</v>
      </c>
      <c r="G77" s="256">
        <v>4180.9166666666661</v>
      </c>
      <c r="H77" s="256">
        <v>4278.4166666666661</v>
      </c>
      <c r="I77" s="256">
        <v>4308.0833333333321</v>
      </c>
      <c r="J77" s="256">
        <v>4327.1666666666661</v>
      </c>
      <c r="K77" s="254">
        <v>4289</v>
      </c>
      <c r="L77" s="254">
        <v>4240.25</v>
      </c>
      <c r="M77" s="254">
        <v>2.1593599999999999</v>
      </c>
    </row>
    <row r="78" spans="1:13">
      <c r="A78" s="273">
        <v>69</v>
      </c>
      <c r="B78" s="254" t="s">
        <v>348</v>
      </c>
      <c r="C78" s="254">
        <v>3160.1</v>
      </c>
      <c r="D78" s="256">
        <v>3173.5333333333333</v>
      </c>
      <c r="E78" s="256">
        <v>3137.0666666666666</v>
      </c>
      <c r="F78" s="256">
        <v>3114.0333333333333</v>
      </c>
      <c r="G78" s="256">
        <v>3077.5666666666666</v>
      </c>
      <c r="H78" s="256">
        <v>3196.5666666666666</v>
      </c>
      <c r="I78" s="256">
        <v>3233.0333333333328</v>
      </c>
      <c r="J78" s="256">
        <v>3256.0666666666666</v>
      </c>
      <c r="K78" s="254">
        <v>3210</v>
      </c>
      <c r="L78" s="254">
        <v>3150.5</v>
      </c>
      <c r="M78" s="254">
        <v>1.5966899999999999</v>
      </c>
    </row>
    <row r="79" spans="1:13">
      <c r="A79" s="273">
        <v>70</v>
      </c>
      <c r="B79" s="254" t="s">
        <v>93</v>
      </c>
      <c r="C79" s="254">
        <v>5309.3</v>
      </c>
      <c r="D79" s="256">
        <v>5304.0999999999995</v>
      </c>
      <c r="E79" s="256">
        <v>5272.1999999999989</v>
      </c>
      <c r="F79" s="256">
        <v>5235.0999999999995</v>
      </c>
      <c r="G79" s="256">
        <v>5203.1999999999989</v>
      </c>
      <c r="H79" s="256">
        <v>5341.1999999999989</v>
      </c>
      <c r="I79" s="256">
        <v>5373.0999999999985</v>
      </c>
      <c r="J79" s="256">
        <v>5410.1999999999989</v>
      </c>
      <c r="K79" s="254">
        <v>5336</v>
      </c>
      <c r="L79" s="254">
        <v>5267</v>
      </c>
      <c r="M79" s="254">
        <v>4.6407299999999996</v>
      </c>
    </row>
    <row r="80" spans="1:13">
      <c r="A80" s="273">
        <v>71</v>
      </c>
      <c r="B80" s="254" t="s">
        <v>235</v>
      </c>
      <c r="C80" s="254">
        <v>73.400000000000006</v>
      </c>
      <c r="D80" s="256">
        <v>74.05</v>
      </c>
      <c r="E80" s="256">
        <v>72.199999999999989</v>
      </c>
      <c r="F80" s="256">
        <v>70.999999999999986</v>
      </c>
      <c r="G80" s="256">
        <v>69.149999999999977</v>
      </c>
      <c r="H80" s="256">
        <v>75.25</v>
      </c>
      <c r="I80" s="256">
        <v>77.099999999999994</v>
      </c>
      <c r="J80" s="256">
        <v>78.300000000000011</v>
      </c>
      <c r="K80" s="254">
        <v>75.900000000000006</v>
      </c>
      <c r="L80" s="254">
        <v>72.849999999999994</v>
      </c>
      <c r="M80" s="254">
        <v>26.45843</v>
      </c>
    </row>
    <row r="81" spans="1:13">
      <c r="A81" s="273">
        <v>72</v>
      </c>
      <c r="B81" s="254" t="s">
        <v>94</v>
      </c>
      <c r="C81" s="254">
        <v>2720.8</v>
      </c>
      <c r="D81" s="256">
        <v>2709.6</v>
      </c>
      <c r="E81" s="256">
        <v>2694.2</v>
      </c>
      <c r="F81" s="256">
        <v>2667.6</v>
      </c>
      <c r="G81" s="256">
        <v>2652.2</v>
      </c>
      <c r="H81" s="256">
        <v>2736.2</v>
      </c>
      <c r="I81" s="256">
        <v>2751.6000000000004</v>
      </c>
      <c r="J81" s="256">
        <v>2778.2</v>
      </c>
      <c r="K81" s="254">
        <v>2725</v>
      </c>
      <c r="L81" s="254">
        <v>2683</v>
      </c>
      <c r="M81" s="254">
        <v>4.5580299999999996</v>
      </c>
    </row>
    <row r="82" spans="1:13">
      <c r="A82" s="273">
        <v>73</v>
      </c>
      <c r="B82" s="254" t="s">
        <v>236</v>
      </c>
      <c r="C82" s="254">
        <v>539.95000000000005</v>
      </c>
      <c r="D82" s="256">
        <v>545.5</v>
      </c>
      <c r="E82" s="256">
        <v>533.45000000000005</v>
      </c>
      <c r="F82" s="256">
        <v>526.95000000000005</v>
      </c>
      <c r="G82" s="256">
        <v>514.90000000000009</v>
      </c>
      <c r="H82" s="256">
        <v>552</v>
      </c>
      <c r="I82" s="256">
        <v>564.04999999999995</v>
      </c>
      <c r="J82" s="256">
        <v>570.54999999999995</v>
      </c>
      <c r="K82" s="254">
        <v>557.54999999999995</v>
      </c>
      <c r="L82" s="254">
        <v>539</v>
      </c>
      <c r="M82" s="254">
        <v>3.30545</v>
      </c>
    </row>
    <row r="83" spans="1:13">
      <c r="A83" s="273">
        <v>74</v>
      </c>
      <c r="B83" s="254" t="s">
        <v>237</v>
      </c>
      <c r="C83" s="254">
        <v>1550</v>
      </c>
      <c r="D83" s="256">
        <v>1547.55</v>
      </c>
      <c r="E83" s="256">
        <v>1527.5</v>
      </c>
      <c r="F83" s="256">
        <v>1505</v>
      </c>
      <c r="G83" s="256">
        <v>1484.95</v>
      </c>
      <c r="H83" s="256">
        <v>1570.05</v>
      </c>
      <c r="I83" s="256">
        <v>1590.0999999999997</v>
      </c>
      <c r="J83" s="256">
        <v>1612.6</v>
      </c>
      <c r="K83" s="254">
        <v>1567.6</v>
      </c>
      <c r="L83" s="254">
        <v>1525.05</v>
      </c>
      <c r="M83" s="254">
        <v>0.76929999999999998</v>
      </c>
    </row>
    <row r="84" spans="1:13">
      <c r="A84" s="273">
        <v>75</v>
      </c>
      <c r="B84" s="254" t="s">
        <v>96</v>
      </c>
      <c r="C84" s="254">
        <v>1182.45</v>
      </c>
      <c r="D84" s="256">
        <v>1174.6166666666668</v>
      </c>
      <c r="E84" s="256">
        <v>1164.3333333333335</v>
      </c>
      <c r="F84" s="256">
        <v>1146.2166666666667</v>
      </c>
      <c r="G84" s="256">
        <v>1135.9333333333334</v>
      </c>
      <c r="H84" s="256">
        <v>1192.7333333333336</v>
      </c>
      <c r="I84" s="256">
        <v>1203.0166666666669</v>
      </c>
      <c r="J84" s="256">
        <v>1221.1333333333337</v>
      </c>
      <c r="K84" s="254">
        <v>1184.9000000000001</v>
      </c>
      <c r="L84" s="254">
        <v>1156.5</v>
      </c>
      <c r="M84" s="254">
        <v>7.5230899999999998</v>
      </c>
    </row>
    <row r="85" spans="1:13">
      <c r="A85" s="273">
        <v>76</v>
      </c>
      <c r="B85" s="254" t="s">
        <v>97</v>
      </c>
      <c r="C85" s="254">
        <v>182.75</v>
      </c>
      <c r="D85" s="256">
        <v>182.98333333333335</v>
      </c>
      <c r="E85" s="256">
        <v>182.1166666666667</v>
      </c>
      <c r="F85" s="256">
        <v>181.48333333333335</v>
      </c>
      <c r="G85" s="256">
        <v>180.6166666666667</v>
      </c>
      <c r="H85" s="256">
        <v>183.6166666666667</v>
      </c>
      <c r="I85" s="256">
        <v>184.48333333333338</v>
      </c>
      <c r="J85" s="256">
        <v>185.1166666666667</v>
      </c>
      <c r="K85" s="254">
        <v>183.85</v>
      </c>
      <c r="L85" s="254">
        <v>182.35</v>
      </c>
      <c r="M85" s="254">
        <v>13.24865</v>
      </c>
    </row>
    <row r="86" spans="1:13">
      <c r="A86" s="273">
        <v>77</v>
      </c>
      <c r="B86" s="254" t="s">
        <v>98</v>
      </c>
      <c r="C86" s="254">
        <v>85.75</v>
      </c>
      <c r="D86" s="256">
        <v>85.59999999999998</v>
      </c>
      <c r="E86" s="256">
        <v>84.999999999999957</v>
      </c>
      <c r="F86" s="256">
        <v>84.249999999999972</v>
      </c>
      <c r="G86" s="256">
        <v>83.649999999999949</v>
      </c>
      <c r="H86" s="256">
        <v>86.349999999999966</v>
      </c>
      <c r="I86" s="256">
        <v>86.949999999999989</v>
      </c>
      <c r="J86" s="256">
        <v>87.699999999999974</v>
      </c>
      <c r="K86" s="254">
        <v>86.2</v>
      </c>
      <c r="L86" s="254">
        <v>84.85</v>
      </c>
      <c r="M86" s="254">
        <v>142.15718000000001</v>
      </c>
    </row>
    <row r="87" spans="1:13">
      <c r="A87" s="273">
        <v>78</v>
      </c>
      <c r="B87" s="254" t="s">
        <v>359</v>
      </c>
      <c r="C87" s="254">
        <v>241</v>
      </c>
      <c r="D87" s="256">
        <v>239.20000000000002</v>
      </c>
      <c r="E87" s="256">
        <v>232.80000000000004</v>
      </c>
      <c r="F87" s="256">
        <v>224.60000000000002</v>
      </c>
      <c r="G87" s="256">
        <v>218.20000000000005</v>
      </c>
      <c r="H87" s="256">
        <v>247.40000000000003</v>
      </c>
      <c r="I87" s="256">
        <v>253.8</v>
      </c>
      <c r="J87" s="256">
        <v>262</v>
      </c>
      <c r="K87" s="254">
        <v>245.6</v>
      </c>
      <c r="L87" s="254">
        <v>231</v>
      </c>
      <c r="M87" s="254">
        <v>99.688559999999995</v>
      </c>
    </row>
    <row r="88" spans="1:13">
      <c r="A88" s="273">
        <v>79</v>
      </c>
      <c r="B88" s="254" t="s">
        <v>240</v>
      </c>
      <c r="C88" s="254">
        <v>65.25</v>
      </c>
      <c r="D88" s="256">
        <v>65.683333333333337</v>
      </c>
      <c r="E88" s="256">
        <v>63.566666666666677</v>
      </c>
      <c r="F88" s="256">
        <v>61.88333333333334</v>
      </c>
      <c r="G88" s="256">
        <v>59.76666666666668</v>
      </c>
      <c r="H88" s="256">
        <v>67.366666666666674</v>
      </c>
      <c r="I88" s="256">
        <v>69.483333333333348</v>
      </c>
      <c r="J88" s="256">
        <v>71.166666666666671</v>
      </c>
      <c r="K88" s="254">
        <v>67.8</v>
      </c>
      <c r="L88" s="254">
        <v>64</v>
      </c>
      <c r="M88" s="254">
        <v>28.984999999999999</v>
      </c>
    </row>
    <row r="89" spans="1:13">
      <c r="A89" s="273">
        <v>80</v>
      </c>
      <c r="B89" s="254" t="s">
        <v>99</v>
      </c>
      <c r="C89" s="254">
        <v>153.1</v>
      </c>
      <c r="D89" s="256">
        <v>153.35</v>
      </c>
      <c r="E89" s="256">
        <v>152</v>
      </c>
      <c r="F89" s="256">
        <v>150.9</v>
      </c>
      <c r="G89" s="256">
        <v>149.55000000000001</v>
      </c>
      <c r="H89" s="256">
        <v>154.44999999999999</v>
      </c>
      <c r="I89" s="256">
        <v>155.79999999999995</v>
      </c>
      <c r="J89" s="256">
        <v>156.89999999999998</v>
      </c>
      <c r="K89" s="254">
        <v>154.69999999999999</v>
      </c>
      <c r="L89" s="254">
        <v>152.25</v>
      </c>
      <c r="M89" s="254">
        <v>65.510739999999998</v>
      </c>
    </row>
    <row r="90" spans="1:13">
      <c r="A90" s="273">
        <v>81</v>
      </c>
      <c r="B90" s="254" t="s">
        <v>102</v>
      </c>
      <c r="C90" s="254">
        <v>31.7</v>
      </c>
      <c r="D90" s="256">
        <v>31.783333333333335</v>
      </c>
      <c r="E90" s="256">
        <v>31.116666666666667</v>
      </c>
      <c r="F90" s="256">
        <v>30.533333333333331</v>
      </c>
      <c r="G90" s="256">
        <v>29.866666666666664</v>
      </c>
      <c r="H90" s="256">
        <v>32.366666666666674</v>
      </c>
      <c r="I90" s="256">
        <v>33.033333333333331</v>
      </c>
      <c r="J90" s="256">
        <v>33.616666666666674</v>
      </c>
      <c r="K90" s="254">
        <v>32.450000000000003</v>
      </c>
      <c r="L90" s="254">
        <v>31.2</v>
      </c>
      <c r="M90" s="254">
        <v>370.40807999999998</v>
      </c>
    </row>
    <row r="91" spans="1:13">
      <c r="A91" s="273">
        <v>82</v>
      </c>
      <c r="B91" s="254" t="s">
        <v>241</v>
      </c>
      <c r="C91" s="254">
        <v>198.35</v>
      </c>
      <c r="D91" s="256">
        <v>199.05000000000004</v>
      </c>
      <c r="E91" s="256">
        <v>196.60000000000008</v>
      </c>
      <c r="F91" s="256">
        <v>194.85000000000005</v>
      </c>
      <c r="G91" s="256">
        <v>192.40000000000009</v>
      </c>
      <c r="H91" s="256">
        <v>200.80000000000007</v>
      </c>
      <c r="I91" s="256">
        <v>203.25000000000006</v>
      </c>
      <c r="J91" s="256">
        <v>205.00000000000006</v>
      </c>
      <c r="K91" s="254">
        <v>201.5</v>
      </c>
      <c r="L91" s="254">
        <v>197.3</v>
      </c>
      <c r="M91" s="254">
        <v>2.5447000000000002</v>
      </c>
    </row>
    <row r="92" spans="1:13">
      <c r="A92" s="273">
        <v>83</v>
      </c>
      <c r="B92" s="254" t="s">
        <v>100</v>
      </c>
      <c r="C92" s="254">
        <v>646.4</v>
      </c>
      <c r="D92" s="256">
        <v>643.63333333333333</v>
      </c>
      <c r="E92" s="256">
        <v>637.26666666666665</v>
      </c>
      <c r="F92" s="256">
        <v>628.13333333333333</v>
      </c>
      <c r="G92" s="256">
        <v>621.76666666666665</v>
      </c>
      <c r="H92" s="256">
        <v>652.76666666666665</v>
      </c>
      <c r="I92" s="256">
        <v>659.13333333333321</v>
      </c>
      <c r="J92" s="256">
        <v>668.26666666666665</v>
      </c>
      <c r="K92" s="254">
        <v>650</v>
      </c>
      <c r="L92" s="254">
        <v>634.5</v>
      </c>
      <c r="M92" s="254">
        <v>13.32075</v>
      </c>
    </row>
    <row r="93" spans="1:13">
      <c r="A93" s="273">
        <v>84</v>
      </c>
      <c r="B93" s="254" t="s">
        <v>242</v>
      </c>
      <c r="C93" s="254">
        <v>615.25</v>
      </c>
      <c r="D93" s="256">
        <v>617.86666666666667</v>
      </c>
      <c r="E93" s="256">
        <v>609.38333333333333</v>
      </c>
      <c r="F93" s="256">
        <v>603.51666666666665</v>
      </c>
      <c r="G93" s="256">
        <v>595.0333333333333</v>
      </c>
      <c r="H93" s="256">
        <v>623.73333333333335</v>
      </c>
      <c r="I93" s="256">
        <v>632.2166666666667</v>
      </c>
      <c r="J93" s="256">
        <v>638.08333333333337</v>
      </c>
      <c r="K93" s="254">
        <v>626.35</v>
      </c>
      <c r="L93" s="254">
        <v>612</v>
      </c>
      <c r="M93" s="254">
        <v>5.17082</v>
      </c>
    </row>
    <row r="94" spans="1:13">
      <c r="A94" s="273">
        <v>85</v>
      </c>
      <c r="B94" s="254" t="s">
        <v>103</v>
      </c>
      <c r="C94" s="254">
        <v>870.55</v>
      </c>
      <c r="D94" s="256">
        <v>871.18333333333339</v>
      </c>
      <c r="E94" s="256">
        <v>862.36666666666679</v>
      </c>
      <c r="F94" s="256">
        <v>854.18333333333339</v>
      </c>
      <c r="G94" s="256">
        <v>845.36666666666679</v>
      </c>
      <c r="H94" s="256">
        <v>879.36666666666679</v>
      </c>
      <c r="I94" s="256">
        <v>888.18333333333339</v>
      </c>
      <c r="J94" s="256">
        <v>896.36666666666679</v>
      </c>
      <c r="K94" s="254">
        <v>880</v>
      </c>
      <c r="L94" s="254">
        <v>863</v>
      </c>
      <c r="M94" s="254">
        <v>12.37154</v>
      </c>
    </row>
    <row r="95" spans="1:13">
      <c r="A95" s="273">
        <v>86</v>
      </c>
      <c r="B95" s="254" t="s">
        <v>243</v>
      </c>
      <c r="C95" s="254">
        <v>570.65</v>
      </c>
      <c r="D95" s="256">
        <v>570</v>
      </c>
      <c r="E95" s="256">
        <v>557.15</v>
      </c>
      <c r="F95" s="256">
        <v>543.65</v>
      </c>
      <c r="G95" s="256">
        <v>530.79999999999995</v>
      </c>
      <c r="H95" s="256">
        <v>583.5</v>
      </c>
      <c r="I95" s="256">
        <v>596.34999999999991</v>
      </c>
      <c r="J95" s="256">
        <v>609.85</v>
      </c>
      <c r="K95" s="254">
        <v>582.85</v>
      </c>
      <c r="L95" s="254">
        <v>556.5</v>
      </c>
      <c r="M95" s="254">
        <v>6.0515699999999999</v>
      </c>
    </row>
    <row r="96" spans="1:13">
      <c r="A96" s="273">
        <v>87</v>
      </c>
      <c r="B96" s="254" t="s">
        <v>244</v>
      </c>
      <c r="C96" s="254">
        <v>1401.05</v>
      </c>
      <c r="D96" s="256">
        <v>1399.4333333333334</v>
      </c>
      <c r="E96" s="256">
        <v>1387.6166666666668</v>
      </c>
      <c r="F96" s="256">
        <v>1374.1833333333334</v>
      </c>
      <c r="G96" s="256">
        <v>1362.3666666666668</v>
      </c>
      <c r="H96" s="256">
        <v>1412.8666666666668</v>
      </c>
      <c r="I96" s="256">
        <v>1424.6833333333334</v>
      </c>
      <c r="J96" s="256">
        <v>1438.1166666666668</v>
      </c>
      <c r="K96" s="254">
        <v>1411.25</v>
      </c>
      <c r="L96" s="254">
        <v>1386</v>
      </c>
      <c r="M96" s="254">
        <v>3.0228799999999998</v>
      </c>
    </row>
    <row r="97" spans="1:13">
      <c r="A97" s="273">
        <v>88</v>
      </c>
      <c r="B97" s="254" t="s">
        <v>104</v>
      </c>
      <c r="C97" s="254">
        <v>1506.85</v>
      </c>
      <c r="D97" s="256">
        <v>1503.95</v>
      </c>
      <c r="E97" s="256">
        <v>1492.9</v>
      </c>
      <c r="F97" s="256">
        <v>1478.95</v>
      </c>
      <c r="G97" s="256">
        <v>1467.9</v>
      </c>
      <c r="H97" s="256">
        <v>1517.9</v>
      </c>
      <c r="I97" s="256">
        <v>1528.9499999999998</v>
      </c>
      <c r="J97" s="256">
        <v>1542.9</v>
      </c>
      <c r="K97" s="254">
        <v>1515</v>
      </c>
      <c r="L97" s="254">
        <v>1490</v>
      </c>
      <c r="M97" s="254">
        <v>11.942030000000001</v>
      </c>
    </row>
    <row r="98" spans="1:13">
      <c r="A98" s="273">
        <v>89</v>
      </c>
      <c r="B98" s="254" t="s">
        <v>372</v>
      </c>
      <c r="C98" s="254">
        <v>643.29999999999995</v>
      </c>
      <c r="D98" s="256">
        <v>646.18333333333328</v>
      </c>
      <c r="E98" s="256">
        <v>634.56666666666661</v>
      </c>
      <c r="F98" s="256">
        <v>625.83333333333337</v>
      </c>
      <c r="G98" s="256">
        <v>614.2166666666667</v>
      </c>
      <c r="H98" s="256">
        <v>654.91666666666652</v>
      </c>
      <c r="I98" s="256">
        <v>666.53333333333308</v>
      </c>
      <c r="J98" s="256">
        <v>675.26666666666642</v>
      </c>
      <c r="K98" s="254">
        <v>657.8</v>
      </c>
      <c r="L98" s="254">
        <v>637.45000000000005</v>
      </c>
      <c r="M98" s="254">
        <v>19.109829999999999</v>
      </c>
    </row>
    <row r="99" spans="1:13">
      <c r="A99" s="273">
        <v>90</v>
      </c>
      <c r="B99" s="254" t="s">
        <v>246</v>
      </c>
      <c r="C99" s="254">
        <v>332.55</v>
      </c>
      <c r="D99" s="256">
        <v>334.66666666666669</v>
      </c>
      <c r="E99" s="256">
        <v>327.23333333333335</v>
      </c>
      <c r="F99" s="256">
        <v>321.91666666666669</v>
      </c>
      <c r="G99" s="256">
        <v>314.48333333333335</v>
      </c>
      <c r="H99" s="256">
        <v>339.98333333333335</v>
      </c>
      <c r="I99" s="256">
        <v>347.41666666666663</v>
      </c>
      <c r="J99" s="256">
        <v>352.73333333333335</v>
      </c>
      <c r="K99" s="254">
        <v>342.1</v>
      </c>
      <c r="L99" s="254">
        <v>329.35</v>
      </c>
      <c r="M99" s="254">
        <v>4.9813599999999996</v>
      </c>
    </row>
    <row r="100" spans="1:13">
      <c r="A100" s="273">
        <v>91</v>
      </c>
      <c r="B100" s="254" t="s">
        <v>107</v>
      </c>
      <c r="C100" s="254">
        <v>995.65</v>
      </c>
      <c r="D100" s="256">
        <v>998.30000000000007</v>
      </c>
      <c r="E100" s="256">
        <v>986.60000000000014</v>
      </c>
      <c r="F100" s="256">
        <v>977.55000000000007</v>
      </c>
      <c r="G100" s="256">
        <v>965.85000000000014</v>
      </c>
      <c r="H100" s="256">
        <v>1007.3500000000001</v>
      </c>
      <c r="I100" s="256">
        <v>1019.0500000000002</v>
      </c>
      <c r="J100" s="256">
        <v>1028.1000000000001</v>
      </c>
      <c r="K100" s="254">
        <v>1010</v>
      </c>
      <c r="L100" s="254">
        <v>989.25</v>
      </c>
      <c r="M100" s="254">
        <v>51.96</v>
      </c>
    </row>
    <row r="101" spans="1:13">
      <c r="A101" s="273">
        <v>92</v>
      </c>
      <c r="B101" s="254" t="s">
        <v>248</v>
      </c>
      <c r="C101" s="254">
        <v>2985.3</v>
      </c>
      <c r="D101" s="256">
        <v>2973.3166666666671</v>
      </c>
      <c r="E101" s="256">
        <v>2946.6333333333341</v>
      </c>
      <c r="F101" s="256">
        <v>2907.9666666666672</v>
      </c>
      <c r="G101" s="256">
        <v>2881.2833333333342</v>
      </c>
      <c r="H101" s="256">
        <v>3011.983333333334</v>
      </c>
      <c r="I101" s="256">
        <v>3038.6666666666674</v>
      </c>
      <c r="J101" s="256">
        <v>3077.3333333333339</v>
      </c>
      <c r="K101" s="254">
        <v>3000</v>
      </c>
      <c r="L101" s="254">
        <v>2934.65</v>
      </c>
      <c r="M101" s="254">
        <v>1.8297000000000001</v>
      </c>
    </row>
    <row r="102" spans="1:13">
      <c r="A102" s="273">
        <v>93</v>
      </c>
      <c r="B102" s="254" t="s">
        <v>109</v>
      </c>
      <c r="C102" s="254">
        <v>1515.1</v>
      </c>
      <c r="D102" s="256">
        <v>1514.7</v>
      </c>
      <c r="E102" s="256">
        <v>1507.4</v>
      </c>
      <c r="F102" s="256">
        <v>1499.7</v>
      </c>
      <c r="G102" s="256">
        <v>1492.4</v>
      </c>
      <c r="H102" s="256">
        <v>1522.4</v>
      </c>
      <c r="I102" s="256">
        <v>1529.6999999999998</v>
      </c>
      <c r="J102" s="256">
        <v>1537.4</v>
      </c>
      <c r="K102" s="254">
        <v>1522</v>
      </c>
      <c r="L102" s="254">
        <v>1507</v>
      </c>
      <c r="M102" s="254">
        <v>51.915880000000001</v>
      </c>
    </row>
    <row r="103" spans="1:13">
      <c r="A103" s="273">
        <v>94</v>
      </c>
      <c r="B103" s="254" t="s">
        <v>249</v>
      </c>
      <c r="C103" s="254">
        <v>725.95</v>
      </c>
      <c r="D103" s="256">
        <v>725.25</v>
      </c>
      <c r="E103" s="256">
        <v>719</v>
      </c>
      <c r="F103" s="256">
        <v>712.05</v>
      </c>
      <c r="G103" s="256">
        <v>705.8</v>
      </c>
      <c r="H103" s="256">
        <v>732.2</v>
      </c>
      <c r="I103" s="256">
        <v>738.45</v>
      </c>
      <c r="J103" s="256">
        <v>745.40000000000009</v>
      </c>
      <c r="K103" s="254">
        <v>731.5</v>
      </c>
      <c r="L103" s="254">
        <v>718.3</v>
      </c>
      <c r="M103" s="254">
        <v>28.33717</v>
      </c>
    </row>
    <row r="104" spans="1:13">
      <c r="A104" s="273">
        <v>95</v>
      </c>
      <c r="B104" s="254" t="s">
        <v>105</v>
      </c>
      <c r="C104" s="254">
        <v>999.35</v>
      </c>
      <c r="D104" s="256">
        <v>996.9666666666667</v>
      </c>
      <c r="E104" s="256">
        <v>992.38333333333344</v>
      </c>
      <c r="F104" s="256">
        <v>985.41666666666674</v>
      </c>
      <c r="G104" s="256">
        <v>980.83333333333348</v>
      </c>
      <c r="H104" s="256">
        <v>1003.9333333333334</v>
      </c>
      <c r="I104" s="256">
        <v>1008.5166666666667</v>
      </c>
      <c r="J104" s="256">
        <v>1015.4833333333333</v>
      </c>
      <c r="K104" s="254">
        <v>1001.55</v>
      </c>
      <c r="L104" s="254">
        <v>990</v>
      </c>
      <c r="M104" s="254">
        <v>5.8710300000000002</v>
      </c>
    </row>
    <row r="105" spans="1:13">
      <c r="A105" s="273">
        <v>96</v>
      </c>
      <c r="B105" s="254" t="s">
        <v>110</v>
      </c>
      <c r="C105" s="254">
        <v>2939.2</v>
      </c>
      <c r="D105" s="256">
        <v>2930.15</v>
      </c>
      <c r="E105" s="256">
        <v>2911</v>
      </c>
      <c r="F105" s="256">
        <v>2882.7999999999997</v>
      </c>
      <c r="G105" s="256">
        <v>2863.6499999999996</v>
      </c>
      <c r="H105" s="256">
        <v>2958.3500000000004</v>
      </c>
      <c r="I105" s="256">
        <v>2977.5000000000009</v>
      </c>
      <c r="J105" s="256">
        <v>3005.7000000000007</v>
      </c>
      <c r="K105" s="254">
        <v>2949.3</v>
      </c>
      <c r="L105" s="254">
        <v>2901.95</v>
      </c>
      <c r="M105" s="254">
        <v>6.3100500000000004</v>
      </c>
    </row>
    <row r="106" spans="1:13">
      <c r="A106" s="273">
        <v>97</v>
      </c>
      <c r="B106" s="254" t="s">
        <v>112</v>
      </c>
      <c r="C106" s="254">
        <v>375.9</v>
      </c>
      <c r="D106" s="256">
        <v>375.93333333333334</v>
      </c>
      <c r="E106" s="256">
        <v>371.51666666666665</v>
      </c>
      <c r="F106" s="256">
        <v>367.13333333333333</v>
      </c>
      <c r="G106" s="256">
        <v>362.71666666666664</v>
      </c>
      <c r="H106" s="256">
        <v>380.31666666666666</v>
      </c>
      <c r="I106" s="256">
        <v>384.73333333333329</v>
      </c>
      <c r="J106" s="256">
        <v>389.11666666666667</v>
      </c>
      <c r="K106" s="254">
        <v>380.35</v>
      </c>
      <c r="L106" s="254">
        <v>371.55</v>
      </c>
      <c r="M106" s="254">
        <v>128.15998999999999</v>
      </c>
    </row>
    <row r="107" spans="1:13">
      <c r="A107" s="273">
        <v>98</v>
      </c>
      <c r="B107" s="254" t="s">
        <v>113</v>
      </c>
      <c r="C107" s="254">
        <v>298</v>
      </c>
      <c r="D107" s="256">
        <v>298.06666666666666</v>
      </c>
      <c r="E107" s="256">
        <v>296.2833333333333</v>
      </c>
      <c r="F107" s="256">
        <v>294.56666666666666</v>
      </c>
      <c r="G107" s="256">
        <v>292.7833333333333</v>
      </c>
      <c r="H107" s="256">
        <v>299.7833333333333</v>
      </c>
      <c r="I107" s="256">
        <v>301.56666666666672</v>
      </c>
      <c r="J107" s="256">
        <v>303.2833333333333</v>
      </c>
      <c r="K107" s="254">
        <v>299.85000000000002</v>
      </c>
      <c r="L107" s="254">
        <v>296.35000000000002</v>
      </c>
      <c r="M107" s="254">
        <v>24.92381</v>
      </c>
    </row>
    <row r="108" spans="1:13">
      <c r="A108" s="273">
        <v>99</v>
      </c>
      <c r="B108" s="254" t="s">
        <v>114</v>
      </c>
      <c r="C108" s="254">
        <v>2448.65</v>
      </c>
      <c r="D108" s="256">
        <v>2461.2000000000003</v>
      </c>
      <c r="E108" s="256">
        <v>2432.4500000000007</v>
      </c>
      <c r="F108" s="256">
        <v>2416.2500000000005</v>
      </c>
      <c r="G108" s="256">
        <v>2387.5000000000009</v>
      </c>
      <c r="H108" s="256">
        <v>2477.4000000000005</v>
      </c>
      <c r="I108" s="256">
        <v>2506.1499999999996</v>
      </c>
      <c r="J108" s="256">
        <v>2522.3500000000004</v>
      </c>
      <c r="K108" s="254">
        <v>2489.9499999999998</v>
      </c>
      <c r="L108" s="254">
        <v>2445</v>
      </c>
      <c r="M108" s="254">
        <v>11.12942</v>
      </c>
    </row>
    <row r="109" spans="1:13">
      <c r="A109" s="273">
        <v>100</v>
      </c>
      <c r="B109" s="254" t="s">
        <v>250</v>
      </c>
      <c r="C109" s="254">
        <v>339.55</v>
      </c>
      <c r="D109" s="256">
        <v>339.13333333333333</v>
      </c>
      <c r="E109" s="256">
        <v>336.76666666666665</v>
      </c>
      <c r="F109" s="256">
        <v>333.98333333333335</v>
      </c>
      <c r="G109" s="256">
        <v>331.61666666666667</v>
      </c>
      <c r="H109" s="256">
        <v>341.91666666666663</v>
      </c>
      <c r="I109" s="256">
        <v>344.2833333333333</v>
      </c>
      <c r="J109" s="256">
        <v>347.06666666666661</v>
      </c>
      <c r="K109" s="254">
        <v>341.5</v>
      </c>
      <c r="L109" s="254">
        <v>336.35</v>
      </c>
      <c r="M109" s="254">
        <v>9.1717099999999991</v>
      </c>
    </row>
    <row r="110" spans="1:13">
      <c r="A110" s="273">
        <v>101</v>
      </c>
      <c r="B110" s="254" t="s">
        <v>251</v>
      </c>
      <c r="C110" s="254">
        <v>54.55</v>
      </c>
      <c r="D110" s="256">
        <v>55.033333333333331</v>
      </c>
      <c r="E110" s="256">
        <v>53.86666666666666</v>
      </c>
      <c r="F110" s="256">
        <v>53.18333333333333</v>
      </c>
      <c r="G110" s="256">
        <v>52.016666666666659</v>
      </c>
      <c r="H110" s="256">
        <v>55.716666666666661</v>
      </c>
      <c r="I110" s="256">
        <v>56.883333333333333</v>
      </c>
      <c r="J110" s="256">
        <v>57.566666666666663</v>
      </c>
      <c r="K110" s="254">
        <v>56.2</v>
      </c>
      <c r="L110" s="254">
        <v>54.35</v>
      </c>
      <c r="M110" s="254">
        <v>43.127339999999997</v>
      </c>
    </row>
    <row r="111" spans="1:13">
      <c r="A111" s="273">
        <v>102</v>
      </c>
      <c r="B111" s="254" t="s">
        <v>108</v>
      </c>
      <c r="C111" s="254">
        <v>2509.1999999999998</v>
      </c>
      <c r="D111" s="256">
        <v>2502.0666666666666</v>
      </c>
      <c r="E111" s="256">
        <v>2489.1333333333332</v>
      </c>
      <c r="F111" s="256">
        <v>2469.0666666666666</v>
      </c>
      <c r="G111" s="256">
        <v>2456.1333333333332</v>
      </c>
      <c r="H111" s="256">
        <v>2522.1333333333332</v>
      </c>
      <c r="I111" s="256">
        <v>2535.0666666666666</v>
      </c>
      <c r="J111" s="256">
        <v>2555.1333333333332</v>
      </c>
      <c r="K111" s="254">
        <v>2515</v>
      </c>
      <c r="L111" s="254">
        <v>2482</v>
      </c>
      <c r="M111" s="254">
        <v>18.718129999999999</v>
      </c>
    </row>
    <row r="112" spans="1:13">
      <c r="A112" s="273">
        <v>103</v>
      </c>
      <c r="B112" s="254" t="s">
        <v>116</v>
      </c>
      <c r="C112" s="254">
        <v>649</v>
      </c>
      <c r="D112" s="256">
        <v>645.0333333333333</v>
      </c>
      <c r="E112" s="256">
        <v>640.06666666666661</v>
      </c>
      <c r="F112" s="256">
        <v>631.13333333333333</v>
      </c>
      <c r="G112" s="256">
        <v>626.16666666666663</v>
      </c>
      <c r="H112" s="256">
        <v>653.96666666666658</v>
      </c>
      <c r="I112" s="256">
        <v>658.93333333333328</v>
      </c>
      <c r="J112" s="256">
        <v>667.86666666666656</v>
      </c>
      <c r="K112" s="254">
        <v>650</v>
      </c>
      <c r="L112" s="254">
        <v>636.1</v>
      </c>
      <c r="M112" s="254">
        <v>147.85921999999999</v>
      </c>
    </row>
    <row r="113" spans="1:13">
      <c r="A113" s="273">
        <v>104</v>
      </c>
      <c r="B113" s="254" t="s">
        <v>252</v>
      </c>
      <c r="C113" s="254">
        <v>1549.15</v>
      </c>
      <c r="D113" s="256">
        <v>1544.4833333333333</v>
      </c>
      <c r="E113" s="256">
        <v>1529.9666666666667</v>
      </c>
      <c r="F113" s="256">
        <v>1510.7833333333333</v>
      </c>
      <c r="G113" s="256">
        <v>1496.2666666666667</v>
      </c>
      <c r="H113" s="256">
        <v>1563.6666666666667</v>
      </c>
      <c r="I113" s="256">
        <v>1578.1833333333336</v>
      </c>
      <c r="J113" s="256">
        <v>1597.3666666666668</v>
      </c>
      <c r="K113" s="254">
        <v>1559</v>
      </c>
      <c r="L113" s="254">
        <v>1525.3</v>
      </c>
      <c r="M113" s="254">
        <v>7.0652999999999997</v>
      </c>
    </row>
    <row r="114" spans="1:13">
      <c r="A114" s="273">
        <v>105</v>
      </c>
      <c r="B114" s="254" t="s">
        <v>117</v>
      </c>
      <c r="C114" s="254">
        <v>616.25</v>
      </c>
      <c r="D114" s="256">
        <v>612.35</v>
      </c>
      <c r="E114" s="256">
        <v>602.90000000000009</v>
      </c>
      <c r="F114" s="256">
        <v>589.55000000000007</v>
      </c>
      <c r="G114" s="256">
        <v>580.10000000000014</v>
      </c>
      <c r="H114" s="256">
        <v>625.70000000000005</v>
      </c>
      <c r="I114" s="256">
        <v>635.15000000000009</v>
      </c>
      <c r="J114" s="256">
        <v>648.5</v>
      </c>
      <c r="K114" s="254">
        <v>621.79999999999995</v>
      </c>
      <c r="L114" s="254">
        <v>599</v>
      </c>
      <c r="M114" s="254">
        <v>18.770309999999998</v>
      </c>
    </row>
    <row r="115" spans="1:13">
      <c r="A115" s="273">
        <v>106</v>
      </c>
      <c r="B115" s="254" t="s">
        <v>387</v>
      </c>
      <c r="C115" s="254">
        <v>624.70000000000005</v>
      </c>
      <c r="D115" s="256">
        <v>624.56666666666672</v>
      </c>
      <c r="E115" s="256">
        <v>615.13333333333344</v>
      </c>
      <c r="F115" s="256">
        <v>605.56666666666672</v>
      </c>
      <c r="G115" s="256">
        <v>596.13333333333344</v>
      </c>
      <c r="H115" s="256">
        <v>634.13333333333344</v>
      </c>
      <c r="I115" s="256">
        <v>643.56666666666661</v>
      </c>
      <c r="J115" s="256">
        <v>653.13333333333344</v>
      </c>
      <c r="K115" s="254">
        <v>634</v>
      </c>
      <c r="L115" s="254">
        <v>615</v>
      </c>
      <c r="M115" s="254">
        <v>3.3205800000000001</v>
      </c>
    </row>
    <row r="116" spans="1:13">
      <c r="A116" s="273">
        <v>107</v>
      </c>
      <c r="B116" s="254" t="s">
        <v>119</v>
      </c>
      <c r="C116" s="254">
        <v>58.25</v>
      </c>
      <c r="D116" s="256">
        <v>57.983333333333327</v>
      </c>
      <c r="E116" s="256">
        <v>57.466666666666654</v>
      </c>
      <c r="F116" s="256">
        <v>56.68333333333333</v>
      </c>
      <c r="G116" s="256">
        <v>56.166666666666657</v>
      </c>
      <c r="H116" s="256">
        <v>58.766666666666652</v>
      </c>
      <c r="I116" s="256">
        <v>59.283333333333317</v>
      </c>
      <c r="J116" s="256">
        <v>60.066666666666649</v>
      </c>
      <c r="K116" s="254">
        <v>58.5</v>
      </c>
      <c r="L116" s="254">
        <v>57.2</v>
      </c>
      <c r="M116" s="254">
        <v>232.14704</v>
      </c>
    </row>
    <row r="117" spans="1:13">
      <c r="A117" s="273">
        <v>108</v>
      </c>
      <c r="B117" s="254" t="s">
        <v>126</v>
      </c>
      <c r="C117" s="254">
        <v>205.05</v>
      </c>
      <c r="D117" s="256">
        <v>204.79999999999998</v>
      </c>
      <c r="E117" s="256">
        <v>203.99999999999997</v>
      </c>
      <c r="F117" s="256">
        <v>202.95</v>
      </c>
      <c r="G117" s="256">
        <v>202.14999999999998</v>
      </c>
      <c r="H117" s="256">
        <v>205.84999999999997</v>
      </c>
      <c r="I117" s="256">
        <v>206.64999999999998</v>
      </c>
      <c r="J117" s="256">
        <v>207.69999999999996</v>
      </c>
      <c r="K117" s="254">
        <v>205.6</v>
      </c>
      <c r="L117" s="254">
        <v>203.75</v>
      </c>
      <c r="M117" s="254">
        <v>138.77207999999999</v>
      </c>
    </row>
    <row r="118" spans="1:13">
      <c r="A118" s="273">
        <v>109</v>
      </c>
      <c r="B118" s="254" t="s">
        <v>115</v>
      </c>
      <c r="C118" s="254">
        <v>271.39999999999998</v>
      </c>
      <c r="D118" s="256">
        <v>270.46666666666664</v>
      </c>
      <c r="E118" s="256">
        <v>264.5333333333333</v>
      </c>
      <c r="F118" s="256">
        <v>257.66666666666669</v>
      </c>
      <c r="G118" s="256">
        <v>251.73333333333335</v>
      </c>
      <c r="H118" s="256">
        <v>277.33333333333326</v>
      </c>
      <c r="I118" s="256">
        <v>283.26666666666654</v>
      </c>
      <c r="J118" s="256">
        <v>290.13333333333321</v>
      </c>
      <c r="K118" s="254">
        <v>276.39999999999998</v>
      </c>
      <c r="L118" s="254">
        <v>263.60000000000002</v>
      </c>
      <c r="M118" s="254">
        <v>203.18301</v>
      </c>
    </row>
    <row r="119" spans="1:13">
      <c r="A119" s="273">
        <v>110</v>
      </c>
      <c r="B119" s="254" t="s">
        <v>255</v>
      </c>
      <c r="C119" s="254">
        <v>147.44999999999999</v>
      </c>
      <c r="D119" s="256">
        <v>147.73333333333332</v>
      </c>
      <c r="E119" s="256">
        <v>144.76666666666665</v>
      </c>
      <c r="F119" s="256">
        <v>142.08333333333334</v>
      </c>
      <c r="G119" s="256">
        <v>139.11666666666667</v>
      </c>
      <c r="H119" s="256">
        <v>150.41666666666663</v>
      </c>
      <c r="I119" s="256">
        <v>153.38333333333327</v>
      </c>
      <c r="J119" s="256">
        <v>156.06666666666661</v>
      </c>
      <c r="K119" s="254">
        <v>150.69999999999999</v>
      </c>
      <c r="L119" s="254">
        <v>145.05000000000001</v>
      </c>
      <c r="M119" s="254">
        <v>103.82312</v>
      </c>
    </row>
    <row r="120" spans="1:13">
      <c r="A120" s="273">
        <v>111</v>
      </c>
      <c r="B120" s="254" t="s">
        <v>125</v>
      </c>
      <c r="C120" s="254">
        <v>111.4</v>
      </c>
      <c r="D120" s="256">
        <v>111.66666666666667</v>
      </c>
      <c r="E120" s="256">
        <v>110.93333333333334</v>
      </c>
      <c r="F120" s="256">
        <v>110.46666666666667</v>
      </c>
      <c r="G120" s="256">
        <v>109.73333333333333</v>
      </c>
      <c r="H120" s="256">
        <v>112.13333333333334</v>
      </c>
      <c r="I120" s="256">
        <v>112.86666666666666</v>
      </c>
      <c r="J120" s="256">
        <v>113.33333333333334</v>
      </c>
      <c r="K120" s="254">
        <v>112.4</v>
      </c>
      <c r="L120" s="254">
        <v>111.2</v>
      </c>
      <c r="M120" s="254">
        <v>52.131419999999999</v>
      </c>
    </row>
    <row r="121" spans="1:13">
      <c r="A121" s="273">
        <v>112</v>
      </c>
      <c r="B121" s="254" t="s">
        <v>772</v>
      </c>
      <c r="C121" s="254">
        <v>2068.85</v>
      </c>
      <c r="D121" s="256">
        <v>2070.15</v>
      </c>
      <c r="E121" s="256">
        <v>2051.8000000000002</v>
      </c>
      <c r="F121" s="256">
        <v>2034.75</v>
      </c>
      <c r="G121" s="256">
        <v>2016.4</v>
      </c>
      <c r="H121" s="256">
        <v>2087.2000000000003</v>
      </c>
      <c r="I121" s="256">
        <v>2105.5499999999997</v>
      </c>
      <c r="J121" s="256">
        <v>2122.6000000000004</v>
      </c>
      <c r="K121" s="254">
        <v>2088.5</v>
      </c>
      <c r="L121" s="254">
        <v>2053.1</v>
      </c>
      <c r="M121" s="254">
        <v>4.7582199999999997</v>
      </c>
    </row>
    <row r="122" spans="1:13">
      <c r="A122" s="273">
        <v>113</v>
      </c>
      <c r="B122" s="254" t="s">
        <v>120</v>
      </c>
      <c r="C122" s="254">
        <v>512.54999999999995</v>
      </c>
      <c r="D122" s="256">
        <v>514.44999999999993</v>
      </c>
      <c r="E122" s="256">
        <v>506.24999999999989</v>
      </c>
      <c r="F122" s="256">
        <v>499.94999999999993</v>
      </c>
      <c r="G122" s="256">
        <v>491.74999999999989</v>
      </c>
      <c r="H122" s="256">
        <v>520.74999999999989</v>
      </c>
      <c r="I122" s="256">
        <v>528.94999999999993</v>
      </c>
      <c r="J122" s="256">
        <v>535.24999999999989</v>
      </c>
      <c r="K122" s="254">
        <v>522.65</v>
      </c>
      <c r="L122" s="254">
        <v>508.15</v>
      </c>
      <c r="M122" s="254">
        <v>49.091459999999998</v>
      </c>
    </row>
    <row r="123" spans="1:13">
      <c r="A123" s="273">
        <v>114</v>
      </c>
      <c r="B123" s="254" t="s">
        <v>822</v>
      </c>
      <c r="C123" s="254">
        <v>244.45</v>
      </c>
      <c r="D123" s="256">
        <v>244</v>
      </c>
      <c r="E123" s="256">
        <v>242</v>
      </c>
      <c r="F123" s="256">
        <v>239.55</v>
      </c>
      <c r="G123" s="256">
        <v>237.55</v>
      </c>
      <c r="H123" s="256">
        <v>246.45</v>
      </c>
      <c r="I123" s="256">
        <v>248.45</v>
      </c>
      <c r="J123" s="256">
        <v>250.89999999999998</v>
      </c>
      <c r="K123" s="254">
        <v>246</v>
      </c>
      <c r="L123" s="254">
        <v>241.55</v>
      </c>
      <c r="M123" s="254">
        <v>30.496279999999999</v>
      </c>
    </row>
    <row r="124" spans="1:13">
      <c r="A124" s="273">
        <v>115</v>
      </c>
      <c r="B124" s="254" t="s">
        <v>122</v>
      </c>
      <c r="C124" s="254">
        <v>1012.9</v>
      </c>
      <c r="D124" s="256">
        <v>1006.5166666666668</v>
      </c>
      <c r="E124" s="256">
        <v>993.03333333333353</v>
      </c>
      <c r="F124" s="256">
        <v>973.16666666666674</v>
      </c>
      <c r="G124" s="256">
        <v>959.68333333333351</v>
      </c>
      <c r="H124" s="256">
        <v>1026.3833333333337</v>
      </c>
      <c r="I124" s="256">
        <v>1039.8666666666668</v>
      </c>
      <c r="J124" s="256">
        <v>1059.7333333333336</v>
      </c>
      <c r="K124" s="254">
        <v>1020</v>
      </c>
      <c r="L124" s="254">
        <v>986.65</v>
      </c>
      <c r="M124" s="254">
        <v>34.99315</v>
      </c>
    </row>
    <row r="125" spans="1:13">
      <c r="A125" s="273">
        <v>116</v>
      </c>
      <c r="B125" s="254" t="s">
        <v>256</v>
      </c>
      <c r="C125" s="254">
        <v>4954.2</v>
      </c>
      <c r="D125" s="256">
        <v>4898.25</v>
      </c>
      <c r="E125" s="256">
        <v>4821.5</v>
      </c>
      <c r="F125" s="256">
        <v>4688.8</v>
      </c>
      <c r="G125" s="256">
        <v>4612.05</v>
      </c>
      <c r="H125" s="256">
        <v>5030.95</v>
      </c>
      <c r="I125" s="256">
        <v>5107.7</v>
      </c>
      <c r="J125" s="256">
        <v>5240.3999999999996</v>
      </c>
      <c r="K125" s="254">
        <v>4975</v>
      </c>
      <c r="L125" s="254">
        <v>4765.55</v>
      </c>
      <c r="M125" s="254">
        <v>5.0164</v>
      </c>
    </row>
    <row r="126" spans="1:13">
      <c r="A126" s="273">
        <v>117</v>
      </c>
      <c r="B126" s="254" t="s">
        <v>124</v>
      </c>
      <c r="C126" s="254">
        <v>1574.2</v>
      </c>
      <c r="D126" s="256">
        <v>1565.0666666666666</v>
      </c>
      <c r="E126" s="256">
        <v>1552.1333333333332</v>
      </c>
      <c r="F126" s="256">
        <v>1530.0666666666666</v>
      </c>
      <c r="G126" s="256">
        <v>1517.1333333333332</v>
      </c>
      <c r="H126" s="256">
        <v>1587.1333333333332</v>
      </c>
      <c r="I126" s="256">
        <v>1600.0666666666666</v>
      </c>
      <c r="J126" s="256">
        <v>1622.1333333333332</v>
      </c>
      <c r="K126" s="254">
        <v>1578</v>
      </c>
      <c r="L126" s="254">
        <v>1543</v>
      </c>
      <c r="M126" s="254">
        <v>97.802400000000006</v>
      </c>
    </row>
    <row r="127" spans="1:13">
      <c r="A127" s="273">
        <v>118</v>
      </c>
      <c r="B127" s="254" t="s">
        <v>121</v>
      </c>
      <c r="C127" s="254">
        <v>1728.2</v>
      </c>
      <c r="D127" s="256">
        <v>1717.55</v>
      </c>
      <c r="E127" s="256">
        <v>1702.6499999999999</v>
      </c>
      <c r="F127" s="256">
        <v>1677.1</v>
      </c>
      <c r="G127" s="256">
        <v>1662.1999999999998</v>
      </c>
      <c r="H127" s="256">
        <v>1743.1</v>
      </c>
      <c r="I127" s="256">
        <v>1758</v>
      </c>
      <c r="J127" s="256">
        <v>1783.55</v>
      </c>
      <c r="K127" s="254">
        <v>1732.45</v>
      </c>
      <c r="L127" s="254">
        <v>1692</v>
      </c>
      <c r="M127" s="254">
        <v>5.1334900000000001</v>
      </c>
    </row>
    <row r="128" spans="1:13">
      <c r="A128" s="273">
        <v>119</v>
      </c>
      <c r="B128" s="254" t="s">
        <v>257</v>
      </c>
      <c r="C128" s="254">
        <v>2018.65</v>
      </c>
      <c r="D128" s="256">
        <v>2015.4166666666667</v>
      </c>
      <c r="E128" s="256">
        <v>2001.0333333333335</v>
      </c>
      <c r="F128" s="256">
        <v>1983.4166666666667</v>
      </c>
      <c r="G128" s="256">
        <v>1969.0333333333335</v>
      </c>
      <c r="H128" s="256">
        <v>2033.0333333333335</v>
      </c>
      <c r="I128" s="256">
        <v>2047.4166666666667</v>
      </c>
      <c r="J128" s="256">
        <v>2065.0333333333338</v>
      </c>
      <c r="K128" s="254">
        <v>2029.8</v>
      </c>
      <c r="L128" s="254">
        <v>1997.8</v>
      </c>
      <c r="M128" s="254">
        <v>1.1167</v>
      </c>
    </row>
    <row r="129" spans="1:13">
      <c r="A129" s="273">
        <v>120</v>
      </c>
      <c r="B129" s="254" t="s">
        <v>258</v>
      </c>
      <c r="C129" s="254">
        <v>153.85</v>
      </c>
      <c r="D129" s="256">
        <v>155.33333333333331</v>
      </c>
      <c r="E129" s="256">
        <v>150.71666666666664</v>
      </c>
      <c r="F129" s="256">
        <v>147.58333333333331</v>
      </c>
      <c r="G129" s="256">
        <v>142.96666666666664</v>
      </c>
      <c r="H129" s="256">
        <v>158.46666666666664</v>
      </c>
      <c r="I129" s="256">
        <v>163.08333333333331</v>
      </c>
      <c r="J129" s="256">
        <v>166.21666666666664</v>
      </c>
      <c r="K129" s="254">
        <v>159.94999999999999</v>
      </c>
      <c r="L129" s="254">
        <v>152.19999999999999</v>
      </c>
      <c r="M129" s="254">
        <v>20.715150000000001</v>
      </c>
    </row>
    <row r="130" spans="1:13">
      <c r="A130" s="273">
        <v>121</v>
      </c>
      <c r="B130" s="254" t="s">
        <v>128</v>
      </c>
      <c r="C130" s="254">
        <v>689.5</v>
      </c>
      <c r="D130" s="256">
        <v>692.2833333333333</v>
      </c>
      <c r="E130" s="256">
        <v>682.21666666666658</v>
      </c>
      <c r="F130" s="256">
        <v>674.93333333333328</v>
      </c>
      <c r="G130" s="256">
        <v>664.86666666666656</v>
      </c>
      <c r="H130" s="256">
        <v>699.56666666666661</v>
      </c>
      <c r="I130" s="256">
        <v>709.63333333333321</v>
      </c>
      <c r="J130" s="256">
        <v>716.91666666666663</v>
      </c>
      <c r="K130" s="254">
        <v>702.35</v>
      </c>
      <c r="L130" s="254">
        <v>685</v>
      </c>
      <c r="M130" s="254">
        <v>90.664090000000002</v>
      </c>
    </row>
    <row r="131" spans="1:13">
      <c r="A131" s="273">
        <v>122</v>
      </c>
      <c r="B131" s="254" t="s">
        <v>127</v>
      </c>
      <c r="C131" s="254">
        <v>395.6</v>
      </c>
      <c r="D131" s="256">
        <v>395.91666666666669</v>
      </c>
      <c r="E131" s="256">
        <v>389.93333333333339</v>
      </c>
      <c r="F131" s="256">
        <v>384.26666666666671</v>
      </c>
      <c r="G131" s="256">
        <v>378.28333333333342</v>
      </c>
      <c r="H131" s="256">
        <v>401.58333333333337</v>
      </c>
      <c r="I131" s="256">
        <v>407.56666666666661</v>
      </c>
      <c r="J131" s="256">
        <v>413.23333333333335</v>
      </c>
      <c r="K131" s="254">
        <v>401.9</v>
      </c>
      <c r="L131" s="254">
        <v>390.25</v>
      </c>
      <c r="M131" s="254">
        <v>109.14596</v>
      </c>
    </row>
    <row r="132" spans="1:13">
      <c r="A132" s="273">
        <v>123</v>
      </c>
      <c r="B132" s="254" t="s">
        <v>129</v>
      </c>
      <c r="C132" s="254">
        <v>3117.85</v>
      </c>
      <c r="D132" s="256">
        <v>3129.9666666666672</v>
      </c>
      <c r="E132" s="256">
        <v>3079.9333333333343</v>
      </c>
      <c r="F132" s="256">
        <v>3042.0166666666673</v>
      </c>
      <c r="G132" s="256">
        <v>2991.9833333333345</v>
      </c>
      <c r="H132" s="256">
        <v>3167.8833333333341</v>
      </c>
      <c r="I132" s="256">
        <v>3217.916666666667</v>
      </c>
      <c r="J132" s="256">
        <v>3255.8333333333339</v>
      </c>
      <c r="K132" s="254">
        <v>3180</v>
      </c>
      <c r="L132" s="254">
        <v>3092.05</v>
      </c>
      <c r="M132" s="254">
        <v>4.0168600000000003</v>
      </c>
    </row>
    <row r="133" spans="1:13">
      <c r="A133" s="273">
        <v>124</v>
      </c>
      <c r="B133" s="254" t="s">
        <v>131</v>
      </c>
      <c r="C133" s="254">
        <v>1735</v>
      </c>
      <c r="D133" s="256">
        <v>1736.6333333333332</v>
      </c>
      <c r="E133" s="256">
        <v>1719.2666666666664</v>
      </c>
      <c r="F133" s="256">
        <v>1703.5333333333333</v>
      </c>
      <c r="G133" s="256">
        <v>1686.1666666666665</v>
      </c>
      <c r="H133" s="256">
        <v>1752.3666666666663</v>
      </c>
      <c r="I133" s="256">
        <v>1769.7333333333331</v>
      </c>
      <c r="J133" s="256">
        <v>1785.4666666666662</v>
      </c>
      <c r="K133" s="254">
        <v>1754</v>
      </c>
      <c r="L133" s="254">
        <v>1720.9</v>
      </c>
      <c r="M133" s="254">
        <v>95.776449999999997</v>
      </c>
    </row>
    <row r="134" spans="1:13">
      <c r="A134" s="273">
        <v>125</v>
      </c>
      <c r="B134" s="254" t="s">
        <v>132</v>
      </c>
      <c r="C134" s="254">
        <v>95.35</v>
      </c>
      <c r="D134" s="256">
        <v>95.350000000000009</v>
      </c>
      <c r="E134" s="256">
        <v>94.500000000000014</v>
      </c>
      <c r="F134" s="256">
        <v>93.65</v>
      </c>
      <c r="G134" s="256">
        <v>92.800000000000011</v>
      </c>
      <c r="H134" s="256">
        <v>96.200000000000017</v>
      </c>
      <c r="I134" s="256">
        <v>97.050000000000011</v>
      </c>
      <c r="J134" s="256">
        <v>97.90000000000002</v>
      </c>
      <c r="K134" s="254">
        <v>96.2</v>
      </c>
      <c r="L134" s="254">
        <v>94.5</v>
      </c>
      <c r="M134" s="254">
        <v>72.781030000000001</v>
      </c>
    </row>
    <row r="135" spans="1:13">
      <c r="A135" s="273">
        <v>126</v>
      </c>
      <c r="B135" s="254" t="s">
        <v>259</v>
      </c>
      <c r="C135" s="254">
        <v>2927.05</v>
      </c>
      <c r="D135" s="256">
        <v>2923.3833333333332</v>
      </c>
      <c r="E135" s="256">
        <v>2868.7666666666664</v>
      </c>
      <c r="F135" s="256">
        <v>2810.4833333333331</v>
      </c>
      <c r="G135" s="256">
        <v>2755.8666666666663</v>
      </c>
      <c r="H135" s="256">
        <v>2981.6666666666665</v>
      </c>
      <c r="I135" s="256">
        <v>3036.2833333333333</v>
      </c>
      <c r="J135" s="256">
        <v>3094.5666666666666</v>
      </c>
      <c r="K135" s="254">
        <v>2978</v>
      </c>
      <c r="L135" s="254">
        <v>2865.1</v>
      </c>
      <c r="M135" s="254">
        <v>4.3198400000000001</v>
      </c>
    </row>
    <row r="136" spans="1:13">
      <c r="A136" s="273">
        <v>127</v>
      </c>
      <c r="B136" s="254" t="s">
        <v>133</v>
      </c>
      <c r="C136" s="254">
        <v>467.7</v>
      </c>
      <c r="D136" s="256">
        <v>468.66666666666669</v>
      </c>
      <c r="E136" s="256">
        <v>461.58333333333337</v>
      </c>
      <c r="F136" s="256">
        <v>455.4666666666667</v>
      </c>
      <c r="G136" s="256">
        <v>448.38333333333338</v>
      </c>
      <c r="H136" s="256">
        <v>474.78333333333336</v>
      </c>
      <c r="I136" s="256">
        <v>481.86666666666673</v>
      </c>
      <c r="J136" s="256">
        <v>487.98333333333335</v>
      </c>
      <c r="K136" s="254">
        <v>475.75</v>
      </c>
      <c r="L136" s="254">
        <v>462.55</v>
      </c>
      <c r="M136" s="254">
        <v>66.46669</v>
      </c>
    </row>
    <row r="137" spans="1:13">
      <c r="A137" s="273">
        <v>128</v>
      </c>
      <c r="B137" s="254" t="s">
        <v>260</v>
      </c>
      <c r="C137" s="254">
        <v>4215.45</v>
      </c>
      <c r="D137" s="256">
        <v>4207.8166666666666</v>
      </c>
      <c r="E137" s="256">
        <v>4182.6333333333332</v>
      </c>
      <c r="F137" s="256">
        <v>4149.8166666666666</v>
      </c>
      <c r="G137" s="256">
        <v>4124.6333333333332</v>
      </c>
      <c r="H137" s="256">
        <v>4240.6333333333332</v>
      </c>
      <c r="I137" s="256">
        <v>4265.8166666666657</v>
      </c>
      <c r="J137" s="256">
        <v>4298.6333333333332</v>
      </c>
      <c r="K137" s="254">
        <v>4233</v>
      </c>
      <c r="L137" s="254">
        <v>4175</v>
      </c>
      <c r="M137" s="254">
        <v>2.5548099999999998</v>
      </c>
    </row>
    <row r="138" spans="1:13">
      <c r="A138" s="273">
        <v>129</v>
      </c>
      <c r="B138" s="254" t="s">
        <v>134</v>
      </c>
      <c r="C138" s="254">
        <v>1523.85</v>
      </c>
      <c r="D138" s="256">
        <v>1520.2166666666665</v>
      </c>
      <c r="E138" s="256">
        <v>1511.133333333333</v>
      </c>
      <c r="F138" s="256">
        <v>1498.4166666666665</v>
      </c>
      <c r="G138" s="256">
        <v>1489.333333333333</v>
      </c>
      <c r="H138" s="256">
        <v>1532.9333333333329</v>
      </c>
      <c r="I138" s="256">
        <v>1542.0166666666664</v>
      </c>
      <c r="J138" s="256">
        <v>1554.7333333333329</v>
      </c>
      <c r="K138" s="254">
        <v>1529.3</v>
      </c>
      <c r="L138" s="254">
        <v>1507.5</v>
      </c>
      <c r="M138" s="254">
        <v>20.990020000000001</v>
      </c>
    </row>
    <row r="139" spans="1:13">
      <c r="A139" s="273">
        <v>130</v>
      </c>
      <c r="B139" s="254" t="s">
        <v>135</v>
      </c>
      <c r="C139" s="254">
        <v>1152.3499999999999</v>
      </c>
      <c r="D139" s="256">
        <v>1149</v>
      </c>
      <c r="E139" s="256">
        <v>1137.3499999999999</v>
      </c>
      <c r="F139" s="256">
        <v>1122.3499999999999</v>
      </c>
      <c r="G139" s="256">
        <v>1110.6999999999998</v>
      </c>
      <c r="H139" s="256">
        <v>1164</v>
      </c>
      <c r="I139" s="256">
        <v>1175.6500000000001</v>
      </c>
      <c r="J139" s="256">
        <v>1190.6500000000001</v>
      </c>
      <c r="K139" s="254">
        <v>1160.6500000000001</v>
      </c>
      <c r="L139" s="254">
        <v>1134</v>
      </c>
      <c r="M139" s="254">
        <v>8.5578199999999995</v>
      </c>
    </row>
    <row r="140" spans="1:13">
      <c r="A140" s="273">
        <v>131</v>
      </c>
      <c r="B140" s="254" t="s">
        <v>146</v>
      </c>
      <c r="C140" s="254">
        <v>80514.2</v>
      </c>
      <c r="D140" s="256">
        <v>80712.75</v>
      </c>
      <c r="E140" s="256">
        <v>80176.45</v>
      </c>
      <c r="F140" s="256">
        <v>79838.7</v>
      </c>
      <c r="G140" s="256">
        <v>79302.399999999994</v>
      </c>
      <c r="H140" s="256">
        <v>81050.5</v>
      </c>
      <c r="I140" s="256">
        <v>81586.799999999988</v>
      </c>
      <c r="J140" s="256">
        <v>81924.55</v>
      </c>
      <c r="K140" s="254">
        <v>81249.05</v>
      </c>
      <c r="L140" s="254">
        <v>80375</v>
      </c>
      <c r="M140" s="254">
        <v>7.5249999999999997E-2</v>
      </c>
    </row>
    <row r="141" spans="1:13">
      <c r="A141" s="273">
        <v>132</v>
      </c>
      <c r="B141" s="254" t="s">
        <v>143</v>
      </c>
      <c r="C141" s="254">
        <v>1126.75</v>
      </c>
      <c r="D141" s="256">
        <v>1129.9166666666667</v>
      </c>
      <c r="E141" s="256">
        <v>1121.8333333333335</v>
      </c>
      <c r="F141" s="256">
        <v>1116.9166666666667</v>
      </c>
      <c r="G141" s="256">
        <v>1108.8333333333335</v>
      </c>
      <c r="H141" s="256">
        <v>1134.8333333333335</v>
      </c>
      <c r="I141" s="256">
        <v>1142.916666666667</v>
      </c>
      <c r="J141" s="256">
        <v>1147.8333333333335</v>
      </c>
      <c r="K141" s="254">
        <v>1138</v>
      </c>
      <c r="L141" s="254">
        <v>1125</v>
      </c>
      <c r="M141" s="254">
        <v>5.9380100000000002</v>
      </c>
    </row>
    <row r="142" spans="1:13">
      <c r="A142" s="273">
        <v>133</v>
      </c>
      <c r="B142" s="254" t="s">
        <v>137</v>
      </c>
      <c r="C142" s="254">
        <v>159.05000000000001</v>
      </c>
      <c r="D142" s="256">
        <v>158.63333333333333</v>
      </c>
      <c r="E142" s="256">
        <v>157.01666666666665</v>
      </c>
      <c r="F142" s="256">
        <v>154.98333333333332</v>
      </c>
      <c r="G142" s="256">
        <v>153.36666666666665</v>
      </c>
      <c r="H142" s="256">
        <v>160.66666666666666</v>
      </c>
      <c r="I142" s="256">
        <v>162.28333333333333</v>
      </c>
      <c r="J142" s="256">
        <v>164.31666666666666</v>
      </c>
      <c r="K142" s="254">
        <v>160.25</v>
      </c>
      <c r="L142" s="254">
        <v>156.6</v>
      </c>
      <c r="M142" s="254">
        <v>55.78416</v>
      </c>
    </row>
    <row r="143" spans="1:13">
      <c r="A143" s="273">
        <v>134</v>
      </c>
      <c r="B143" s="254" t="s">
        <v>136</v>
      </c>
      <c r="C143" s="254">
        <v>794.25</v>
      </c>
      <c r="D143" s="256">
        <v>795.38333333333333</v>
      </c>
      <c r="E143" s="256">
        <v>788.86666666666667</v>
      </c>
      <c r="F143" s="256">
        <v>783.48333333333335</v>
      </c>
      <c r="G143" s="256">
        <v>776.9666666666667</v>
      </c>
      <c r="H143" s="256">
        <v>800.76666666666665</v>
      </c>
      <c r="I143" s="256">
        <v>807.2833333333333</v>
      </c>
      <c r="J143" s="256">
        <v>812.66666666666663</v>
      </c>
      <c r="K143" s="254">
        <v>801.9</v>
      </c>
      <c r="L143" s="254">
        <v>790</v>
      </c>
      <c r="M143" s="254">
        <v>17.632010000000001</v>
      </c>
    </row>
    <row r="144" spans="1:13">
      <c r="A144" s="273">
        <v>135</v>
      </c>
      <c r="B144" s="254" t="s">
        <v>138</v>
      </c>
      <c r="C144" s="254">
        <v>164.05</v>
      </c>
      <c r="D144" s="256">
        <v>163.08333333333334</v>
      </c>
      <c r="E144" s="256">
        <v>161.36666666666667</v>
      </c>
      <c r="F144" s="256">
        <v>158.68333333333334</v>
      </c>
      <c r="G144" s="256">
        <v>156.96666666666667</v>
      </c>
      <c r="H144" s="256">
        <v>165.76666666666668</v>
      </c>
      <c r="I144" s="256">
        <v>167.48333333333332</v>
      </c>
      <c r="J144" s="256">
        <v>170.16666666666669</v>
      </c>
      <c r="K144" s="254">
        <v>164.8</v>
      </c>
      <c r="L144" s="254">
        <v>160.4</v>
      </c>
      <c r="M144" s="254">
        <v>38.736049999999999</v>
      </c>
    </row>
    <row r="145" spans="1:13">
      <c r="A145" s="273">
        <v>136</v>
      </c>
      <c r="B145" s="254" t="s">
        <v>139</v>
      </c>
      <c r="C145" s="254">
        <v>511.65</v>
      </c>
      <c r="D145" s="256">
        <v>512.59999999999991</v>
      </c>
      <c r="E145" s="256">
        <v>508.89999999999986</v>
      </c>
      <c r="F145" s="256">
        <v>506.15</v>
      </c>
      <c r="G145" s="256">
        <v>502.44999999999993</v>
      </c>
      <c r="H145" s="256">
        <v>515.3499999999998</v>
      </c>
      <c r="I145" s="256">
        <v>519.04999999999984</v>
      </c>
      <c r="J145" s="256">
        <v>521.79999999999973</v>
      </c>
      <c r="K145" s="254">
        <v>516.29999999999995</v>
      </c>
      <c r="L145" s="254">
        <v>509.85</v>
      </c>
      <c r="M145" s="254">
        <v>8.8321799999999993</v>
      </c>
    </row>
    <row r="146" spans="1:13">
      <c r="A146" s="273">
        <v>137</v>
      </c>
      <c r="B146" s="254" t="s">
        <v>140</v>
      </c>
      <c r="C146" s="254">
        <v>7649</v>
      </c>
      <c r="D146" s="256">
        <v>7618</v>
      </c>
      <c r="E146" s="256">
        <v>7571</v>
      </c>
      <c r="F146" s="256">
        <v>7493</v>
      </c>
      <c r="G146" s="256">
        <v>7446</v>
      </c>
      <c r="H146" s="256">
        <v>7696</v>
      </c>
      <c r="I146" s="256">
        <v>7743</v>
      </c>
      <c r="J146" s="256">
        <v>7821</v>
      </c>
      <c r="K146" s="254">
        <v>7665</v>
      </c>
      <c r="L146" s="254">
        <v>7540</v>
      </c>
      <c r="M146" s="254">
        <v>12.16123</v>
      </c>
    </row>
    <row r="147" spans="1:13">
      <c r="A147" s="273">
        <v>138</v>
      </c>
      <c r="B147" s="254" t="s">
        <v>142</v>
      </c>
      <c r="C147" s="254">
        <v>1084.55</v>
      </c>
      <c r="D147" s="256">
        <v>1066.2</v>
      </c>
      <c r="E147" s="256">
        <v>1042.4000000000001</v>
      </c>
      <c r="F147" s="256">
        <v>1000.25</v>
      </c>
      <c r="G147" s="256">
        <v>976.45</v>
      </c>
      <c r="H147" s="256">
        <v>1108.3500000000001</v>
      </c>
      <c r="I147" s="256">
        <v>1132.1499999999999</v>
      </c>
      <c r="J147" s="256">
        <v>1174.3000000000002</v>
      </c>
      <c r="K147" s="254">
        <v>1090</v>
      </c>
      <c r="L147" s="254">
        <v>1024.05</v>
      </c>
      <c r="M147" s="254">
        <v>21.68927</v>
      </c>
    </row>
    <row r="148" spans="1:13">
      <c r="A148" s="273">
        <v>139</v>
      </c>
      <c r="B148" s="254" t="s">
        <v>144</v>
      </c>
      <c r="C148" s="254">
        <v>2552.85</v>
      </c>
      <c r="D148" s="256">
        <v>2547.3333333333335</v>
      </c>
      <c r="E148" s="256">
        <v>2521.0166666666669</v>
      </c>
      <c r="F148" s="256">
        <v>2489.1833333333334</v>
      </c>
      <c r="G148" s="256">
        <v>2462.8666666666668</v>
      </c>
      <c r="H148" s="256">
        <v>2579.166666666667</v>
      </c>
      <c r="I148" s="256">
        <v>2605.4833333333336</v>
      </c>
      <c r="J148" s="256">
        <v>2637.3166666666671</v>
      </c>
      <c r="K148" s="254">
        <v>2573.65</v>
      </c>
      <c r="L148" s="254">
        <v>2515.5</v>
      </c>
      <c r="M148" s="254">
        <v>5.5811299999999999</v>
      </c>
    </row>
    <row r="149" spans="1:13">
      <c r="A149" s="273">
        <v>140</v>
      </c>
      <c r="B149" s="254" t="s">
        <v>145</v>
      </c>
      <c r="C149" s="254">
        <v>236.65</v>
      </c>
      <c r="D149" s="256">
        <v>237.7166666666667</v>
      </c>
      <c r="E149" s="256">
        <v>234.63333333333338</v>
      </c>
      <c r="F149" s="256">
        <v>232.61666666666667</v>
      </c>
      <c r="G149" s="256">
        <v>229.53333333333336</v>
      </c>
      <c r="H149" s="256">
        <v>239.73333333333341</v>
      </c>
      <c r="I149" s="256">
        <v>242.81666666666672</v>
      </c>
      <c r="J149" s="256">
        <v>244.83333333333343</v>
      </c>
      <c r="K149" s="254">
        <v>240.8</v>
      </c>
      <c r="L149" s="254">
        <v>235.7</v>
      </c>
      <c r="M149" s="254">
        <v>53.059930000000001</v>
      </c>
    </row>
    <row r="150" spans="1:13">
      <c r="A150" s="273">
        <v>141</v>
      </c>
      <c r="B150" s="254" t="s">
        <v>262</v>
      </c>
      <c r="C150" s="254">
        <v>2067.15</v>
      </c>
      <c r="D150" s="256">
        <v>2066.2333333333336</v>
      </c>
      <c r="E150" s="256">
        <v>2044.916666666667</v>
      </c>
      <c r="F150" s="256">
        <v>2022.6833333333334</v>
      </c>
      <c r="G150" s="256">
        <v>2001.3666666666668</v>
      </c>
      <c r="H150" s="256">
        <v>2088.4666666666672</v>
      </c>
      <c r="I150" s="256">
        <v>2109.7833333333338</v>
      </c>
      <c r="J150" s="256">
        <v>2132.0166666666673</v>
      </c>
      <c r="K150" s="254">
        <v>2087.5500000000002</v>
      </c>
      <c r="L150" s="254">
        <v>2044</v>
      </c>
      <c r="M150" s="254">
        <v>5.2683999999999997</v>
      </c>
    </row>
    <row r="151" spans="1:13">
      <c r="A151" s="273">
        <v>142</v>
      </c>
      <c r="B151" s="254" t="s">
        <v>147</v>
      </c>
      <c r="C151" s="254">
        <v>1484.95</v>
      </c>
      <c r="D151" s="256">
        <v>1479.9833333333333</v>
      </c>
      <c r="E151" s="256">
        <v>1469.9666666666667</v>
      </c>
      <c r="F151" s="256">
        <v>1454.9833333333333</v>
      </c>
      <c r="G151" s="256">
        <v>1444.9666666666667</v>
      </c>
      <c r="H151" s="256">
        <v>1494.9666666666667</v>
      </c>
      <c r="I151" s="256">
        <v>1504.9833333333336</v>
      </c>
      <c r="J151" s="256">
        <v>1519.9666666666667</v>
      </c>
      <c r="K151" s="254">
        <v>1490</v>
      </c>
      <c r="L151" s="254">
        <v>1465</v>
      </c>
      <c r="M151" s="254">
        <v>5.7792399999999997</v>
      </c>
    </row>
    <row r="152" spans="1:13">
      <c r="A152" s="273">
        <v>143</v>
      </c>
      <c r="B152" s="254" t="s">
        <v>263</v>
      </c>
      <c r="C152" s="254">
        <v>1096.0999999999999</v>
      </c>
      <c r="D152" s="256">
        <v>1096.2333333333333</v>
      </c>
      <c r="E152" s="256">
        <v>1085.4666666666667</v>
      </c>
      <c r="F152" s="256">
        <v>1074.8333333333333</v>
      </c>
      <c r="G152" s="256">
        <v>1064.0666666666666</v>
      </c>
      <c r="H152" s="256">
        <v>1106.8666666666668</v>
      </c>
      <c r="I152" s="256">
        <v>1117.6333333333337</v>
      </c>
      <c r="J152" s="256">
        <v>1128.2666666666669</v>
      </c>
      <c r="K152" s="254">
        <v>1107</v>
      </c>
      <c r="L152" s="254">
        <v>1085.5999999999999</v>
      </c>
      <c r="M152" s="254">
        <v>2.2408600000000001</v>
      </c>
    </row>
    <row r="153" spans="1:13">
      <c r="A153" s="273">
        <v>144</v>
      </c>
      <c r="B153" s="254" t="s">
        <v>152</v>
      </c>
      <c r="C153" s="254">
        <v>177.75</v>
      </c>
      <c r="D153" s="256">
        <v>178.16666666666666</v>
      </c>
      <c r="E153" s="256">
        <v>176.13333333333333</v>
      </c>
      <c r="F153" s="256">
        <v>174.51666666666668</v>
      </c>
      <c r="G153" s="256">
        <v>172.48333333333335</v>
      </c>
      <c r="H153" s="256">
        <v>179.7833333333333</v>
      </c>
      <c r="I153" s="256">
        <v>181.81666666666666</v>
      </c>
      <c r="J153" s="256">
        <v>183.43333333333328</v>
      </c>
      <c r="K153" s="254">
        <v>180.2</v>
      </c>
      <c r="L153" s="254">
        <v>176.55</v>
      </c>
      <c r="M153" s="254">
        <v>112.22739</v>
      </c>
    </row>
    <row r="154" spans="1:13">
      <c r="A154" s="273">
        <v>145</v>
      </c>
      <c r="B154" s="254" t="s">
        <v>153</v>
      </c>
      <c r="C154" s="254">
        <v>116.05</v>
      </c>
      <c r="D154" s="256">
        <v>116.94999999999999</v>
      </c>
      <c r="E154" s="256">
        <v>114.79999999999998</v>
      </c>
      <c r="F154" s="256">
        <v>113.55</v>
      </c>
      <c r="G154" s="256">
        <v>111.39999999999999</v>
      </c>
      <c r="H154" s="256">
        <v>118.19999999999997</v>
      </c>
      <c r="I154" s="256">
        <v>120.34999999999998</v>
      </c>
      <c r="J154" s="256">
        <v>121.59999999999997</v>
      </c>
      <c r="K154" s="254">
        <v>119.1</v>
      </c>
      <c r="L154" s="254">
        <v>115.7</v>
      </c>
      <c r="M154" s="254">
        <v>127.68348</v>
      </c>
    </row>
    <row r="155" spans="1:13">
      <c r="A155" s="273">
        <v>146</v>
      </c>
      <c r="B155" s="254" t="s">
        <v>148</v>
      </c>
      <c r="C155" s="254">
        <v>73.45</v>
      </c>
      <c r="D155" s="256">
        <v>72.216666666666669</v>
      </c>
      <c r="E155" s="256">
        <v>70.233333333333334</v>
      </c>
      <c r="F155" s="256">
        <v>67.016666666666666</v>
      </c>
      <c r="G155" s="256">
        <v>65.033333333333331</v>
      </c>
      <c r="H155" s="256">
        <v>75.433333333333337</v>
      </c>
      <c r="I155" s="256">
        <v>77.416666666666686</v>
      </c>
      <c r="J155" s="256">
        <v>80.63333333333334</v>
      </c>
      <c r="K155" s="254">
        <v>74.2</v>
      </c>
      <c r="L155" s="254">
        <v>69</v>
      </c>
      <c r="M155" s="254">
        <v>495.39924999999999</v>
      </c>
    </row>
    <row r="156" spans="1:13">
      <c r="A156" s="273">
        <v>147</v>
      </c>
      <c r="B156" s="254" t="s">
        <v>450</v>
      </c>
      <c r="C156" s="254">
        <v>3647.9</v>
      </c>
      <c r="D156" s="256">
        <v>3581.25</v>
      </c>
      <c r="E156" s="256">
        <v>3483.5</v>
      </c>
      <c r="F156" s="256">
        <v>3319.1</v>
      </c>
      <c r="G156" s="256">
        <v>3221.35</v>
      </c>
      <c r="H156" s="256">
        <v>3745.65</v>
      </c>
      <c r="I156" s="256">
        <v>3843.4</v>
      </c>
      <c r="J156" s="256">
        <v>4007.8</v>
      </c>
      <c r="K156" s="254">
        <v>3679</v>
      </c>
      <c r="L156" s="254">
        <v>3416.85</v>
      </c>
      <c r="M156" s="254">
        <v>11.36102</v>
      </c>
    </row>
    <row r="157" spans="1:13">
      <c r="A157" s="273">
        <v>148</v>
      </c>
      <c r="B157" s="254" t="s">
        <v>151</v>
      </c>
      <c r="C157" s="254">
        <v>17506.7</v>
      </c>
      <c r="D157" s="256">
        <v>17530.566666666666</v>
      </c>
      <c r="E157" s="256">
        <v>17411.133333333331</v>
      </c>
      <c r="F157" s="256">
        <v>17315.566666666666</v>
      </c>
      <c r="G157" s="256">
        <v>17196.133333333331</v>
      </c>
      <c r="H157" s="256">
        <v>17626.133333333331</v>
      </c>
      <c r="I157" s="256">
        <v>17745.566666666666</v>
      </c>
      <c r="J157" s="256">
        <v>17841.133333333331</v>
      </c>
      <c r="K157" s="254">
        <v>17650</v>
      </c>
      <c r="L157" s="254">
        <v>17435</v>
      </c>
      <c r="M157" s="254">
        <v>0.39</v>
      </c>
    </row>
    <row r="158" spans="1:13">
      <c r="A158" s="273">
        <v>149</v>
      </c>
      <c r="B158" s="254" t="s">
        <v>790</v>
      </c>
      <c r="C158" s="254">
        <v>362.2</v>
      </c>
      <c r="D158" s="256">
        <v>361.0333333333333</v>
      </c>
      <c r="E158" s="256">
        <v>356.66666666666663</v>
      </c>
      <c r="F158" s="256">
        <v>351.13333333333333</v>
      </c>
      <c r="G158" s="256">
        <v>346.76666666666665</v>
      </c>
      <c r="H158" s="256">
        <v>366.56666666666661</v>
      </c>
      <c r="I158" s="256">
        <v>370.93333333333328</v>
      </c>
      <c r="J158" s="256">
        <v>376.46666666666658</v>
      </c>
      <c r="K158" s="254">
        <v>365.4</v>
      </c>
      <c r="L158" s="254">
        <v>355.5</v>
      </c>
      <c r="M158" s="254">
        <v>11.00323</v>
      </c>
    </row>
    <row r="159" spans="1:13">
      <c r="A159" s="273">
        <v>150</v>
      </c>
      <c r="B159" s="254" t="s">
        <v>265</v>
      </c>
      <c r="C159" s="254">
        <v>604.15</v>
      </c>
      <c r="D159" s="256">
        <v>607.98333333333335</v>
      </c>
      <c r="E159" s="256">
        <v>597.9666666666667</v>
      </c>
      <c r="F159" s="256">
        <v>591.7833333333333</v>
      </c>
      <c r="G159" s="256">
        <v>581.76666666666665</v>
      </c>
      <c r="H159" s="256">
        <v>614.16666666666674</v>
      </c>
      <c r="I159" s="256">
        <v>624.18333333333339</v>
      </c>
      <c r="J159" s="256">
        <v>630.36666666666679</v>
      </c>
      <c r="K159" s="254">
        <v>618</v>
      </c>
      <c r="L159" s="254">
        <v>601.79999999999995</v>
      </c>
      <c r="M159" s="254">
        <v>1.37504</v>
      </c>
    </row>
    <row r="160" spans="1:13">
      <c r="A160" s="273">
        <v>151</v>
      </c>
      <c r="B160" s="254" t="s">
        <v>155</v>
      </c>
      <c r="C160" s="254">
        <v>120.9</v>
      </c>
      <c r="D160" s="256">
        <v>122.06666666666668</v>
      </c>
      <c r="E160" s="256">
        <v>119.18333333333335</v>
      </c>
      <c r="F160" s="256">
        <v>117.46666666666667</v>
      </c>
      <c r="G160" s="256">
        <v>114.58333333333334</v>
      </c>
      <c r="H160" s="256">
        <v>123.78333333333336</v>
      </c>
      <c r="I160" s="256">
        <v>126.66666666666669</v>
      </c>
      <c r="J160" s="256">
        <v>128.38333333333338</v>
      </c>
      <c r="K160" s="254">
        <v>124.95</v>
      </c>
      <c r="L160" s="254">
        <v>120.35</v>
      </c>
      <c r="M160" s="254">
        <v>345.57609000000002</v>
      </c>
    </row>
    <row r="161" spans="1:13">
      <c r="A161" s="273">
        <v>152</v>
      </c>
      <c r="B161" s="254" t="s">
        <v>154</v>
      </c>
      <c r="C161" s="254">
        <v>156.75</v>
      </c>
      <c r="D161" s="256">
        <v>157.75</v>
      </c>
      <c r="E161" s="256">
        <v>155</v>
      </c>
      <c r="F161" s="256">
        <v>153.25</v>
      </c>
      <c r="G161" s="256">
        <v>150.5</v>
      </c>
      <c r="H161" s="256">
        <v>159.5</v>
      </c>
      <c r="I161" s="256">
        <v>162.25</v>
      </c>
      <c r="J161" s="256">
        <v>164</v>
      </c>
      <c r="K161" s="254">
        <v>160.5</v>
      </c>
      <c r="L161" s="254">
        <v>156</v>
      </c>
      <c r="M161" s="254">
        <v>31.46733</v>
      </c>
    </row>
    <row r="162" spans="1:13">
      <c r="A162" s="273">
        <v>153</v>
      </c>
      <c r="B162" s="254" t="s">
        <v>266</v>
      </c>
      <c r="C162" s="254">
        <v>3633.05</v>
      </c>
      <c r="D162" s="256">
        <v>3620.6833333333329</v>
      </c>
      <c r="E162" s="256">
        <v>3597.3666666666659</v>
      </c>
      <c r="F162" s="256">
        <v>3561.6833333333329</v>
      </c>
      <c r="G162" s="256">
        <v>3538.3666666666659</v>
      </c>
      <c r="H162" s="256">
        <v>3656.3666666666659</v>
      </c>
      <c r="I162" s="256">
        <v>3679.6833333333325</v>
      </c>
      <c r="J162" s="256">
        <v>3715.3666666666659</v>
      </c>
      <c r="K162" s="254">
        <v>3644</v>
      </c>
      <c r="L162" s="254">
        <v>3585</v>
      </c>
      <c r="M162" s="254">
        <v>0.52475000000000005</v>
      </c>
    </row>
    <row r="163" spans="1:13">
      <c r="A163" s="273">
        <v>154</v>
      </c>
      <c r="B163" s="254" t="s">
        <v>267</v>
      </c>
      <c r="C163" s="254">
        <v>2899.55</v>
      </c>
      <c r="D163" s="256">
        <v>2878.85</v>
      </c>
      <c r="E163" s="256">
        <v>2842.75</v>
      </c>
      <c r="F163" s="256">
        <v>2785.9500000000003</v>
      </c>
      <c r="G163" s="256">
        <v>2749.8500000000004</v>
      </c>
      <c r="H163" s="256">
        <v>2935.6499999999996</v>
      </c>
      <c r="I163" s="256">
        <v>2971.7499999999991</v>
      </c>
      <c r="J163" s="256">
        <v>3028.5499999999993</v>
      </c>
      <c r="K163" s="254">
        <v>2914.95</v>
      </c>
      <c r="L163" s="254">
        <v>2822.05</v>
      </c>
      <c r="M163" s="254">
        <v>2.77623</v>
      </c>
    </row>
    <row r="164" spans="1:13">
      <c r="A164" s="273">
        <v>155</v>
      </c>
      <c r="B164" s="254" t="s">
        <v>156</v>
      </c>
      <c r="C164" s="254">
        <v>29455.45</v>
      </c>
      <c r="D164" s="256">
        <v>29503.116666666669</v>
      </c>
      <c r="E164" s="256">
        <v>29267.333333333336</v>
      </c>
      <c r="F164" s="256">
        <v>29079.216666666667</v>
      </c>
      <c r="G164" s="256">
        <v>28843.433333333334</v>
      </c>
      <c r="H164" s="256">
        <v>29691.233333333337</v>
      </c>
      <c r="I164" s="256">
        <v>29927.01666666667</v>
      </c>
      <c r="J164" s="256">
        <v>30115.133333333339</v>
      </c>
      <c r="K164" s="254">
        <v>29738.9</v>
      </c>
      <c r="L164" s="254">
        <v>29315</v>
      </c>
      <c r="M164" s="254">
        <v>0.10705000000000001</v>
      </c>
    </row>
    <row r="165" spans="1:13">
      <c r="A165" s="273">
        <v>156</v>
      </c>
      <c r="B165" s="254" t="s">
        <v>158</v>
      </c>
      <c r="C165" s="254">
        <v>228.25</v>
      </c>
      <c r="D165" s="256">
        <v>227.70000000000002</v>
      </c>
      <c r="E165" s="256">
        <v>226.55000000000004</v>
      </c>
      <c r="F165" s="256">
        <v>224.85000000000002</v>
      </c>
      <c r="G165" s="256">
        <v>223.70000000000005</v>
      </c>
      <c r="H165" s="256">
        <v>229.40000000000003</v>
      </c>
      <c r="I165" s="256">
        <v>230.55</v>
      </c>
      <c r="J165" s="256">
        <v>232.25000000000003</v>
      </c>
      <c r="K165" s="254">
        <v>228.85</v>
      </c>
      <c r="L165" s="254">
        <v>226</v>
      </c>
      <c r="M165" s="254">
        <v>30.773299999999999</v>
      </c>
    </row>
    <row r="166" spans="1:13">
      <c r="A166" s="273">
        <v>157</v>
      </c>
      <c r="B166" s="254" t="s">
        <v>269</v>
      </c>
      <c r="C166" s="254">
        <v>5545.35</v>
      </c>
      <c r="D166" s="256">
        <v>5554.1833333333334</v>
      </c>
      <c r="E166" s="256">
        <v>5499.6166666666668</v>
      </c>
      <c r="F166" s="256">
        <v>5453.8833333333332</v>
      </c>
      <c r="G166" s="256">
        <v>5399.3166666666666</v>
      </c>
      <c r="H166" s="256">
        <v>5599.916666666667</v>
      </c>
      <c r="I166" s="256">
        <v>5654.4833333333345</v>
      </c>
      <c r="J166" s="256">
        <v>5700.2166666666672</v>
      </c>
      <c r="K166" s="254">
        <v>5608.75</v>
      </c>
      <c r="L166" s="254">
        <v>5508.45</v>
      </c>
      <c r="M166" s="254">
        <v>0.40054000000000001</v>
      </c>
    </row>
    <row r="167" spans="1:13">
      <c r="A167" s="273">
        <v>158</v>
      </c>
      <c r="B167" s="254" t="s">
        <v>160</v>
      </c>
      <c r="C167" s="254">
        <v>2134.25</v>
      </c>
      <c r="D167" s="256">
        <v>2141.35</v>
      </c>
      <c r="E167" s="256">
        <v>2117.8999999999996</v>
      </c>
      <c r="F167" s="256">
        <v>2101.5499999999997</v>
      </c>
      <c r="G167" s="256">
        <v>2078.0999999999995</v>
      </c>
      <c r="H167" s="256">
        <v>2157.6999999999998</v>
      </c>
      <c r="I167" s="256">
        <v>2181.1499999999996</v>
      </c>
      <c r="J167" s="256">
        <v>2197.5</v>
      </c>
      <c r="K167" s="254">
        <v>2164.8000000000002</v>
      </c>
      <c r="L167" s="254">
        <v>2125</v>
      </c>
      <c r="M167" s="254">
        <v>1.9626699999999999</v>
      </c>
    </row>
    <row r="168" spans="1:13">
      <c r="A168" s="273">
        <v>159</v>
      </c>
      <c r="B168" s="254" t="s">
        <v>157</v>
      </c>
      <c r="C168" s="254">
        <v>2423.15</v>
      </c>
      <c r="D168" s="256">
        <v>2419.7333333333331</v>
      </c>
      <c r="E168" s="256">
        <v>2397.4666666666662</v>
      </c>
      <c r="F168" s="256">
        <v>2371.7833333333333</v>
      </c>
      <c r="G168" s="256">
        <v>2349.5166666666664</v>
      </c>
      <c r="H168" s="256">
        <v>2445.4166666666661</v>
      </c>
      <c r="I168" s="256">
        <v>2467.6833333333334</v>
      </c>
      <c r="J168" s="256">
        <v>2493.3666666666659</v>
      </c>
      <c r="K168" s="254">
        <v>2442</v>
      </c>
      <c r="L168" s="254">
        <v>2394.0500000000002</v>
      </c>
      <c r="M168" s="254">
        <v>7.6642200000000003</v>
      </c>
    </row>
    <row r="169" spans="1:13">
      <c r="A169" s="273">
        <v>160</v>
      </c>
      <c r="B169" s="254" t="s">
        <v>461</v>
      </c>
      <c r="C169" s="254">
        <v>1957.55</v>
      </c>
      <c r="D169" s="256">
        <v>1967.8500000000001</v>
      </c>
      <c r="E169" s="256">
        <v>1939.7000000000003</v>
      </c>
      <c r="F169" s="256">
        <v>1921.8500000000001</v>
      </c>
      <c r="G169" s="256">
        <v>1893.7000000000003</v>
      </c>
      <c r="H169" s="256">
        <v>1985.7000000000003</v>
      </c>
      <c r="I169" s="256">
        <v>2013.8500000000004</v>
      </c>
      <c r="J169" s="256">
        <v>2031.7000000000003</v>
      </c>
      <c r="K169" s="254">
        <v>1996</v>
      </c>
      <c r="L169" s="254">
        <v>1950</v>
      </c>
      <c r="M169" s="254">
        <v>1.17221</v>
      </c>
    </row>
    <row r="170" spans="1:13">
      <c r="A170" s="273">
        <v>161</v>
      </c>
      <c r="B170" s="254" t="s">
        <v>159</v>
      </c>
      <c r="C170" s="254">
        <v>123.5</v>
      </c>
      <c r="D170" s="256">
        <v>123.33333333333333</v>
      </c>
      <c r="E170" s="256">
        <v>122.41666666666666</v>
      </c>
      <c r="F170" s="256">
        <v>121.33333333333333</v>
      </c>
      <c r="G170" s="256">
        <v>120.41666666666666</v>
      </c>
      <c r="H170" s="256">
        <v>124.41666666666666</v>
      </c>
      <c r="I170" s="256">
        <v>125.33333333333331</v>
      </c>
      <c r="J170" s="256">
        <v>126.41666666666666</v>
      </c>
      <c r="K170" s="254">
        <v>124.25</v>
      </c>
      <c r="L170" s="254">
        <v>122.25</v>
      </c>
      <c r="M170" s="254">
        <v>26.885280000000002</v>
      </c>
    </row>
    <row r="171" spans="1:13">
      <c r="A171" s="273">
        <v>162</v>
      </c>
      <c r="B171" s="254" t="s">
        <v>162</v>
      </c>
      <c r="C171" s="254">
        <v>230.85</v>
      </c>
      <c r="D171" s="256">
        <v>231.01666666666665</v>
      </c>
      <c r="E171" s="256">
        <v>229.23333333333329</v>
      </c>
      <c r="F171" s="256">
        <v>227.61666666666665</v>
      </c>
      <c r="G171" s="256">
        <v>225.83333333333329</v>
      </c>
      <c r="H171" s="256">
        <v>232.6333333333333</v>
      </c>
      <c r="I171" s="256">
        <v>234.41666666666666</v>
      </c>
      <c r="J171" s="256">
        <v>236.0333333333333</v>
      </c>
      <c r="K171" s="254">
        <v>232.8</v>
      </c>
      <c r="L171" s="254">
        <v>229.4</v>
      </c>
      <c r="M171" s="254">
        <v>43.517440000000001</v>
      </c>
    </row>
    <row r="172" spans="1:13">
      <c r="A172" s="273">
        <v>163</v>
      </c>
      <c r="B172" s="254" t="s">
        <v>270</v>
      </c>
      <c r="C172" s="254">
        <v>286.8</v>
      </c>
      <c r="D172" s="256">
        <v>288.73333333333335</v>
      </c>
      <c r="E172" s="256">
        <v>284.06666666666672</v>
      </c>
      <c r="F172" s="256">
        <v>281.33333333333337</v>
      </c>
      <c r="G172" s="256">
        <v>276.66666666666674</v>
      </c>
      <c r="H172" s="256">
        <v>291.4666666666667</v>
      </c>
      <c r="I172" s="256">
        <v>296.13333333333333</v>
      </c>
      <c r="J172" s="256">
        <v>298.86666666666667</v>
      </c>
      <c r="K172" s="254">
        <v>293.39999999999998</v>
      </c>
      <c r="L172" s="254">
        <v>286</v>
      </c>
      <c r="M172" s="254">
        <v>3.62737</v>
      </c>
    </row>
    <row r="173" spans="1:13">
      <c r="A173" s="273">
        <v>164</v>
      </c>
      <c r="B173" s="254" t="s">
        <v>271</v>
      </c>
      <c r="C173" s="254">
        <v>13812.25</v>
      </c>
      <c r="D173" s="256">
        <v>13870.033333333333</v>
      </c>
      <c r="E173" s="256">
        <v>13643.216666666665</v>
      </c>
      <c r="F173" s="256">
        <v>13474.183333333332</v>
      </c>
      <c r="G173" s="256">
        <v>13247.366666666665</v>
      </c>
      <c r="H173" s="256">
        <v>14039.066666666666</v>
      </c>
      <c r="I173" s="256">
        <v>14265.883333333331</v>
      </c>
      <c r="J173" s="256">
        <v>14434.916666666666</v>
      </c>
      <c r="K173" s="254">
        <v>14096.85</v>
      </c>
      <c r="L173" s="254">
        <v>13701</v>
      </c>
      <c r="M173" s="254">
        <v>6.7510000000000001E-2</v>
      </c>
    </row>
    <row r="174" spans="1:13">
      <c r="A174" s="273">
        <v>165</v>
      </c>
      <c r="B174" s="254" t="s">
        <v>161</v>
      </c>
      <c r="C174" s="254">
        <v>42.3</v>
      </c>
      <c r="D174" s="256">
        <v>42.233333333333334</v>
      </c>
      <c r="E174" s="256">
        <v>41.766666666666666</v>
      </c>
      <c r="F174" s="256">
        <v>41.233333333333334</v>
      </c>
      <c r="G174" s="256">
        <v>40.766666666666666</v>
      </c>
      <c r="H174" s="256">
        <v>42.766666666666666</v>
      </c>
      <c r="I174" s="256">
        <v>43.233333333333334</v>
      </c>
      <c r="J174" s="256">
        <v>43.766666666666666</v>
      </c>
      <c r="K174" s="254">
        <v>42.7</v>
      </c>
      <c r="L174" s="254">
        <v>41.7</v>
      </c>
      <c r="M174" s="254">
        <v>1110.2298800000001</v>
      </c>
    </row>
    <row r="175" spans="1:13">
      <c r="A175" s="273">
        <v>166</v>
      </c>
      <c r="B175" s="254" t="s">
        <v>165</v>
      </c>
      <c r="C175" s="254">
        <v>212.25</v>
      </c>
      <c r="D175" s="256">
        <v>211.38333333333333</v>
      </c>
      <c r="E175" s="256">
        <v>208.96666666666664</v>
      </c>
      <c r="F175" s="256">
        <v>205.68333333333331</v>
      </c>
      <c r="G175" s="256">
        <v>203.26666666666662</v>
      </c>
      <c r="H175" s="256">
        <v>214.66666666666666</v>
      </c>
      <c r="I175" s="256">
        <v>217.08333333333334</v>
      </c>
      <c r="J175" s="256">
        <v>220.36666666666667</v>
      </c>
      <c r="K175" s="254">
        <v>213.8</v>
      </c>
      <c r="L175" s="254">
        <v>208.1</v>
      </c>
      <c r="M175" s="254">
        <v>95.921750000000003</v>
      </c>
    </row>
    <row r="176" spans="1:13">
      <c r="A176" s="273">
        <v>167</v>
      </c>
      <c r="B176" s="254" t="s">
        <v>166</v>
      </c>
      <c r="C176" s="254">
        <v>143.35</v>
      </c>
      <c r="D176" s="256">
        <v>143.28333333333333</v>
      </c>
      <c r="E176" s="256">
        <v>141.96666666666667</v>
      </c>
      <c r="F176" s="256">
        <v>140.58333333333334</v>
      </c>
      <c r="G176" s="256">
        <v>139.26666666666668</v>
      </c>
      <c r="H176" s="256">
        <v>144.66666666666666</v>
      </c>
      <c r="I176" s="256">
        <v>145.98333333333332</v>
      </c>
      <c r="J176" s="256">
        <v>147.36666666666665</v>
      </c>
      <c r="K176" s="254">
        <v>144.6</v>
      </c>
      <c r="L176" s="254">
        <v>141.9</v>
      </c>
      <c r="M176" s="254">
        <v>37.454079999999998</v>
      </c>
    </row>
    <row r="177" spans="1:13">
      <c r="A177" s="273">
        <v>168</v>
      </c>
      <c r="B177" s="254" t="s">
        <v>273</v>
      </c>
      <c r="C177" s="254">
        <v>567.20000000000005</v>
      </c>
      <c r="D177" s="256">
        <v>569.2166666666667</v>
      </c>
      <c r="E177" s="256">
        <v>555.88333333333344</v>
      </c>
      <c r="F177" s="256">
        <v>544.56666666666672</v>
      </c>
      <c r="G177" s="256">
        <v>531.23333333333346</v>
      </c>
      <c r="H177" s="256">
        <v>580.53333333333342</v>
      </c>
      <c r="I177" s="256">
        <v>593.86666666666667</v>
      </c>
      <c r="J177" s="256">
        <v>605.18333333333339</v>
      </c>
      <c r="K177" s="254">
        <v>582.54999999999995</v>
      </c>
      <c r="L177" s="254">
        <v>557.9</v>
      </c>
      <c r="M177" s="254">
        <v>2.9506700000000001</v>
      </c>
    </row>
    <row r="178" spans="1:13">
      <c r="A178" s="273">
        <v>169</v>
      </c>
      <c r="B178" s="254" t="s">
        <v>167</v>
      </c>
      <c r="C178" s="254">
        <v>2104.4499999999998</v>
      </c>
      <c r="D178" s="256">
        <v>2113.0166666666664</v>
      </c>
      <c r="E178" s="256">
        <v>2072.5333333333328</v>
      </c>
      <c r="F178" s="256">
        <v>2040.6166666666663</v>
      </c>
      <c r="G178" s="256">
        <v>2000.1333333333328</v>
      </c>
      <c r="H178" s="256">
        <v>2144.9333333333329</v>
      </c>
      <c r="I178" s="256">
        <v>2185.4166666666665</v>
      </c>
      <c r="J178" s="256">
        <v>2217.333333333333</v>
      </c>
      <c r="K178" s="254">
        <v>2153.5</v>
      </c>
      <c r="L178" s="254">
        <v>2081.1</v>
      </c>
      <c r="M178" s="254">
        <v>255.46333999999999</v>
      </c>
    </row>
    <row r="179" spans="1:13">
      <c r="A179" s="273">
        <v>170</v>
      </c>
      <c r="B179" s="254" t="s">
        <v>814</v>
      </c>
      <c r="C179" s="254">
        <v>972.35</v>
      </c>
      <c r="D179" s="256">
        <v>970.15</v>
      </c>
      <c r="E179" s="256">
        <v>960.3</v>
      </c>
      <c r="F179" s="256">
        <v>948.25</v>
      </c>
      <c r="G179" s="256">
        <v>938.4</v>
      </c>
      <c r="H179" s="256">
        <v>982.19999999999993</v>
      </c>
      <c r="I179" s="256">
        <v>992.05000000000007</v>
      </c>
      <c r="J179" s="256">
        <v>1004.0999999999999</v>
      </c>
      <c r="K179" s="254">
        <v>980</v>
      </c>
      <c r="L179" s="254">
        <v>958.1</v>
      </c>
      <c r="M179" s="254">
        <v>35.436300000000003</v>
      </c>
    </row>
    <row r="180" spans="1:13">
      <c r="A180" s="273">
        <v>171</v>
      </c>
      <c r="B180" s="254" t="s">
        <v>274</v>
      </c>
      <c r="C180" s="254">
        <v>1007.15</v>
      </c>
      <c r="D180" s="256">
        <v>1005.3666666666667</v>
      </c>
      <c r="E180" s="256">
        <v>993.18333333333339</v>
      </c>
      <c r="F180" s="256">
        <v>979.2166666666667</v>
      </c>
      <c r="G180" s="256">
        <v>967.03333333333342</v>
      </c>
      <c r="H180" s="256">
        <v>1019.3333333333334</v>
      </c>
      <c r="I180" s="256">
        <v>1031.5166666666664</v>
      </c>
      <c r="J180" s="256">
        <v>1045.4833333333333</v>
      </c>
      <c r="K180" s="254">
        <v>1017.55</v>
      </c>
      <c r="L180" s="254">
        <v>991.4</v>
      </c>
      <c r="M180" s="254">
        <v>9.8020300000000002</v>
      </c>
    </row>
    <row r="181" spans="1:13">
      <c r="A181" s="273">
        <v>172</v>
      </c>
      <c r="B181" s="254" t="s">
        <v>172</v>
      </c>
      <c r="C181" s="254">
        <v>7046.55</v>
      </c>
      <c r="D181" s="256">
        <v>7029.3833333333341</v>
      </c>
      <c r="E181" s="256">
        <v>6940.8666666666686</v>
      </c>
      <c r="F181" s="256">
        <v>6835.1833333333343</v>
      </c>
      <c r="G181" s="256">
        <v>6746.6666666666688</v>
      </c>
      <c r="H181" s="256">
        <v>7135.0666666666684</v>
      </c>
      <c r="I181" s="256">
        <v>7223.583333333333</v>
      </c>
      <c r="J181" s="256">
        <v>7329.2666666666682</v>
      </c>
      <c r="K181" s="254">
        <v>7117.9</v>
      </c>
      <c r="L181" s="254">
        <v>6923.7</v>
      </c>
      <c r="M181" s="254">
        <v>1.0686199999999999</v>
      </c>
    </row>
    <row r="182" spans="1:13">
      <c r="A182" s="273">
        <v>173</v>
      </c>
      <c r="B182" s="254" t="s">
        <v>478</v>
      </c>
      <c r="C182" s="254">
        <v>7698.3</v>
      </c>
      <c r="D182" s="256">
        <v>7700</v>
      </c>
      <c r="E182" s="256">
        <v>7676.45</v>
      </c>
      <c r="F182" s="256">
        <v>7654.5999999999995</v>
      </c>
      <c r="G182" s="256">
        <v>7631.0499999999993</v>
      </c>
      <c r="H182" s="256">
        <v>7721.85</v>
      </c>
      <c r="I182" s="256">
        <v>7745.4</v>
      </c>
      <c r="J182" s="256">
        <v>7767.2500000000009</v>
      </c>
      <c r="K182" s="254">
        <v>7723.55</v>
      </c>
      <c r="L182" s="254">
        <v>7678.15</v>
      </c>
      <c r="M182" s="254">
        <v>0.27427000000000001</v>
      </c>
    </row>
    <row r="183" spans="1:13">
      <c r="A183" s="273">
        <v>174</v>
      </c>
      <c r="B183" s="254" t="s">
        <v>170</v>
      </c>
      <c r="C183" s="254">
        <v>28729.1</v>
      </c>
      <c r="D183" s="256">
        <v>28744.600000000002</v>
      </c>
      <c r="E183" s="256">
        <v>28589.500000000004</v>
      </c>
      <c r="F183" s="256">
        <v>28449.9</v>
      </c>
      <c r="G183" s="256">
        <v>28294.800000000003</v>
      </c>
      <c r="H183" s="256">
        <v>28884.200000000004</v>
      </c>
      <c r="I183" s="256">
        <v>29039.300000000003</v>
      </c>
      <c r="J183" s="256">
        <v>29178.900000000005</v>
      </c>
      <c r="K183" s="254">
        <v>28899.7</v>
      </c>
      <c r="L183" s="254">
        <v>28605</v>
      </c>
      <c r="M183" s="254">
        <v>0.19694</v>
      </c>
    </row>
    <row r="184" spans="1:13">
      <c r="A184" s="273">
        <v>175</v>
      </c>
      <c r="B184" s="254" t="s">
        <v>173</v>
      </c>
      <c r="C184" s="254">
        <v>1368.1</v>
      </c>
      <c r="D184" s="256">
        <v>1367.25</v>
      </c>
      <c r="E184" s="256">
        <v>1356.5</v>
      </c>
      <c r="F184" s="256">
        <v>1344.9</v>
      </c>
      <c r="G184" s="256">
        <v>1334.15</v>
      </c>
      <c r="H184" s="256">
        <v>1378.85</v>
      </c>
      <c r="I184" s="256">
        <v>1389.6</v>
      </c>
      <c r="J184" s="256">
        <v>1401.1999999999998</v>
      </c>
      <c r="K184" s="254">
        <v>1378</v>
      </c>
      <c r="L184" s="254">
        <v>1355.65</v>
      </c>
      <c r="M184" s="254">
        <v>13.033759999999999</v>
      </c>
    </row>
    <row r="185" spans="1:13">
      <c r="A185" s="273">
        <v>176</v>
      </c>
      <c r="B185" s="254" t="s">
        <v>171</v>
      </c>
      <c r="C185" s="254">
        <v>2015.25</v>
      </c>
      <c r="D185" s="256">
        <v>2019.2666666666667</v>
      </c>
      <c r="E185" s="256">
        <v>1998.5333333333333</v>
      </c>
      <c r="F185" s="256">
        <v>1981.8166666666666</v>
      </c>
      <c r="G185" s="256">
        <v>1961.0833333333333</v>
      </c>
      <c r="H185" s="256">
        <v>2035.9833333333333</v>
      </c>
      <c r="I185" s="256">
        <v>2056.7166666666662</v>
      </c>
      <c r="J185" s="256">
        <v>2073.4333333333334</v>
      </c>
      <c r="K185" s="254">
        <v>2040</v>
      </c>
      <c r="L185" s="254">
        <v>2002.55</v>
      </c>
      <c r="M185" s="254">
        <v>2.7159499999999999</v>
      </c>
    </row>
    <row r="186" spans="1:13">
      <c r="A186" s="273">
        <v>177</v>
      </c>
      <c r="B186" s="254" t="s">
        <v>169</v>
      </c>
      <c r="C186" s="254">
        <v>428.8</v>
      </c>
      <c r="D186" s="256">
        <v>426.2833333333333</v>
      </c>
      <c r="E186" s="256">
        <v>421.56666666666661</v>
      </c>
      <c r="F186" s="256">
        <v>414.33333333333331</v>
      </c>
      <c r="G186" s="256">
        <v>409.61666666666662</v>
      </c>
      <c r="H186" s="256">
        <v>433.51666666666659</v>
      </c>
      <c r="I186" s="256">
        <v>438.23333333333329</v>
      </c>
      <c r="J186" s="256">
        <v>445.46666666666658</v>
      </c>
      <c r="K186" s="254">
        <v>431</v>
      </c>
      <c r="L186" s="254">
        <v>419.05</v>
      </c>
      <c r="M186" s="254">
        <v>298.86797000000001</v>
      </c>
    </row>
    <row r="187" spans="1:13">
      <c r="A187" s="273">
        <v>178</v>
      </c>
      <c r="B187" s="254" t="s">
        <v>168</v>
      </c>
      <c r="C187" s="254">
        <v>131.35</v>
      </c>
      <c r="D187" s="256">
        <v>130.03333333333333</v>
      </c>
      <c r="E187" s="256">
        <v>128.06666666666666</v>
      </c>
      <c r="F187" s="256">
        <v>124.78333333333333</v>
      </c>
      <c r="G187" s="256">
        <v>122.81666666666666</v>
      </c>
      <c r="H187" s="256">
        <v>133.31666666666666</v>
      </c>
      <c r="I187" s="256">
        <v>135.2833333333333</v>
      </c>
      <c r="J187" s="256">
        <v>138.56666666666666</v>
      </c>
      <c r="K187" s="254">
        <v>132</v>
      </c>
      <c r="L187" s="254">
        <v>126.75</v>
      </c>
      <c r="M187" s="254">
        <v>841.19646</v>
      </c>
    </row>
    <row r="188" spans="1:13">
      <c r="A188" s="273">
        <v>179</v>
      </c>
      <c r="B188" s="254" t="s">
        <v>175</v>
      </c>
      <c r="C188" s="254">
        <v>672.25</v>
      </c>
      <c r="D188" s="256">
        <v>671.48333333333335</v>
      </c>
      <c r="E188" s="256">
        <v>665.56666666666672</v>
      </c>
      <c r="F188" s="256">
        <v>658.88333333333333</v>
      </c>
      <c r="G188" s="256">
        <v>652.9666666666667</v>
      </c>
      <c r="H188" s="256">
        <v>678.16666666666674</v>
      </c>
      <c r="I188" s="256">
        <v>684.08333333333326</v>
      </c>
      <c r="J188" s="256">
        <v>690.76666666666677</v>
      </c>
      <c r="K188" s="254">
        <v>677.4</v>
      </c>
      <c r="L188" s="254">
        <v>664.8</v>
      </c>
      <c r="M188" s="254">
        <v>30.102429999999998</v>
      </c>
    </row>
    <row r="189" spans="1:13">
      <c r="A189" s="273">
        <v>180</v>
      </c>
      <c r="B189" s="254" t="s">
        <v>176</v>
      </c>
      <c r="C189" s="254">
        <v>542.9</v>
      </c>
      <c r="D189" s="256">
        <v>544.26666666666665</v>
      </c>
      <c r="E189" s="256">
        <v>537.13333333333333</v>
      </c>
      <c r="F189" s="256">
        <v>531.36666666666667</v>
      </c>
      <c r="G189" s="256">
        <v>524.23333333333335</v>
      </c>
      <c r="H189" s="256">
        <v>550.0333333333333</v>
      </c>
      <c r="I189" s="256">
        <v>557.16666666666652</v>
      </c>
      <c r="J189" s="256">
        <v>562.93333333333328</v>
      </c>
      <c r="K189" s="254">
        <v>551.4</v>
      </c>
      <c r="L189" s="254">
        <v>538.5</v>
      </c>
      <c r="M189" s="254">
        <v>34.617699999999999</v>
      </c>
    </row>
    <row r="190" spans="1:13">
      <c r="A190" s="273">
        <v>181</v>
      </c>
      <c r="B190" s="254" t="s">
        <v>275</v>
      </c>
      <c r="C190" s="254">
        <v>581.45000000000005</v>
      </c>
      <c r="D190" s="256">
        <v>582</v>
      </c>
      <c r="E190" s="256">
        <v>577.70000000000005</v>
      </c>
      <c r="F190" s="256">
        <v>573.95000000000005</v>
      </c>
      <c r="G190" s="256">
        <v>569.65000000000009</v>
      </c>
      <c r="H190" s="256">
        <v>585.75</v>
      </c>
      <c r="I190" s="256">
        <v>590.04999999999995</v>
      </c>
      <c r="J190" s="256">
        <v>593.79999999999995</v>
      </c>
      <c r="K190" s="254">
        <v>586.29999999999995</v>
      </c>
      <c r="L190" s="254">
        <v>578.25</v>
      </c>
      <c r="M190" s="254">
        <v>2.3465199999999999</v>
      </c>
    </row>
    <row r="191" spans="1:13">
      <c r="A191" s="273">
        <v>182</v>
      </c>
      <c r="B191" s="254" t="s">
        <v>188</v>
      </c>
      <c r="C191" s="254">
        <v>622.35</v>
      </c>
      <c r="D191" s="256">
        <v>621.4</v>
      </c>
      <c r="E191" s="256">
        <v>615.94999999999993</v>
      </c>
      <c r="F191" s="256">
        <v>609.54999999999995</v>
      </c>
      <c r="G191" s="256">
        <v>604.09999999999991</v>
      </c>
      <c r="H191" s="256">
        <v>627.79999999999995</v>
      </c>
      <c r="I191" s="256">
        <v>633.25</v>
      </c>
      <c r="J191" s="256">
        <v>639.65</v>
      </c>
      <c r="K191" s="254">
        <v>626.85</v>
      </c>
      <c r="L191" s="254">
        <v>615</v>
      </c>
      <c r="M191" s="254">
        <v>8.1431299999999993</v>
      </c>
    </row>
    <row r="192" spans="1:13">
      <c r="A192" s="273">
        <v>183</v>
      </c>
      <c r="B192" s="254" t="s">
        <v>177</v>
      </c>
      <c r="C192" s="254">
        <v>715.95</v>
      </c>
      <c r="D192" s="256">
        <v>715.9666666666667</v>
      </c>
      <c r="E192" s="256">
        <v>708.48333333333335</v>
      </c>
      <c r="F192" s="256">
        <v>701.01666666666665</v>
      </c>
      <c r="G192" s="256">
        <v>693.5333333333333</v>
      </c>
      <c r="H192" s="256">
        <v>723.43333333333339</v>
      </c>
      <c r="I192" s="256">
        <v>730.91666666666674</v>
      </c>
      <c r="J192" s="256">
        <v>738.38333333333344</v>
      </c>
      <c r="K192" s="254">
        <v>723.45</v>
      </c>
      <c r="L192" s="254">
        <v>708.5</v>
      </c>
      <c r="M192" s="254">
        <v>19.005179999999999</v>
      </c>
    </row>
    <row r="193" spans="1:13">
      <c r="A193" s="273">
        <v>184</v>
      </c>
      <c r="B193" s="254" t="s">
        <v>183</v>
      </c>
      <c r="C193" s="254">
        <v>3380.8</v>
      </c>
      <c r="D193" s="256">
        <v>3376.8166666666671</v>
      </c>
      <c r="E193" s="256">
        <v>3353.983333333334</v>
      </c>
      <c r="F193" s="256">
        <v>3327.166666666667</v>
      </c>
      <c r="G193" s="256">
        <v>3304.3333333333339</v>
      </c>
      <c r="H193" s="256">
        <v>3403.6333333333341</v>
      </c>
      <c r="I193" s="256">
        <v>3426.4666666666672</v>
      </c>
      <c r="J193" s="256">
        <v>3453.2833333333342</v>
      </c>
      <c r="K193" s="254">
        <v>3399.65</v>
      </c>
      <c r="L193" s="254">
        <v>3350</v>
      </c>
      <c r="M193" s="254">
        <v>27.22861</v>
      </c>
    </row>
    <row r="194" spans="1:13">
      <c r="A194" s="273">
        <v>185</v>
      </c>
      <c r="B194" s="254" t="s">
        <v>804</v>
      </c>
      <c r="C194" s="254">
        <v>757.6</v>
      </c>
      <c r="D194" s="256">
        <v>758.18333333333339</v>
      </c>
      <c r="E194" s="256">
        <v>752.91666666666674</v>
      </c>
      <c r="F194" s="256">
        <v>748.23333333333335</v>
      </c>
      <c r="G194" s="256">
        <v>742.9666666666667</v>
      </c>
      <c r="H194" s="256">
        <v>762.86666666666679</v>
      </c>
      <c r="I194" s="256">
        <v>768.13333333333344</v>
      </c>
      <c r="J194" s="256">
        <v>772.81666666666683</v>
      </c>
      <c r="K194" s="254">
        <v>763.45</v>
      </c>
      <c r="L194" s="254">
        <v>753.5</v>
      </c>
      <c r="M194" s="254">
        <v>15.88289</v>
      </c>
    </row>
    <row r="195" spans="1:13">
      <c r="A195" s="273">
        <v>186</v>
      </c>
      <c r="B195" s="254" t="s">
        <v>179</v>
      </c>
      <c r="C195" s="254">
        <v>339.65</v>
      </c>
      <c r="D195" s="256">
        <v>339.45</v>
      </c>
      <c r="E195" s="256">
        <v>336.09999999999997</v>
      </c>
      <c r="F195" s="256">
        <v>332.54999999999995</v>
      </c>
      <c r="G195" s="256">
        <v>329.19999999999993</v>
      </c>
      <c r="H195" s="256">
        <v>343</v>
      </c>
      <c r="I195" s="256">
        <v>346.35</v>
      </c>
      <c r="J195" s="256">
        <v>349.90000000000003</v>
      </c>
      <c r="K195" s="254">
        <v>342.8</v>
      </c>
      <c r="L195" s="254">
        <v>335.9</v>
      </c>
      <c r="M195" s="254">
        <v>224.26352</v>
      </c>
    </row>
    <row r="196" spans="1:13">
      <c r="A196" s="273">
        <v>187</v>
      </c>
      <c r="B196" s="245" t="s">
        <v>181</v>
      </c>
      <c r="C196" s="245">
        <v>121.1</v>
      </c>
      <c r="D196" s="280">
        <v>121.08333333333333</v>
      </c>
      <c r="E196" s="280">
        <v>119.56666666666666</v>
      </c>
      <c r="F196" s="280">
        <v>118.03333333333333</v>
      </c>
      <c r="G196" s="280">
        <v>116.51666666666667</v>
      </c>
      <c r="H196" s="280">
        <v>122.61666666666666</v>
      </c>
      <c r="I196" s="280">
        <v>124.13333333333334</v>
      </c>
      <c r="J196" s="280">
        <v>125.66666666666666</v>
      </c>
      <c r="K196" s="245">
        <v>122.6</v>
      </c>
      <c r="L196" s="245">
        <v>119.55</v>
      </c>
      <c r="M196" s="245">
        <v>259.45026999999999</v>
      </c>
    </row>
    <row r="197" spans="1:13">
      <c r="A197" s="273">
        <v>188</v>
      </c>
      <c r="B197" s="245" t="s">
        <v>182</v>
      </c>
      <c r="C197" s="245">
        <v>1165.25</v>
      </c>
      <c r="D197" s="280">
        <v>1155.0833333333333</v>
      </c>
      <c r="E197" s="280">
        <v>1140.1666666666665</v>
      </c>
      <c r="F197" s="280">
        <v>1115.0833333333333</v>
      </c>
      <c r="G197" s="280">
        <v>1100.1666666666665</v>
      </c>
      <c r="H197" s="280">
        <v>1180.1666666666665</v>
      </c>
      <c r="I197" s="280">
        <v>1195.083333333333</v>
      </c>
      <c r="J197" s="280">
        <v>1220.1666666666665</v>
      </c>
      <c r="K197" s="245">
        <v>1170</v>
      </c>
      <c r="L197" s="245">
        <v>1130</v>
      </c>
      <c r="M197" s="245">
        <v>180.2277</v>
      </c>
    </row>
    <row r="198" spans="1:13">
      <c r="A198" s="273">
        <v>189</v>
      </c>
      <c r="B198" s="245" t="s">
        <v>184</v>
      </c>
      <c r="C198" s="245">
        <v>1089.5</v>
      </c>
      <c r="D198" s="280">
        <v>1089.8999999999999</v>
      </c>
      <c r="E198" s="280">
        <v>1076.5999999999997</v>
      </c>
      <c r="F198" s="280">
        <v>1063.6999999999998</v>
      </c>
      <c r="G198" s="280">
        <v>1050.3999999999996</v>
      </c>
      <c r="H198" s="280">
        <v>1102.7999999999997</v>
      </c>
      <c r="I198" s="280">
        <v>1116.0999999999999</v>
      </c>
      <c r="J198" s="280">
        <v>1128.9999999999998</v>
      </c>
      <c r="K198" s="245">
        <v>1103.2</v>
      </c>
      <c r="L198" s="245">
        <v>1077</v>
      </c>
      <c r="M198" s="245">
        <v>32.000489999999999</v>
      </c>
    </row>
    <row r="199" spans="1:13">
      <c r="A199" s="273">
        <v>190</v>
      </c>
      <c r="B199" s="245" t="s">
        <v>164</v>
      </c>
      <c r="C199" s="245">
        <v>1037.7</v>
      </c>
      <c r="D199" s="280">
        <v>1043.0833333333333</v>
      </c>
      <c r="E199" s="280">
        <v>1028.1666666666665</v>
      </c>
      <c r="F199" s="280">
        <v>1018.6333333333332</v>
      </c>
      <c r="G199" s="280">
        <v>1003.7166666666665</v>
      </c>
      <c r="H199" s="280">
        <v>1052.6166666666666</v>
      </c>
      <c r="I199" s="280">
        <v>1067.5333333333331</v>
      </c>
      <c r="J199" s="280">
        <v>1077.0666666666666</v>
      </c>
      <c r="K199" s="245">
        <v>1058</v>
      </c>
      <c r="L199" s="245">
        <v>1033.55</v>
      </c>
      <c r="M199" s="245">
        <v>4.7583799999999998</v>
      </c>
    </row>
    <row r="200" spans="1:13">
      <c r="A200" s="273">
        <v>191</v>
      </c>
      <c r="B200" s="245" t="s">
        <v>185</v>
      </c>
      <c r="C200" s="245">
        <v>1753.85</v>
      </c>
      <c r="D200" s="280">
        <v>1762.6166666666668</v>
      </c>
      <c r="E200" s="280">
        <v>1733.2333333333336</v>
      </c>
      <c r="F200" s="280">
        <v>1712.6166666666668</v>
      </c>
      <c r="G200" s="280">
        <v>1683.2333333333336</v>
      </c>
      <c r="H200" s="280">
        <v>1783.2333333333336</v>
      </c>
      <c r="I200" s="280">
        <v>1812.6166666666668</v>
      </c>
      <c r="J200" s="280">
        <v>1833.2333333333336</v>
      </c>
      <c r="K200" s="245">
        <v>1792</v>
      </c>
      <c r="L200" s="245">
        <v>1742</v>
      </c>
      <c r="M200" s="245">
        <v>13.78327</v>
      </c>
    </row>
    <row r="201" spans="1:13">
      <c r="A201" s="273">
        <v>192</v>
      </c>
      <c r="B201" s="245" t="s">
        <v>186</v>
      </c>
      <c r="C201" s="245">
        <v>2886.25</v>
      </c>
      <c r="D201" s="280">
        <v>2889.6</v>
      </c>
      <c r="E201" s="280">
        <v>2871.6499999999996</v>
      </c>
      <c r="F201" s="280">
        <v>2857.0499999999997</v>
      </c>
      <c r="G201" s="280">
        <v>2839.0999999999995</v>
      </c>
      <c r="H201" s="280">
        <v>2904.2</v>
      </c>
      <c r="I201" s="280">
        <v>2922.1499999999996</v>
      </c>
      <c r="J201" s="280">
        <v>2936.75</v>
      </c>
      <c r="K201" s="245">
        <v>2907.55</v>
      </c>
      <c r="L201" s="245">
        <v>2875</v>
      </c>
      <c r="M201" s="245">
        <v>0.66295999999999999</v>
      </c>
    </row>
    <row r="202" spans="1:13">
      <c r="A202" s="273">
        <v>193</v>
      </c>
      <c r="B202" s="245" t="s">
        <v>187</v>
      </c>
      <c r="C202" s="245">
        <v>452</v>
      </c>
      <c r="D202" s="280">
        <v>450.55</v>
      </c>
      <c r="E202" s="280">
        <v>446.1</v>
      </c>
      <c r="F202" s="280">
        <v>440.2</v>
      </c>
      <c r="G202" s="280">
        <v>435.75</v>
      </c>
      <c r="H202" s="280">
        <v>456.45000000000005</v>
      </c>
      <c r="I202" s="280">
        <v>460.9</v>
      </c>
      <c r="J202" s="280">
        <v>466.80000000000007</v>
      </c>
      <c r="K202" s="245">
        <v>455</v>
      </c>
      <c r="L202" s="245">
        <v>444.65</v>
      </c>
      <c r="M202" s="245">
        <v>6.8659100000000004</v>
      </c>
    </row>
    <row r="203" spans="1:13">
      <c r="A203" s="273">
        <v>194</v>
      </c>
      <c r="B203" s="245" t="s">
        <v>510</v>
      </c>
      <c r="C203" s="245">
        <v>863.5</v>
      </c>
      <c r="D203" s="280">
        <v>861.5</v>
      </c>
      <c r="E203" s="280">
        <v>855.25</v>
      </c>
      <c r="F203" s="280">
        <v>847</v>
      </c>
      <c r="G203" s="280">
        <v>840.75</v>
      </c>
      <c r="H203" s="280">
        <v>869.75</v>
      </c>
      <c r="I203" s="280">
        <v>876</v>
      </c>
      <c r="J203" s="280">
        <v>884.25</v>
      </c>
      <c r="K203" s="245">
        <v>867.75</v>
      </c>
      <c r="L203" s="245">
        <v>853.25</v>
      </c>
      <c r="M203" s="245">
        <v>3.0299100000000001</v>
      </c>
    </row>
    <row r="204" spans="1:13">
      <c r="A204" s="273">
        <v>195</v>
      </c>
      <c r="B204" s="245" t="s">
        <v>193</v>
      </c>
      <c r="C204" s="245">
        <v>805.15</v>
      </c>
      <c r="D204" s="280">
        <v>807</v>
      </c>
      <c r="E204" s="280">
        <v>800</v>
      </c>
      <c r="F204" s="280">
        <v>794.85</v>
      </c>
      <c r="G204" s="280">
        <v>787.85</v>
      </c>
      <c r="H204" s="280">
        <v>812.15</v>
      </c>
      <c r="I204" s="280">
        <v>819.15</v>
      </c>
      <c r="J204" s="280">
        <v>824.3</v>
      </c>
      <c r="K204" s="245">
        <v>814</v>
      </c>
      <c r="L204" s="245">
        <v>801.85</v>
      </c>
      <c r="M204" s="245">
        <v>25.66357</v>
      </c>
    </row>
    <row r="205" spans="1:13">
      <c r="A205" s="273">
        <v>196</v>
      </c>
      <c r="B205" s="245" t="s">
        <v>191</v>
      </c>
      <c r="C205" s="245">
        <v>6923</v>
      </c>
      <c r="D205" s="280">
        <v>6937.666666666667</v>
      </c>
      <c r="E205" s="280">
        <v>6875.3333333333339</v>
      </c>
      <c r="F205" s="280">
        <v>6827.666666666667</v>
      </c>
      <c r="G205" s="280">
        <v>6765.3333333333339</v>
      </c>
      <c r="H205" s="280">
        <v>6985.3333333333339</v>
      </c>
      <c r="I205" s="280">
        <v>7047.6666666666679</v>
      </c>
      <c r="J205" s="280">
        <v>7095.3333333333339</v>
      </c>
      <c r="K205" s="245">
        <v>7000</v>
      </c>
      <c r="L205" s="245">
        <v>6890</v>
      </c>
      <c r="M205" s="245">
        <v>1.8349599999999999</v>
      </c>
    </row>
    <row r="206" spans="1:13">
      <c r="A206" s="273">
        <v>197</v>
      </c>
      <c r="B206" s="245" t="s">
        <v>192</v>
      </c>
      <c r="C206" s="245">
        <v>39.450000000000003</v>
      </c>
      <c r="D206" s="280">
        <v>39.283333333333331</v>
      </c>
      <c r="E206" s="280">
        <v>38.766666666666666</v>
      </c>
      <c r="F206" s="280">
        <v>38.083333333333336</v>
      </c>
      <c r="G206" s="280">
        <v>37.56666666666667</v>
      </c>
      <c r="H206" s="280">
        <v>39.966666666666661</v>
      </c>
      <c r="I206" s="280">
        <v>40.483333333333327</v>
      </c>
      <c r="J206" s="280">
        <v>41.166666666666657</v>
      </c>
      <c r="K206" s="245">
        <v>39.799999999999997</v>
      </c>
      <c r="L206" s="245">
        <v>38.6</v>
      </c>
      <c r="M206" s="245">
        <v>319.87644</v>
      </c>
    </row>
    <row r="207" spans="1:13">
      <c r="A207" s="273">
        <v>198</v>
      </c>
      <c r="B207" s="245" t="s">
        <v>189</v>
      </c>
      <c r="C207" s="245">
        <v>1381.7</v>
      </c>
      <c r="D207" s="280">
        <v>1387.2166666666665</v>
      </c>
      <c r="E207" s="280">
        <v>1370.4833333333329</v>
      </c>
      <c r="F207" s="280">
        <v>1359.2666666666664</v>
      </c>
      <c r="G207" s="280">
        <v>1342.5333333333328</v>
      </c>
      <c r="H207" s="280">
        <v>1398.4333333333329</v>
      </c>
      <c r="I207" s="280">
        <v>1415.1666666666665</v>
      </c>
      <c r="J207" s="280">
        <v>1426.383333333333</v>
      </c>
      <c r="K207" s="245">
        <v>1403.95</v>
      </c>
      <c r="L207" s="245">
        <v>1376</v>
      </c>
      <c r="M207" s="245">
        <v>7.5645800000000003</v>
      </c>
    </row>
    <row r="208" spans="1:13">
      <c r="A208" s="273">
        <v>199</v>
      </c>
      <c r="B208" s="245" t="s">
        <v>141</v>
      </c>
      <c r="C208" s="245">
        <v>664.2</v>
      </c>
      <c r="D208" s="280">
        <v>667.88333333333333</v>
      </c>
      <c r="E208" s="280">
        <v>655.31666666666661</v>
      </c>
      <c r="F208" s="280">
        <v>646.43333333333328</v>
      </c>
      <c r="G208" s="280">
        <v>633.86666666666656</v>
      </c>
      <c r="H208" s="280">
        <v>676.76666666666665</v>
      </c>
      <c r="I208" s="280">
        <v>689.33333333333348</v>
      </c>
      <c r="J208" s="280">
        <v>698.2166666666667</v>
      </c>
      <c r="K208" s="245">
        <v>680.45</v>
      </c>
      <c r="L208" s="245">
        <v>659</v>
      </c>
      <c r="M208" s="245">
        <v>16.311920000000001</v>
      </c>
    </row>
    <row r="209" spans="1:13">
      <c r="A209" s="273">
        <v>200</v>
      </c>
      <c r="B209" s="245" t="s">
        <v>277</v>
      </c>
      <c r="C209" s="245">
        <v>270.5</v>
      </c>
      <c r="D209" s="280">
        <v>270.83333333333331</v>
      </c>
      <c r="E209" s="280">
        <v>267.66666666666663</v>
      </c>
      <c r="F209" s="280">
        <v>264.83333333333331</v>
      </c>
      <c r="G209" s="280">
        <v>261.66666666666663</v>
      </c>
      <c r="H209" s="280">
        <v>273.66666666666663</v>
      </c>
      <c r="I209" s="280">
        <v>276.83333333333326</v>
      </c>
      <c r="J209" s="280">
        <v>279.66666666666663</v>
      </c>
      <c r="K209" s="245">
        <v>274</v>
      </c>
      <c r="L209" s="245">
        <v>268</v>
      </c>
      <c r="M209" s="245">
        <v>5.2763400000000003</v>
      </c>
    </row>
    <row r="210" spans="1:13">
      <c r="A210" s="273">
        <v>201</v>
      </c>
      <c r="B210" s="245" t="s">
        <v>522</v>
      </c>
      <c r="C210" s="245">
        <v>716.45</v>
      </c>
      <c r="D210" s="280">
        <v>721.05000000000007</v>
      </c>
      <c r="E210" s="280">
        <v>709.40000000000009</v>
      </c>
      <c r="F210" s="280">
        <v>702.35</v>
      </c>
      <c r="G210" s="280">
        <v>690.7</v>
      </c>
      <c r="H210" s="280">
        <v>728.10000000000014</v>
      </c>
      <c r="I210" s="280">
        <v>739.75</v>
      </c>
      <c r="J210" s="280">
        <v>746.80000000000018</v>
      </c>
      <c r="K210" s="245">
        <v>732.7</v>
      </c>
      <c r="L210" s="245">
        <v>714</v>
      </c>
      <c r="M210" s="245">
        <v>6.9698799999999999</v>
      </c>
    </row>
    <row r="211" spans="1:13">
      <c r="A211" s="273">
        <v>202</v>
      </c>
      <c r="B211" s="245" t="s">
        <v>118</v>
      </c>
      <c r="C211" s="245">
        <v>10.6</v>
      </c>
      <c r="D211" s="280">
        <v>10.366666666666667</v>
      </c>
      <c r="E211" s="280">
        <v>9.8833333333333346</v>
      </c>
      <c r="F211" s="280">
        <v>9.1666666666666679</v>
      </c>
      <c r="G211" s="280">
        <v>8.6833333333333353</v>
      </c>
      <c r="H211" s="280">
        <v>11.083333333333334</v>
      </c>
      <c r="I211" s="280">
        <v>11.566666666666668</v>
      </c>
      <c r="J211" s="280">
        <v>12.283333333333333</v>
      </c>
      <c r="K211" s="245">
        <v>10.85</v>
      </c>
      <c r="L211" s="245">
        <v>9.65</v>
      </c>
      <c r="M211" s="245">
        <v>5012.0189600000003</v>
      </c>
    </row>
    <row r="212" spans="1:13">
      <c r="A212" s="273">
        <v>203</v>
      </c>
      <c r="B212" s="245" t="s">
        <v>195</v>
      </c>
      <c r="C212" s="245">
        <v>1029.95</v>
      </c>
      <c r="D212" s="280">
        <v>1030.5833333333333</v>
      </c>
      <c r="E212" s="280">
        <v>1022.9666666666665</v>
      </c>
      <c r="F212" s="280">
        <v>1015.9833333333332</v>
      </c>
      <c r="G212" s="280">
        <v>1008.3666666666664</v>
      </c>
      <c r="H212" s="280">
        <v>1037.5666666666666</v>
      </c>
      <c r="I212" s="280">
        <v>1045.1833333333334</v>
      </c>
      <c r="J212" s="280">
        <v>1052.1666666666665</v>
      </c>
      <c r="K212" s="245">
        <v>1038.2</v>
      </c>
      <c r="L212" s="245">
        <v>1023.6</v>
      </c>
      <c r="M212" s="245">
        <v>9.2174099999999992</v>
      </c>
    </row>
    <row r="213" spans="1:13">
      <c r="A213" s="273">
        <v>204</v>
      </c>
      <c r="B213" s="245" t="s">
        <v>528</v>
      </c>
      <c r="C213" s="245">
        <v>2208.4499999999998</v>
      </c>
      <c r="D213" s="280">
        <v>2203.8166666666666</v>
      </c>
      <c r="E213" s="280">
        <v>2189.6333333333332</v>
      </c>
      <c r="F213" s="280">
        <v>2170.8166666666666</v>
      </c>
      <c r="G213" s="280">
        <v>2156.6333333333332</v>
      </c>
      <c r="H213" s="280">
        <v>2222.6333333333332</v>
      </c>
      <c r="I213" s="280">
        <v>2236.8166666666666</v>
      </c>
      <c r="J213" s="280">
        <v>2255.6333333333332</v>
      </c>
      <c r="K213" s="245">
        <v>2218</v>
      </c>
      <c r="L213" s="245">
        <v>2185</v>
      </c>
      <c r="M213" s="245">
        <v>0.72548000000000001</v>
      </c>
    </row>
    <row r="214" spans="1:13">
      <c r="A214" s="273">
        <v>205</v>
      </c>
      <c r="B214" s="245" t="s">
        <v>196</v>
      </c>
      <c r="C214" s="280">
        <v>547.5</v>
      </c>
      <c r="D214" s="280">
        <v>546.33333333333337</v>
      </c>
      <c r="E214" s="280">
        <v>541.66666666666674</v>
      </c>
      <c r="F214" s="280">
        <v>535.83333333333337</v>
      </c>
      <c r="G214" s="280">
        <v>531.16666666666674</v>
      </c>
      <c r="H214" s="280">
        <v>552.16666666666674</v>
      </c>
      <c r="I214" s="280">
        <v>556.83333333333348</v>
      </c>
      <c r="J214" s="280">
        <v>562.66666666666674</v>
      </c>
      <c r="K214" s="280">
        <v>551</v>
      </c>
      <c r="L214" s="280">
        <v>540.5</v>
      </c>
      <c r="M214" s="280">
        <v>50.398220000000002</v>
      </c>
    </row>
    <row r="215" spans="1:13">
      <c r="A215" s="273">
        <v>206</v>
      </c>
      <c r="B215" s="245" t="s">
        <v>197</v>
      </c>
      <c r="C215" s="280">
        <v>13.65</v>
      </c>
      <c r="D215" s="280">
        <v>13.65</v>
      </c>
      <c r="E215" s="280">
        <v>13.55</v>
      </c>
      <c r="F215" s="280">
        <v>13.450000000000001</v>
      </c>
      <c r="G215" s="280">
        <v>13.350000000000001</v>
      </c>
      <c r="H215" s="280">
        <v>13.75</v>
      </c>
      <c r="I215" s="280">
        <v>13.849999999999998</v>
      </c>
      <c r="J215" s="280">
        <v>13.95</v>
      </c>
      <c r="K215" s="280">
        <v>13.75</v>
      </c>
      <c r="L215" s="280">
        <v>13.55</v>
      </c>
      <c r="M215" s="280">
        <v>643.86104999999998</v>
      </c>
    </row>
    <row r="216" spans="1:13">
      <c r="A216" s="273">
        <v>207</v>
      </c>
      <c r="B216" s="245" t="s">
        <v>198</v>
      </c>
      <c r="C216" s="280">
        <v>218.35</v>
      </c>
      <c r="D216" s="280">
        <v>217.95000000000002</v>
      </c>
      <c r="E216" s="280">
        <v>216.05000000000004</v>
      </c>
      <c r="F216" s="280">
        <v>213.75000000000003</v>
      </c>
      <c r="G216" s="280">
        <v>211.85000000000005</v>
      </c>
      <c r="H216" s="280">
        <v>220.25000000000003</v>
      </c>
      <c r="I216" s="280">
        <v>222.15</v>
      </c>
      <c r="J216" s="280">
        <v>224.45000000000002</v>
      </c>
      <c r="K216" s="280">
        <v>219.85</v>
      </c>
      <c r="L216" s="280">
        <v>215.65</v>
      </c>
      <c r="M216" s="280">
        <v>56.5246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C20" sqref="C20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84"/>
      <c r="B1" s="584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44375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81" t="s">
        <v>16</v>
      </c>
      <c r="B9" s="582" t="s">
        <v>18</v>
      </c>
      <c r="C9" s="580" t="s">
        <v>19</v>
      </c>
      <c r="D9" s="580" t="s">
        <v>20</v>
      </c>
      <c r="E9" s="580" t="s">
        <v>21</v>
      </c>
      <c r="F9" s="580"/>
      <c r="G9" s="580"/>
      <c r="H9" s="580" t="s">
        <v>22</v>
      </c>
      <c r="I9" s="580"/>
      <c r="J9" s="580"/>
      <c r="K9" s="251"/>
      <c r="L9" s="258"/>
      <c r="M9" s="259"/>
    </row>
    <row r="10" spans="1:15" ht="42.75" customHeight="1">
      <c r="A10" s="576"/>
      <c r="B10" s="578"/>
      <c r="C10" s="583" t="s">
        <v>23</v>
      </c>
      <c r="D10" s="583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28" t="s">
        <v>284</v>
      </c>
      <c r="C11" s="425">
        <v>25060.45</v>
      </c>
      <c r="D11" s="426">
        <v>25181.75</v>
      </c>
      <c r="E11" s="426">
        <v>24878.5</v>
      </c>
      <c r="F11" s="426">
        <v>24696.55</v>
      </c>
      <c r="G11" s="426">
        <v>24393.3</v>
      </c>
      <c r="H11" s="426">
        <v>25363.7</v>
      </c>
      <c r="I11" s="426">
        <v>25666.95</v>
      </c>
      <c r="J11" s="426">
        <v>25848.9</v>
      </c>
      <c r="K11" s="425">
        <v>25485</v>
      </c>
      <c r="L11" s="425">
        <v>24999.8</v>
      </c>
      <c r="M11" s="425">
        <v>1.4489999999999999E-2</v>
      </c>
    </row>
    <row r="12" spans="1:15" ht="12" customHeight="1">
      <c r="A12" s="245">
        <v>2</v>
      </c>
      <c r="B12" s="428" t="s">
        <v>785</v>
      </c>
      <c r="C12" s="425">
        <v>1824.05</v>
      </c>
      <c r="D12" s="426">
        <v>1819.3333333333333</v>
      </c>
      <c r="E12" s="426">
        <v>1798.7666666666664</v>
      </c>
      <c r="F12" s="426">
        <v>1773.4833333333331</v>
      </c>
      <c r="G12" s="426">
        <v>1752.9166666666663</v>
      </c>
      <c r="H12" s="426">
        <v>1844.6166666666666</v>
      </c>
      <c r="I12" s="426">
        <v>1865.1833333333336</v>
      </c>
      <c r="J12" s="426">
        <v>1890.4666666666667</v>
      </c>
      <c r="K12" s="425">
        <v>1839.9</v>
      </c>
      <c r="L12" s="425">
        <v>1794.05</v>
      </c>
      <c r="M12" s="425">
        <v>4.4851900000000002</v>
      </c>
    </row>
    <row r="13" spans="1:15" ht="12" customHeight="1">
      <c r="A13" s="245">
        <v>3</v>
      </c>
      <c r="B13" s="428" t="s">
        <v>815</v>
      </c>
      <c r="C13" s="425">
        <v>1818.15</v>
      </c>
      <c r="D13" s="426">
        <v>1819.1166666666668</v>
      </c>
      <c r="E13" s="426">
        <v>1799.7833333333335</v>
      </c>
      <c r="F13" s="426">
        <v>1781.4166666666667</v>
      </c>
      <c r="G13" s="426">
        <v>1762.0833333333335</v>
      </c>
      <c r="H13" s="426">
        <v>1837.4833333333336</v>
      </c>
      <c r="I13" s="426">
        <v>1856.8166666666666</v>
      </c>
      <c r="J13" s="426">
        <v>1875.1833333333336</v>
      </c>
      <c r="K13" s="425">
        <v>1838.45</v>
      </c>
      <c r="L13" s="425">
        <v>1800.75</v>
      </c>
      <c r="M13" s="425">
        <v>0.13339000000000001</v>
      </c>
    </row>
    <row r="14" spans="1:15" ht="12" customHeight="1">
      <c r="A14" s="245">
        <v>4</v>
      </c>
      <c r="B14" s="428" t="s">
        <v>38</v>
      </c>
      <c r="C14" s="425">
        <v>2041.15</v>
      </c>
      <c r="D14" s="426">
        <v>2039.05</v>
      </c>
      <c r="E14" s="426">
        <v>2030.1</v>
      </c>
      <c r="F14" s="426">
        <v>2019.05</v>
      </c>
      <c r="G14" s="426">
        <v>2010.1</v>
      </c>
      <c r="H14" s="426">
        <v>2050.1</v>
      </c>
      <c r="I14" s="426">
        <v>2059.0500000000002</v>
      </c>
      <c r="J14" s="426">
        <v>2070.1</v>
      </c>
      <c r="K14" s="425">
        <v>2048</v>
      </c>
      <c r="L14" s="425">
        <v>2028</v>
      </c>
      <c r="M14" s="425">
        <v>3.29128</v>
      </c>
    </row>
    <row r="15" spans="1:15" ht="12" customHeight="1">
      <c r="A15" s="245">
        <v>5</v>
      </c>
      <c r="B15" s="428" t="s">
        <v>285</v>
      </c>
      <c r="C15" s="425">
        <v>2116.5</v>
      </c>
      <c r="D15" s="426">
        <v>2102.25</v>
      </c>
      <c r="E15" s="426">
        <v>2069.5</v>
      </c>
      <c r="F15" s="426">
        <v>2022.5</v>
      </c>
      <c r="G15" s="426">
        <v>1989.75</v>
      </c>
      <c r="H15" s="426">
        <v>2149.25</v>
      </c>
      <c r="I15" s="426">
        <v>2182</v>
      </c>
      <c r="J15" s="426">
        <v>2229</v>
      </c>
      <c r="K15" s="425">
        <v>2135</v>
      </c>
      <c r="L15" s="425">
        <v>2055.25</v>
      </c>
      <c r="M15" s="425">
        <v>0.46894999999999998</v>
      </c>
    </row>
    <row r="16" spans="1:15" ht="12" customHeight="1">
      <c r="A16" s="245">
        <v>6</v>
      </c>
      <c r="B16" s="428" t="s">
        <v>286</v>
      </c>
      <c r="C16" s="425">
        <v>1618.8</v>
      </c>
      <c r="D16" s="426">
        <v>1621.2666666666667</v>
      </c>
      <c r="E16" s="426">
        <v>1607.5333333333333</v>
      </c>
      <c r="F16" s="426">
        <v>1596.2666666666667</v>
      </c>
      <c r="G16" s="426">
        <v>1582.5333333333333</v>
      </c>
      <c r="H16" s="426">
        <v>1632.5333333333333</v>
      </c>
      <c r="I16" s="426">
        <v>1646.2666666666664</v>
      </c>
      <c r="J16" s="426">
        <v>1657.5333333333333</v>
      </c>
      <c r="K16" s="425">
        <v>1635</v>
      </c>
      <c r="L16" s="425">
        <v>1610</v>
      </c>
      <c r="M16" s="425">
        <v>1.2621800000000001</v>
      </c>
    </row>
    <row r="17" spans="1:13" ht="12" customHeight="1">
      <c r="A17" s="245">
        <v>7</v>
      </c>
      <c r="B17" s="428" t="s">
        <v>222</v>
      </c>
      <c r="C17" s="425">
        <v>1035.5999999999999</v>
      </c>
      <c r="D17" s="426">
        <v>1030.6999999999998</v>
      </c>
      <c r="E17" s="426">
        <v>1021.0999999999997</v>
      </c>
      <c r="F17" s="426">
        <v>1006.5999999999999</v>
      </c>
      <c r="G17" s="426">
        <v>996.99999999999977</v>
      </c>
      <c r="H17" s="426">
        <v>1045.1999999999996</v>
      </c>
      <c r="I17" s="426">
        <v>1054.8</v>
      </c>
      <c r="J17" s="426">
        <v>1069.2999999999995</v>
      </c>
      <c r="K17" s="425">
        <v>1040.3</v>
      </c>
      <c r="L17" s="425">
        <v>1016.2</v>
      </c>
      <c r="M17" s="425">
        <v>7.2595499999999999</v>
      </c>
    </row>
    <row r="18" spans="1:13" ht="12" customHeight="1">
      <c r="A18" s="245">
        <v>8</v>
      </c>
      <c r="B18" s="428" t="s">
        <v>734</v>
      </c>
      <c r="C18" s="425">
        <v>706.5</v>
      </c>
      <c r="D18" s="426">
        <v>708.5</v>
      </c>
      <c r="E18" s="426">
        <v>702.05</v>
      </c>
      <c r="F18" s="426">
        <v>697.59999999999991</v>
      </c>
      <c r="G18" s="426">
        <v>691.14999999999986</v>
      </c>
      <c r="H18" s="426">
        <v>712.95</v>
      </c>
      <c r="I18" s="426">
        <v>719.40000000000009</v>
      </c>
      <c r="J18" s="426">
        <v>723.85000000000014</v>
      </c>
      <c r="K18" s="425">
        <v>714.95</v>
      </c>
      <c r="L18" s="425">
        <v>704.05</v>
      </c>
      <c r="M18" s="425">
        <v>2.2629100000000002</v>
      </c>
    </row>
    <row r="19" spans="1:13" ht="12" customHeight="1">
      <c r="A19" s="245">
        <v>9</v>
      </c>
      <c r="B19" s="428" t="s">
        <v>735</v>
      </c>
      <c r="C19" s="425">
        <v>859.05</v>
      </c>
      <c r="D19" s="426">
        <v>859.69999999999993</v>
      </c>
      <c r="E19" s="426">
        <v>844.39999999999986</v>
      </c>
      <c r="F19" s="426">
        <v>829.74999999999989</v>
      </c>
      <c r="G19" s="426">
        <v>814.44999999999982</v>
      </c>
      <c r="H19" s="426">
        <v>874.34999999999991</v>
      </c>
      <c r="I19" s="426">
        <v>889.64999999999986</v>
      </c>
      <c r="J19" s="426">
        <v>904.3</v>
      </c>
      <c r="K19" s="425">
        <v>875</v>
      </c>
      <c r="L19" s="425">
        <v>845.05</v>
      </c>
      <c r="M19" s="425">
        <v>13.92183</v>
      </c>
    </row>
    <row r="20" spans="1:13" ht="12" customHeight="1">
      <c r="A20" s="245">
        <v>10</v>
      </c>
      <c r="B20" s="428" t="s">
        <v>287</v>
      </c>
      <c r="C20" s="425">
        <v>2523.4</v>
      </c>
      <c r="D20" s="426">
        <v>2528.0499999999997</v>
      </c>
      <c r="E20" s="426">
        <v>2496.3499999999995</v>
      </c>
      <c r="F20" s="426">
        <v>2469.2999999999997</v>
      </c>
      <c r="G20" s="426">
        <v>2437.5999999999995</v>
      </c>
      <c r="H20" s="426">
        <v>2555.0999999999995</v>
      </c>
      <c r="I20" s="426">
        <v>2586.7999999999993</v>
      </c>
      <c r="J20" s="426">
        <v>2613.8499999999995</v>
      </c>
      <c r="K20" s="425">
        <v>2559.75</v>
      </c>
      <c r="L20" s="425">
        <v>2501</v>
      </c>
      <c r="M20" s="425">
        <v>0.16600000000000001</v>
      </c>
    </row>
    <row r="21" spans="1:13" ht="12" customHeight="1">
      <c r="A21" s="245">
        <v>11</v>
      </c>
      <c r="B21" s="428" t="s">
        <v>288</v>
      </c>
      <c r="C21" s="425">
        <v>16471.400000000001</v>
      </c>
      <c r="D21" s="426">
        <v>16466.266666666666</v>
      </c>
      <c r="E21" s="426">
        <v>16360.183333333334</v>
      </c>
      <c r="F21" s="426">
        <v>16248.966666666667</v>
      </c>
      <c r="G21" s="426">
        <v>16142.883333333335</v>
      </c>
      <c r="H21" s="426">
        <v>16577.483333333334</v>
      </c>
      <c r="I21" s="426">
        <v>16683.566666666669</v>
      </c>
      <c r="J21" s="426">
        <v>16794.783333333333</v>
      </c>
      <c r="K21" s="425">
        <v>16572.349999999999</v>
      </c>
      <c r="L21" s="425">
        <v>16355.05</v>
      </c>
      <c r="M21" s="425">
        <v>6.0290000000000003E-2</v>
      </c>
    </row>
    <row r="22" spans="1:13" ht="12" customHeight="1">
      <c r="A22" s="245">
        <v>12</v>
      </c>
      <c r="B22" s="428" t="s">
        <v>40</v>
      </c>
      <c r="C22" s="425">
        <v>1519.45</v>
      </c>
      <c r="D22" s="426">
        <v>1518.1499999999999</v>
      </c>
      <c r="E22" s="426">
        <v>1502.2999999999997</v>
      </c>
      <c r="F22" s="426">
        <v>1485.1499999999999</v>
      </c>
      <c r="G22" s="426">
        <v>1469.2999999999997</v>
      </c>
      <c r="H22" s="426">
        <v>1535.2999999999997</v>
      </c>
      <c r="I22" s="426">
        <v>1551.1499999999996</v>
      </c>
      <c r="J22" s="426">
        <v>1568.2999999999997</v>
      </c>
      <c r="K22" s="425">
        <v>1534</v>
      </c>
      <c r="L22" s="425">
        <v>1501</v>
      </c>
      <c r="M22" s="425">
        <v>49.629629999999999</v>
      </c>
    </row>
    <row r="23" spans="1:13">
      <c r="A23" s="245">
        <v>13</v>
      </c>
      <c r="B23" s="428" t="s">
        <v>289</v>
      </c>
      <c r="C23" s="425">
        <v>1167.25</v>
      </c>
      <c r="D23" s="426">
        <v>1142.4166666666667</v>
      </c>
      <c r="E23" s="426">
        <v>1114.8333333333335</v>
      </c>
      <c r="F23" s="426">
        <v>1062.4166666666667</v>
      </c>
      <c r="G23" s="426">
        <v>1034.8333333333335</v>
      </c>
      <c r="H23" s="426">
        <v>1194.8333333333335</v>
      </c>
      <c r="I23" s="426">
        <v>1222.416666666667</v>
      </c>
      <c r="J23" s="426">
        <v>1274.8333333333335</v>
      </c>
      <c r="K23" s="425">
        <v>1170</v>
      </c>
      <c r="L23" s="425">
        <v>1090</v>
      </c>
      <c r="M23" s="425">
        <v>19.64847</v>
      </c>
    </row>
    <row r="24" spans="1:13">
      <c r="A24" s="245">
        <v>14</v>
      </c>
      <c r="B24" s="428" t="s">
        <v>41</v>
      </c>
      <c r="C24" s="425">
        <v>712.2</v>
      </c>
      <c r="D24" s="426">
        <v>712.56666666666661</v>
      </c>
      <c r="E24" s="426">
        <v>706.13333333333321</v>
      </c>
      <c r="F24" s="426">
        <v>700.06666666666661</v>
      </c>
      <c r="G24" s="426">
        <v>693.63333333333321</v>
      </c>
      <c r="H24" s="426">
        <v>718.63333333333321</v>
      </c>
      <c r="I24" s="426">
        <v>725.06666666666661</v>
      </c>
      <c r="J24" s="426">
        <v>731.13333333333321</v>
      </c>
      <c r="K24" s="425">
        <v>719</v>
      </c>
      <c r="L24" s="425">
        <v>706.5</v>
      </c>
      <c r="M24" s="425">
        <v>120.85420999999999</v>
      </c>
    </row>
    <row r="25" spans="1:13">
      <c r="A25" s="245">
        <v>15</v>
      </c>
      <c r="B25" s="428" t="s">
        <v>826</v>
      </c>
      <c r="C25" s="425">
        <v>1189.4000000000001</v>
      </c>
      <c r="D25" s="426">
        <v>1189.4000000000001</v>
      </c>
      <c r="E25" s="426">
        <v>1189.4000000000001</v>
      </c>
      <c r="F25" s="426">
        <v>1189.4000000000001</v>
      </c>
      <c r="G25" s="426">
        <v>1189.4000000000001</v>
      </c>
      <c r="H25" s="426">
        <v>1189.4000000000001</v>
      </c>
      <c r="I25" s="426">
        <v>1189.4000000000001</v>
      </c>
      <c r="J25" s="426">
        <v>1189.4000000000001</v>
      </c>
      <c r="K25" s="425">
        <v>1189.4000000000001</v>
      </c>
      <c r="L25" s="425">
        <v>1189.4000000000001</v>
      </c>
      <c r="M25" s="425">
        <v>0.99246999999999996</v>
      </c>
    </row>
    <row r="26" spans="1:13">
      <c r="A26" s="245">
        <v>16</v>
      </c>
      <c r="B26" s="428" t="s">
        <v>290</v>
      </c>
      <c r="C26" s="425">
        <v>1192.9000000000001</v>
      </c>
      <c r="D26" s="426">
        <v>1207.9000000000001</v>
      </c>
      <c r="E26" s="426">
        <v>1177.9000000000001</v>
      </c>
      <c r="F26" s="426">
        <v>1162.9000000000001</v>
      </c>
      <c r="G26" s="426">
        <v>1132.9000000000001</v>
      </c>
      <c r="H26" s="426">
        <v>1222.9000000000001</v>
      </c>
      <c r="I26" s="426">
        <v>1252.9000000000001</v>
      </c>
      <c r="J26" s="426">
        <v>1267.9000000000001</v>
      </c>
      <c r="K26" s="425">
        <v>1237.9000000000001</v>
      </c>
      <c r="L26" s="425">
        <v>1192.9000000000001</v>
      </c>
      <c r="M26" s="425">
        <v>2.8459099999999999</v>
      </c>
    </row>
    <row r="27" spans="1:13">
      <c r="A27" s="245">
        <v>17</v>
      </c>
      <c r="B27" s="428" t="s">
        <v>223</v>
      </c>
      <c r="C27" s="425">
        <v>119</v>
      </c>
      <c r="D27" s="426">
        <v>119.33333333333333</v>
      </c>
      <c r="E27" s="426">
        <v>118.26666666666665</v>
      </c>
      <c r="F27" s="426">
        <v>117.53333333333332</v>
      </c>
      <c r="G27" s="426">
        <v>116.46666666666664</v>
      </c>
      <c r="H27" s="426">
        <v>120.06666666666666</v>
      </c>
      <c r="I27" s="426">
        <v>121.13333333333335</v>
      </c>
      <c r="J27" s="426">
        <v>121.86666666666667</v>
      </c>
      <c r="K27" s="425">
        <v>120.4</v>
      </c>
      <c r="L27" s="425">
        <v>118.6</v>
      </c>
      <c r="M27" s="425">
        <v>16.932729999999999</v>
      </c>
    </row>
    <row r="28" spans="1:13">
      <c r="A28" s="245">
        <v>18</v>
      </c>
      <c r="B28" s="428" t="s">
        <v>224</v>
      </c>
      <c r="C28" s="425">
        <v>221.5</v>
      </c>
      <c r="D28" s="426">
        <v>217.86666666666667</v>
      </c>
      <c r="E28" s="426">
        <v>212.13333333333335</v>
      </c>
      <c r="F28" s="426">
        <v>202.76666666666668</v>
      </c>
      <c r="G28" s="426">
        <v>197.03333333333336</v>
      </c>
      <c r="H28" s="426">
        <v>227.23333333333335</v>
      </c>
      <c r="I28" s="426">
        <v>232.9666666666667</v>
      </c>
      <c r="J28" s="426">
        <v>242.33333333333334</v>
      </c>
      <c r="K28" s="425">
        <v>223.6</v>
      </c>
      <c r="L28" s="425">
        <v>208.5</v>
      </c>
      <c r="M28" s="425">
        <v>111.44807</v>
      </c>
    </row>
    <row r="29" spans="1:13">
      <c r="A29" s="245">
        <v>19</v>
      </c>
      <c r="B29" s="428" t="s">
        <v>291</v>
      </c>
      <c r="C29" s="425">
        <v>409.2</v>
      </c>
      <c r="D29" s="426">
        <v>415.31666666666666</v>
      </c>
      <c r="E29" s="426">
        <v>398.93333333333334</v>
      </c>
      <c r="F29" s="426">
        <v>388.66666666666669</v>
      </c>
      <c r="G29" s="426">
        <v>372.28333333333336</v>
      </c>
      <c r="H29" s="426">
        <v>425.58333333333331</v>
      </c>
      <c r="I29" s="426">
        <v>441.96666666666664</v>
      </c>
      <c r="J29" s="426">
        <v>452.23333333333329</v>
      </c>
      <c r="K29" s="425">
        <v>431.7</v>
      </c>
      <c r="L29" s="425">
        <v>405.05</v>
      </c>
      <c r="M29" s="425">
        <v>4.7647599999999999</v>
      </c>
    </row>
    <row r="30" spans="1:13">
      <c r="A30" s="245">
        <v>20</v>
      </c>
      <c r="B30" s="428" t="s">
        <v>292</v>
      </c>
      <c r="C30" s="425">
        <v>361.5</v>
      </c>
      <c r="D30" s="426">
        <v>356.16666666666669</v>
      </c>
      <c r="E30" s="426">
        <v>346.33333333333337</v>
      </c>
      <c r="F30" s="426">
        <v>331.16666666666669</v>
      </c>
      <c r="G30" s="426">
        <v>321.33333333333337</v>
      </c>
      <c r="H30" s="426">
        <v>371.33333333333337</v>
      </c>
      <c r="I30" s="426">
        <v>381.16666666666674</v>
      </c>
      <c r="J30" s="426">
        <v>396.33333333333337</v>
      </c>
      <c r="K30" s="425">
        <v>366</v>
      </c>
      <c r="L30" s="425">
        <v>341</v>
      </c>
      <c r="M30" s="425">
        <v>8.8359299999999994</v>
      </c>
    </row>
    <row r="31" spans="1:13">
      <c r="A31" s="245">
        <v>21</v>
      </c>
      <c r="B31" s="428" t="s">
        <v>736</v>
      </c>
      <c r="C31" s="425">
        <v>4586</v>
      </c>
      <c r="D31" s="426">
        <v>4618.333333333333</v>
      </c>
      <c r="E31" s="426">
        <v>4536.6666666666661</v>
      </c>
      <c r="F31" s="426">
        <v>4487.333333333333</v>
      </c>
      <c r="G31" s="426">
        <v>4405.6666666666661</v>
      </c>
      <c r="H31" s="426">
        <v>4667.6666666666661</v>
      </c>
      <c r="I31" s="426">
        <v>4749.3333333333321</v>
      </c>
      <c r="J31" s="426">
        <v>4798.6666666666661</v>
      </c>
      <c r="K31" s="425">
        <v>4700</v>
      </c>
      <c r="L31" s="425">
        <v>4569</v>
      </c>
      <c r="M31" s="425">
        <v>0.2828</v>
      </c>
    </row>
    <row r="32" spans="1:13">
      <c r="A32" s="245">
        <v>22</v>
      </c>
      <c r="B32" s="428" t="s">
        <v>225</v>
      </c>
      <c r="C32" s="425">
        <v>1954.25</v>
      </c>
      <c r="D32" s="426">
        <v>1959.3833333333332</v>
      </c>
      <c r="E32" s="426">
        <v>1937.9166666666665</v>
      </c>
      <c r="F32" s="426">
        <v>1921.5833333333333</v>
      </c>
      <c r="G32" s="426">
        <v>1900.1166666666666</v>
      </c>
      <c r="H32" s="426">
        <v>1975.7166666666665</v>
      </c>
      <c r="I32" s="426">
        <v>1997.1833333333332</v>
      </c>
      <c r="J32" s="426">
        <v>2013.5166666666664</v>
      </c>
      <c r="K32" s="425">
        <v>1980.85</v>
      </c>
      <c r="L32" s="425">
        <v>1943.05</v>
      </c>
      <c r="M32" s="425">
        <v>0.35930000000000001</v>
      </c>
    </row>
    <row r="33" spans="1:13">
      <c r="A33" s="245">
        <v>23</v>
      </c>
      <c r="B33" s="428" t="s">
        <v>293</v>
      </c>
      <c r="C33" s="425">
        <v>2310.65</v>
      </c>
      <c r="D33" s="426">
        <v>2319.8833333333332</v>
      </c>
      <c r="E33" s="426">
        <v>2284.7666666666664</v>
      </c>
      <c r="F33" s="426">
        <v>2258.8833333333332</v>
      </c>
      <c r="G33" s="426">
        <v>2223.7666666666664</v>
      </c>
      <c r="H33" s="426">
        <v>2345.7666666666664</v>
      </c>
      <c r="I33" s="426">
        <v>2380.8833333333332</v>
      </c>
      <c r="J33" s="426">
        <v>2406.7666666666664</v>
      </c>
      <c r="K33" s="425">
        <v>2355</v>
      </c>
      <c r="L33" s="425">
        <v>2294</v>
      </c>
      <c r="M33" s="425">
        <v>0.26823000000000002</v>
      </c>
    </row>
    <row r="34" spans="1:13">
      <c r="A34" s="245">
        <v>24</v>
      </c>
      <c r="B34" s="428" t="s">
        <v>737</v>
      </c>
      <c r="C34" s="425">
        <v>127.45</v>
      </c>
      <c r="D34" s="426">
        <v>127.78333333333335</v>
      </c>
      <c r="E34" s="426">
        <v>126.2166666666667</v>
      </c>
      <c r="F34" s="426">
        <v>124.98333333333335</v>
      </c>
      <c r="G34" s="426">
        <v>123.4166666666667</v>
      </c>
      <c r="H34" s="426">
        <v>129.01666666666671</v>
      </c>
      <c r="I34" s="426">
        <v>130.58333333333331</v>
      </c>
      <c r="J34" s="426">
        <v>131.81666666666669</v>
      </c>
      <c r="K34" s="425">
        <v>129.35</v>
      </c>
      <c r="L34" s="425">
        <v>126.55</v>
      </c>
      <c r="M34" s="425">
        <v>3.94943</v>
      </c>
    </row>
    <row r="35" spans="1:13">
      <c r="A35" s="245">
        <v>25</v>
      </c>
      <c r="B35" s="428" t="s">
        <v>294</v>
      </c>
      <c r="C35" s="425">
        <v>981.2</v>
      </c>
      <c r="D35" s="426">
        <v>981.66666666666663</v>
      </c>
      <c r="E35" s="426">
        <v>970.98333333333323</v>
      </c>
      <c r="F35" s="426">
        <v>960.76666666666665</v>
      </c>
      <c r="G35" s="426">
        <v>950.08333333333326</v>
      </c>
      <c r="H35" s="426">
        <v>991.88333333333321</v>
      </c>
      <c r="I35" s="426">
        <v>1002.5666666666666</v>
      </c>
      <c r="J35" s="426">
        <v>1012.7833333333332</v>
      </c>
      <c r="K35" s="425">
        <v>992.35</v>
      </c>
      <c r="L35" s="425">
        <v>971.45</v>
      </c>
      <c r="M35" s="425">
        <v>1.3727400000000001</v>
      </c>
    </row>
    <row r="36" spans="1:13">
      <c r="A36" s="245">
        <v>26</v>
      </c>
      <c r="B36" s="428" t="s">
        <v>226</v>
      </c>
      <c r="C36" s="425">
        <v>3142.05</v>
      </c>
      <c r="D36" s="426">
        <v>3126.9333333333329</v>
      </c>
      <c r="E36" s="426">
        <v>3105.1166666666659</v>
      </c>
      <c r="F36" s="426">
        <v>3068.1833333333329</v>
      </c>
      <c r="G36" s="426">
        <v>3046.3666666666659</v>
      </c>
      <c r="H36" s="426">
        <v>3163.8666666666659</v>
      </c>
      <c r="I36" s="426">
        <v>3185.6833333333325</v>
      </c>
      <c r="J36" s="426">
        <v>3222.6166666666659</v>
      </c>
      <c r="K36" s="425">
        <v>3148.75</v>
      </c>
      <c r="L36" s="425">
        <v>3090</v>
      </c>
      <c r="M36" s="425">
        <v>0.51232999999999995</v>
      </c>
    </row>
    <row r="37" spans="1:13">
      <c r="A37" s="245">
        <v>27</v>
      </c>
      <c r="B37" s="428" t="s">
        <v>738</v>
      </c>
      <c r="C37" s="425">
        <v>3608.6</v>
      </c>
      <c r="D37" s="426">
        <v>3606.6666666666665</v>
      </c>
      <c r="E37" s="426">
        <v>3533.333333333333</v>
      </c>
      <c r="F37" s="426">
        <v>3458.0666666666666</v>
      </c>
      <c r="G37" s="426">
        <v>3384.7333333333331</v>
      </c>
      <c r="H37" s="426">
        <v>3681.9333333333329</v>
      </c>
      <c r="I37" s="426">
        <v>3755.266666666666</v>
      </c>
      <c r="J37" s="426">
        <v>3830.5333333333328</v>
      </c>
      <c r="K37" s="425">
        <v>3680</v>
      </c>
      <c r="L37" s="425">
        <v>3531.4</v>
      </c>
      <c r="M37" s="425">
        <v>1.03078</v>
      </c>
    </row>
    <row r="38" spans="1:13">
      <c r="A38" s="245">
        <v>28</v>
      </c>
      <c r="B38" s="428" t="s">
        <v>800</v>
      </c>
      <c r="C38" s="425">
        <v>26</v>
      </c>
      <c r="D38" s="426">
        <v>26.399999999999995</v>
      </c>
      <c r="E38" s="426">
        <v>25.499999999999989</v>
      </c>
      <c r="F38" s="426">
        <v>24.999999999999993</v>
      </c>
      <c r="G38" s="426">
        <v>24.099999999999987</v>
      </c>
      <c r="H38" s="426">
        <v>26.899999999999991</v>
      </c>
      <c r="I38" s="426">
        <v>27.799999999999997</v>
      </c>
      <c r="J38" s="426">
        <v>28.299999999999994</v>
      </c>
      <c r="K38" s="425">
        <v>27.3</v>
      </c>
      <c r="L38" s="425">
        <v>25.9</v>
      </c>
      <c r="M38" s="425">
        <v>141.34343000000001</v>
      </c>
    </row>
    <row r="39" spans="1:13">
      <c r="A39" s="245">
        <v>29</v>
      </c>
      <c r="B39" s="428" t="s">
        <v>44</v>
      </c>
      <c r="C39" s="425">
        <v>745.25</v>
      </c>
      <c r="D39" s="426">
        <v>743.73333333333323</v>
      </c>
      <c r="E39" s="426">
        <v>740.21666666666647</v>
      </c>
      <c r="F39" s="426">
        <v>735.18333333333328</v>
      </c>
      <c r="G39" s="426">
        <v>731.66666666666652</v>
      </c>
      <c r="H39" s="426">
        <v>748.76666666666642</v>
      </c>
      <c r="I39" s="426">
        <v>752.28333333333308</v>
      </c>
      <c r="J39" s="426">
        <v>757.31666666666638</v>
      </c>
      <c r="K39" s="425">
        <v>747.25</v>
      </c>
      <c r="L39" s="425">
        <v>738.7</v>
      </c>
      <c r="M39" s="425">
        <v>6.6309500000000003</v>
      </c>
    </row>
    <row r="40" spans="1:13">
      <c r="A40" s="245">
        <v>30</v>
      </c>
      <c r="B40" s="428" t="s">
        <v>296</v>
      </c>
      <c r="C40" s="425">
        <v>2929.8</v>
      </c>
      <c r="D40" s="426">
        <v>2955.6</v>
      </c>
      <c r="E40" s="426">
        <v>2881.2</v>
      </c>
      <c r="F40" s="426">
        <v>2832.6</v>
      </c>
      <c r="G40" s="426">
        <v>2758.2</v>
      </c>
      <c r="H40" s="426">
        <v>3004.2</v>
      </c>
      <c r="I40" s="426">
        <v>3078.6000000000004</v>
      </c>
      <c r="J40" s="426">
        <v>3127.2</v>
      </c>
      <c r="K40" s="425">
        <v>3030</v>
      </c>
      <c r="L40" s="425">
        <v>2907</v>
      </c>
      <c r="M40" s="425">
        <v>1.9909399999999999</v>
      </c>
    </row>
    <row r="41" spans="1:13">
      <c r="A41" s="245">
        <v>31</v>
      </c>
      <c r="B41" s="428" t="s">
        <v>45</v>
      </c>
      <c r="C41" s="425">
        <v>348.05</v>
      </c>
      <c r="D41" s="426">
        <v>347.56666666666661</v>
      </c>
      <c r="E41" s="426">
        <v>345.63333333333321</v>
      </c>
      <c r="F41" s="426">
        <v>343.21666666666658</v>
      </c>
      <c r="G41" s="426">
        <v>341.28333333333319</v>
      </c>
      <c r="H41" s="426">
        <v>349.98333333333323</v>
      </c>
      <c r="I41" s="426">
        <v>351.91666666666663</v>
      </c>
      <c r="J41" s="426">
        <v>354.33333333333326</v>
      </c>
      <c r="K41" s="425">
        <v>349.5</v>
      </c>
      <c r="L41" s="425">
        <v>345.15</v>
      </c>
      <c r="M41" s="425">
        <v>22.06671</v>
      </c>
    </row>
    <row r="42" spans="1:13">
      <c r="A42" s="245">
        <v>32</v>
      </c>
      <c r="B42" s="428" t="s">
        <v>46</v>
      </c>
      <c r="C42" s="425">
        <v>3439</v>
      </c>
      <c r="D42" s="426">
        <v>3375.4166666666665</v>
      </c>
      <c r="E42" s="426">
        <v>3285.833333333333</v>
      </c>
      <c r="F42" s="426">
        <v>3132.6666666666665</v>
      </c>
      <c r="G42" s="426">
        <v>3043.083333333333</v>
      </c>
      <c r="H42" s="426">
        <v>3528.583333333333</v>
      </c>
      <c r="I42" s="426">
        <v>3618.1666666666661</v>
      </c>
      <c r="J42" s="426">
        <v>3771.333333333333</v>
      </c>
      <c r="K42" s="425">
        <v>3465</v>
      </c>
      <c r="L42" s="425">
        <v>3222.25</v>
      </c>
      <c r="M42" s="425">
        <v>37.176690000000001</v>
      </c>
    </row>
    <row r="43" spans="1:13">
      <c r="A43" s="245">
        <v>33</v>
      </c>
      <c r="B43" s="428" t="s">
        <v>47</v>
      </c>
      <c r="C43" s="425">
        <v>221.25</v>
      </c>
      <c r="D43" s="426">
        <v>221.61666666666667</v>
      </c>
      <c r="E43" s="426">
        <v>218.88333333333335</v>
      </c>
      <c r="F43" s="426">
        <v>216.51666666666668</v>
      </c>
      <c r="G43" s="426">
        <v>213.78333333333336</v>
      </c>
      <c r="H43" s="426">
        <v>223.98333333333335</v>
      </c>
      <c r="I43" s="426">
        <v>226.7166666666667</v>
      </c>
      <c r="J43" s="426">
        <v>229.08333333333334</v>
      </c>
      <c r="K43" s="425">
        <v>224.35</v>
      </c>
      <c r="L43" s="425">
        <v>219.25</v>
      </c>
      <c r="M43" s="425">
        <v>44.827179999999998</v>
      </c>
    </row>
    <row r="44" spans="1:13">
      <c r="A44" s="245">
        <v>34</v>
      </c>
      <c r="B44" s="428" t="s">
        <v>48</v>
      </c>
      <c r="C44" s="425">
        <v>123.4</v>
      </c>
      <c r="D44" s="426">
        <v>124.96666666666665</v>
      </c>
      <c r="E44" s="426">
        <v>120.43333333333331</v>
      </c>
      <c r="F44" s="426">
        <v>117.46666666666665</v>
      </c>
      <c r="G44" s="426">
        <v>112.93333333333331</v>
      </c>
      <c r="H44" s="426">
        <v>127.93333333333331</v>
      </c>
      <c r="I44" s="426">
        <v>132.46666666666664</v>
      </c>
      <c r="J44" s="426">
        <v>135.43333333333331</v>
      </c>
      <c r="K44" s="425">
        <v>129.5</v>
      </c>
      <c r="L44" s="425">
        <v>122</v>
      </c>
      <c r="M44" s="425">
        <v>1043.2868599999999</v>
      </c>
    </row>
    <row r="45" spans="1:13">
      <c r="A45" s="245">
        <v>35</v>
      </c>
      <c r="B45" s="428" t="s">
        <v>297</v>
      </c>
      <c r="C45" s="425">
        <v>104.4</v>
      </c>
      <c r="D45" s="426">
        <v>105.06666666666666</v>
      </c>
      <c r="E45" s="426">
        <v>102.63333333333333</v>
      </c>
      <c r="F45" s="426">
        <v>100.86666666666666</v>
      </c>
      <c r="G45" s="426">
        <v>98.433333333333323</v>
      </c>
      <c r="H45" s="426">
        <v>106.83333333333333</v>
      </c>
      <c r="I45" s="426">
        <v>109.26666666666667</v>
      </c>
      <c r="J45" s="426">
        <v>111.03333333333333</v>
      </c>
      <c r="K45" s="425">
        <v>107.5</v>
      </c>
      <c r="L45" s="425">
        <v>103.3</v>
      </c>
      <c r="M45" s="425">
        <v>46.232680000000002</v>
      </c>
    </row>
    <row r="46" spans="1:13">
      <c r="A46" s="245">
        <v>36</v>
      </c>
      <c r="B46" s="428" t="s">
        <v>50</v>
      </c>
      <c r="C46" s="425">
        <v>3003.9</v>
      </c>
      <c r="D46" s="426">
        <v>3014.1333333333332</v>
      </c>
      <c r="E46" s="426">
        <v>2974.7666666666664</v>
      </c>
      <c r="F46" s="426">
        <v>2945.6333333333332</v>
      </c>
      <c r="G46" s="426">
        <v>2906.2666666666664</v>
      </c>
      <c r="H46" s="426">
        <v>3043.2666666666664</v>
      </c>
      <c r="I46" s="426">
        <v>3082.6333333333332</v>
      </c>
      <c r="J46" s="426">
        <v>3111.7666666666664</v>
      </c>
      <c r="K46" s="425">
        <v>3053.5</v>
      </c>
      <c r="L46" s="425">
        <v>2985</v>
      </c>
      <c r="M46" s="425">
        <v>7.8696400000000004</v>
      </c>
    </row>
    <row r="47" spans="1:13">
      <c r="A47" s="245">
        <v>37</v>
      </c>
      <c r="B47" s="428" t="s">
        <v>298</v>
      </c>
      <c r="C47" s="425">
        <v>157.19999999999999</v>
      </c>
      <c r="D47" s="426">
        <v>157.94999999999999</v>
      </c>
      <c r="E47" s="426">
        <v>155.79999999999998</v>
      </c>
      <c r="F47" s="426">
        <v>154.4</v>
      </c>
      <c r="G47" s="426">
        <v>152.25</v>
      </c>
      <c r="H47" s="426">
        <v>159.34999999999997</v>
      </c>
      <c r="I47" s="426">
        <v>161.49999999999994</v>
      </c>
      <c r="J47" s="426">
        <v>162.89999999999995</v>
      </c>
      <c r="K47" s="425">
        <v>160.1</v>
      </c>
      <c r="L47" s="425">
        <v>156.55000000000001</v>
      </c>
      <c r="M47" s="425">
        <v>6.2441500000000003</v>
      </c>
    </row>
    <row r="48" spans="1:13">
      <c r="A48" s="245">
        <v>38</v>
      </c>
      <c r="B48" s="428" t="s">
        <v>299</v>
      </c>
      <c r="C48" s="425">
        <v>3641.75</v>
      </c>
      <c r="D48" s="426">
        <v>3650.5833333333335</v>
      </c>
      <c r="E48" s="426">
        <v>3626.166666666667</v>
      </c>
      <c r="F48" s="426">
        <v>3610.5833333333335</v>
      </c>
      <c r="G48" s="426">
        <v>3586.166666666667</v>
      </c>
      <c r="H48" s="426">
        <v>3666.166666666667</v>
      </c>
      <c r="I48" s="426">
        <v>3690.5833333333339</v>
      </c>
      <c r="J48" s="426">
        <v>3706.166666666667</v>
      </c>
      <c r="K48" s="425">
        <v>3675</v>
      </c>
      <c r="L48" s="425">
        <v>3635</v>
      </c>
      <c r="M48" s="425">
        <v>0.1023</v>
      </c>
    </row>
    <row r="49" spans="1:13">
      <c r="A49" s="245">
        <v>39</v>
      </c>
      <c r="B49" s="428" t="s">
        <v>300</v>
      </c>
      <c r="C49" s="425">
        <v>1920.05</v>
      </c>
      <c r="D49" s="426">
        <v>1918.7333333333333</v>
      </c>
      <c r="E49" s="426">
        <v>1887.4166666666667</v>
      </c>
      <c r="F49" s="426">
        <v>1854.7833333333333</v>
      </c>
      <c r="G49" s="426">
        <v>1823.4666666666667</v>
      </c>
      <c r="H49" s="426">
        <v>1951.3666666666668</v>
      </c>
      <c r="I49" s="426">
        <v>1982.6833333333334</v>
      </c>
      <c r="J49" s="426">
        <v>2015.3166666666668</v>
      </c>
      <c r="K49" s="425">
        <v>1950.05</v>
      </c>
      <c r="L49" s="425">
        <v>1886.1</v>
      </c>
      <c r="M49" s="425">
        <v>2.11592</v>
      </c>
    </row>
    <row r="50" spans="1:13">
      <c r="A50" s="245">
        <v>40</v>
      </c>
      <c r="B50" s="428" t="s">
        <v>301</v>
      </c>
      <c r="C50" s="425">
        <v>8878.25</v>
      </c>
      <c r="D50" s="426">
        <v>8912.0666666666657</v>
      </c>
      <c r="E50" s="426">
        <v>8831.783333333331</v>
      </c>
      <c r="F50" s="426">
        <v>8785.3166666666657</v>
      </c>
      <c r="G50" s="426">
        <v>8705.033333333331</v>
      </c>
      <c r="H50" s="426">
        <v>8958.533333333331</v>
      </c>
      <c r="I50" s="426">
        <v>9038.8166666666639</v>
      </c>
      <c r="J50" s="426">
        <v>9085.283333333331</v>
      </c>
      <c r="K50" s="425">
        <v>8992.35</v>
      </c>
      <c r="L50" s="425">
        <v>8865.6</v>
      </c>
      <c r="M50" s="425">
        <v>6.9989999999999997E-2</v>
      </c>
    </row>
    <row r="51" spans="1:13">
      <c r="A51" s="245">
        <v>41</v>
      </c>
      <c r="B51" s="428" t="s">
        <v>52</v>
      </c>
      <c r="C51" s="425">
        <v>950.35</v>
      </c>
      <c r="D51" s="426">
        <v>949.66666666666663</v>
      </c>
      <c r="E51" s="426">
        <v>940.2833333333333</v>
      </c>
      <c r="F51" s="426">
        <v>930.2166666666667</v>
      </c>
      <c r="G51" s="426">
        <v>920.83333333333337</v>
      </c>
      <c r="H51" s="426">
        <v>959.73333333333323</v>
      </c>
      <c r="I51" s="426">
        <v>969.11666666666667</v>
      </c>
      <c r="J51" s="426">
        <v>979.18333333333317</v>
      </c>
      <c r="K51" s="425">
        <v>959.05</v>
      </c>
      <c r="L51" s="425">
        <v>939.6</v>
      </c>
      <c r="M51" s="425">
        <v>17.581410000000002</v>
      </c>
    </row>
    <row r="52" spans="1:13">
      <c r="A52" s="245">
        <v>42</v>
      </c>
      <c r="B52" s="428" t="s">
        <v>302</v>
      </c>
      <c r="C52" s="425">
        <v>552.95000000000005</v>
      </c>
      <c r="D52" s="426">
        <v>555.51666666666677</v>
      </c>
      <c r="E52" s="426">
        <v>548.43333333333351</v>
      </c>
      <c r="F52" s="426">
        <v>543.91666666666674</v>
      </c>
      <c r="G52" s="426">
        <v>536.83333333333348</v>
      </c>
      <c r="H52" s="426">
        <v>560.03333333333353</v>
      </c>
      <c r="I52" s="426">
        <v>567.11666666666679</v>
      </c>
      <c r="J52" s="426">
        <v>571.63333333333355</v>
      </c>
      <c r="K52" s="425">
        <v>562.6</v>
      </c>
      <c r="L52" s="425">
        <v>551</v>
      </c>
      <c r="M52" s="425">
        <v>1.8855900000000001</v>
      </c>
    </row>
    <row r="53" spans="1:13">
      <c r="A53" s="245">
        <v>43</v>
      </c>
      <c r="B53" s="428" t="s">
        <v>227</v>
      </c>
      <c r="C53" s="425">
        <v>3315.35</v>
      </c>
      <c r="D53" s="426">
        <v>3323.4</v>
      </c>
      <c r="E53" s="426">
        <v>3298.9500000000003</v>
      </c>
      <c r="F53" s="426">
        <v>3282.55</v>
      </c>
      <c r="G53" s="426">
        <v>3258.1000000000004</v>
      </c>
      <c r="H53" s="426">
        <v>3339.8</v>
      </c>
      <c r="I53" s="426">
        <v>3364.25</v>
      </c>
      <c r="J53" s="426">
        <v>3380.65</v>
      </c>
      <c r="K53" s="425">
        <v>3347.85</v>
      </c>
      <c r="L53" s="425">
        <v>3307</v>
      </c>
      <c r="M53" s="425">
        <v>1.07596</v>
      </c>
    </row>
    <row r="54" spans="1:13">
      <c r="A54" s="245">
        <v>44</v>
      </c>
      <c r="B54" s="428" t="s">
        <v>54</v>
      </c>
      <c r="C54" s="425">
        <v>761.35</v>
      </c>
      <c r="D54" s="426">
        <v>754.95000000000016</v>
      </c>
      <c r="E54" s="426">
        <v>743.95000000000027</v>
      </c>
      <c r="F54" s="426">
        <v>726.55000000000007</v>
      </c>
      <c r="G54" s="426">
        <v>715.55000000000018</v>
      </c>
      <c r="H54" s="426">
        <v>772.35000000000036</v>
      </c>
      <c r="I54" s="426">
        <v>783.35000000000014</v>
      </c>
      <c r="J54" s="426">
        <v>800.75000000000045</v>
      </c>
      <c r="K54" s="425">
        <v>765.95</v>
      </c>
      <c r="L54" s="425">
        <v>737.55</v>
      </c>
      <c r="M54" s="425">
        <v>111.70037000000001</v>
      </c>
    </row>
    <row r="55" spans="1:13">
      <c r="A55" s="245">
        <v>45</v>
      </c>
      <c r="B55" s="428" t="s">
        <v>303</v>
      </c>
      <c r="C55" s="425">
        <v>2595.5500000000002</v>
      </c>
      <c r="D55" s="426">
        <v>2607.0666666666671</v>
      </c>
      <c r="E55" s="426">
        <v>2563.5833333333339</v>
      </c>
      <c r="F55" s="426">
        <v>2531.6166666666668</v>
      </c>
      <c r="G55" s="426">
        <v>2488.1333333333337</v>
      </c>
      <c r="H55" s="426">
        <v>2639.0333333333342</v>
      </c>
      <c r="I55" s="426">
        <v>2682.5166666666669</v>
      </c>
      <c r="J55" s="426">
        <v>2714.4833333333345</v>
      </c>
      <c r="K55" s="425">
        <v>2650.55</v>
      </c>
      <c r="L55" s="425">
        <v>2575.1</v>
      </c>
      <c r="M55" s="425">
        <v>0.34766999999999998</v>
      </c>
    </row>
    <row r="56" spans="1:13">
      <c r="A56" s="245">
        <v>46</v>
      </c>
      <c r="B56" s="428" t="s">
        <v>304</v>
      </c>
      <c r="C56" s="425">
        <v>1344</v>
      </c>
      <c r="D56" s="426">
        <v>1346.3666666666666</v>
      </c>
      <c r="E56" s="426">
        <v>1329.7333333333331</v>
      </c>
      <c r="F56" s="426">
        <v>1315.4666666666665</v>
      </c>
      <c r="G56" s="426">
        <v>1298.833333333333</v>
      </c>
      <c r="H56" s="426">
        <v>1360.6333333333332</v>
      </c>
      <c r="I56" s="426">
        <v>1377.2666666666669</v>
      </c>
      <c r="J56" s="426">
        <v>1391.5333333333333</v>
      </c>
      <c r="K56" s="425">
        <v>1363</v>
      </c>
      <c r="L56" s="425">
        <v>1332.1</v>
      </c>
      <c r="M56" s="425">
        <v>2.4529800000000002</v>
      </c>
    </row>
    <row r="57" spans="1:13">
      <c r="A57" s="245">
        <v>47</v>
      </c>
      <c r="B57" s="428" t="s">
        <v>305</v>
      </c>
      <c r="C57" s="425">
        <v>907.75</v>
      </c>
      <c r="D57" s="426">
        <v>901.91666666666663</v>
      </c>
      <c r="E57" s="426">
        <v>885.83333333333326</v>
      </c>
      <c r="F57" s="426">
        <v>863.91666666666663</v>
      </c>
      <c r="G57" s="426">
        <v>847.83333333333326</v>
      </c>
      <c r="H57" s="426">
        <v>923.83333333333326</v>
      </c>
      <c r="I57" s="426">
        <v>939.91666666666652</v>
      </c>
      <c r="J57" s="426">
        <v>961.83333333333326</v>
      </c>
      <c r="K57" s="425">
        <v>918</v>
      </c>
      <c r="L57" s="425">
        <v>880</v>
      </c>
      <c r="M57" s="425">
        <v>4.7654899999999998</v>
      </c>
    </row>
    <row r="58" spans="1:13">
      <c r="A58" s="245">
        <v>48</v>
      </c>
      <c r="B58" s="428" t="s">
        <v>55</v>
      </c>
      <c r="C58" s="425">
        <v>4196.1499999999996</v>
      </c>
      <c r="D58" s="426">
        <v>4207.7166666666662</v>
      </c>
      <c r="E58" s="426">
        <v>4166.4333333333325</v>
      </c>
      <c r="F58" s="426">
        <v>4136.7166666666662</v>
      </c>
      <c r="G58" s="426">
        <v>4095.4333333333325</v>
      </c>
      <c r="H58" s="426">
        <v>4237.4333333333325</v>
      </c>
      <c r="I58" s="426">
        <v>4278.7166666666672</v>
      </c>
      <c r="J58" s="426">
        <v>4308.4333333333325</v>
      </c>
      <c r="K58" s="425">
        <v>4249</v>
      </c>
      <c r="L58" s="425">
        <v>4178</v>
      </c>
      <c r="M58" s="425">
        <v>1.75051</v>
      </c>
    </row>
    <row r="59" spans="1:13">
      <c r="A59" s="245">
        <v>49</v>
      </c>
      <c r="B59" s="428" t="s">
        <v>306</v>
      </c>
      <c r="C59" s="425">
        <v>283.64999999999998</v>
      </c>
      <c r="D59" s="426">
        <v>284.8</v>
      </c>
      <c r="E59" s="426">
        <v>281.85000000000002</v>
      </c>
      <c r="F59" s="426">
        <v>280.05</v>
      </c>
      <c r="G59" s="426">
        <v>277.10000000000002</v>
      </c>
      <c r="H59" s="426">
        <v>286.60000000000002</v>
      </c>
      <c r="I59" s="426">
        <v>289.54999999999995</v>
      </c>
      <c r="J59" s="426">
        <v>291.35000000000002</v>
      </c>
      <c r="K59" s="425">
        <v>287.75</v>
      </c>
      <c r="L59" s="425">
        <v>283</v>
      </c>
      <c r="M59" s="425">
        <v>3.0850200000000001</v>
      </c>
    </row>
    <row r="60" spans="1:13" ht="12" customHeight="1">
      <c r="A60" s="245">
        <v>50</v>
      </c>
      <c r="B60" s="428" t="s">
        <v>307</v>
      </c>
      <c r="C60" s="425">
        <v>1044.8</v>
      </c>
      <c r="D60" s="426">
        <v>1045.6833333333332</v>
      </c>
      <c r="E60" s="426">
        <v>1030.9666666666662</v>
      </c>
      <c r="F60" s="426">
        <v>1017.133333333333</v>
      </c>
      <c r="G60" s="426">
        <v>1002.4166666666661</v>
      </c>
      <c r="H60" s="426">
        <v>1059.5166666666664</v>
      </c>
      <c r="I60" s="426">
        <v>1074.2333333333331</v>
      </c>
      <c r="J60" s="426">
        <v>1088.0666666666666</v>
      </c>
      <c r="K60" s="425">
        <v>1060.4000000000001</v>
      </c>
      <c r="L60" s="425">
        <v>1031.8499999999999</v>
      </c>
      <c r="M60" s="425">
        <v>0.91549999999999998</v>
      </c>
    </row>
    <row r="61" spans="1:13">
      <c r="A61" s="245">
        <v>51</v>
      </c>
      <c r="B61" s="428" t="s">
        <v>58</v>
      </c>
      <c r="C61" s="425">
        <v>6075.8</v>
      </c>
      <c r="D61" s="426">
        <v>6071</v>
      </c>
      <c r="E61" s="426">
        <v>6035</v>
      </c>
      <c r="F61" s="426">
        <v>5994.2</v>
      </c>
      <c r="G61" s="426">
        <v>5958.2</v>
      </c>
      <c r="H61" s="426">
        <v>6111.8</v>
      </c>
      <c r="I61" s="426">
        <v>6147.8</v>
      </c>
      <c r="J61" s="426">
        <v>6188.6</v>
      </c>
      <c r="K61" s="425">
        <v>6107</v>
      </c>
      <c r="L61" s="425">
        <v>6030.2</v>
      </c>
      <c r="M61" s="425">
        <v>9.6199399999999997</v>
      </c>
    </row>
    <row r="62" spans="1:13">
      <c r="A62" s="245">
        <v>52</v>
      </c>
      <c r="B62" s="428" t="s">
        <v>57</v>
      </c>
      <c r="C62" s="425">
        <v>12486.6</v>
      </c>
      <c r="D62" s="426">
        <v>12442.366666666667</v>
      </c>
      <c r="E62" s="426">
        <v>12364.733333333334</v>
      </c>
      <c r="F62" s="426">
        <v>12242.866666666667</v>
      </c>
      <c r="G62" s="426">
        <v>12165.233333333334</v>
      </c>
      <c r="H62" s="426">
        <v>12564.233333333334</v>
      </c>
      <c r="I62" s="426">
        <v>12641.866666666669</v>
      </c>
      <c r="J62" s="426">
        <v>12763.733333333334</v>
      </c>
      <c r="K62" s="425">
        <v>12520</v>
      </c>
      <c r="L62" s="425">
        <v>12320.5</v>
      </c>
      <c r="M62" s="425">
        <v>2.1871700000000001</v>
      </c>
    </row>
    <row r="63" spans="1:13">
      <c r="A63" s="245">
        <v>53</v>
      </c>
      <c r="B63" s="428" t="s">
        <v>228</v>
      </c>
      <c r="C63" s="425">
        <v>3656.4</v>
      </c>
      <c r="D63" s="426">
        <v>3652.5333333333328</v>
      </c>
      <c r="E63" s="426">
        <v>3615.0666666666657</v>
      </c>
      <c r="F63" s="426">
        <v>3573.7333333333327</v>
      </c>
      <c r="G63" s="426">
        <v>3536.2666666666655</v>
      </c>
      <c r="H63" s="426">
        <v>3693.8666666666659</v>
      </c>
      <c r="I63" s="426">
        <v>3731.333333333333</v>
      </c>
      <c r="J63" s="426">
        <v>3772.6666666666661</v>
      </c>
      <c r="K63" s="425">
        <v>3690</v>
      </c>
      <c r="L63" s="425">
        <v>3611.2</v>
      </c>
      <c r="M63" s="425">
        <v>0.21621000000000001</v>
      </c>
    </row>
    <row r="64" spans="1:13">
      <c r="A64" s="245">
        <v>54</v>
      </c>
      <c r="B64" s="428" t="s">
        <v>59</v>
      </c>
      <c r="C64" s="425">
        <v>2247.4499999999998</v>
      </c>
      <c r="D64" s="426">
        <v>2243.4</v>
      </c>
      <c r="E64" s="426">
        <v>2231.5500000000002</v>
      </c>
      <c r="F64" s="426">
        <v>2215.65</v>
      </c>
      <c r="G64" s="426">
        <v>2203.8000000000002</v>
      </c>
      <c r="H64" s="426">
        <v>2259.3000000000002</v>
      </c>
      <c r="I64" s="426">
        <v>2271.1499999999996</v>
      </c>
      <c r="J64" s="426">
        <v>2287.0500000000002</v>
      </c>
      <c r="K64" s="425">
        <v>2255.25</v>
      </c>
      <c r="L64" s="425">
        <v>2227.5</v>
      </c>
      <c r="M64" s="425">
        <v>2.5813700000000002</v>
      </c>
    </row>
    <row r="65" spans="1:13">
      <c r="A65" s="245">
        <v>55</v>
      </c>
      <c r="B65" s="428" t="s">
        <v>308</v>
      </c>
      <c r="C65" s="425">
        <v>141.55000000000001</v>
      </c>
      <c r="D65" s="426">
        <v>142.79999999999998</v>
      </c>
      <c r="E65" s="426">
        <v>139.34999999999997</v>
      </c>
      <c r="F65" s="426">
        <v>137.14999999999998</v>
      </c>
      <c r="G65" s="426">
        <v>133.69999999999996</v>
      </c>
      <c r="H65" s="426">
        <v>144.99999999999997</v>
      </c>
      <c r="I65" s="426">
        <v>148.44999999999996</v>
      </c>
      <c r="J65" s="426">
        <v>150.64999999999998</v>
      </c>
      <c r="K65" s="425">
        <v>146.25</v>
      </c>
      <c r="L65" s="425">
        <v>140.6</v>
      </c>
      <c r="M65" s="425">
        <v>7.1718400000000004</v>
      </c>
    </row>
    <row r="66" spans="1:13">
      <c r="A66" s="245">
        <v>56</v>
      </c>
      <c r="B66" s="428" t="s">
        <v>309</v>
      </c>
      <c r="C66" s="425">
        <v>351.05</v>
      </c>
      <c r="D66" s="426">
        <v>353.84999999999997</v>
      </c>
      <c r="E66" s="426">
        <v>343.89999999999992</v>
      </c>
      <c r="F66" s="426">
        <v>336.74999999999994</v>
      </c>
      <c r="G66" s="426">
        <v>326.7999999999999</v>
      </c>
      <c r="H66" s="426">
        <v>360.99999999999994</v>
      </c>
      <c r="I66" s="426">
        <v>370.95</v>
      </c>
      <c r="J66" s="426">
        <v>378.09999999999997</v>
      </c>
      <c r="K66" s="425">
        <v>363.8</v>
      </c>
      <c r="L66" s="425">
        <v>346.7</v>
      </c>
      <c r="M66" s="425">
        <v>38.271090000000001</v>
      </c>
    </row>
    <row r="67" spans="1:13">
      <c r="A67" s="245">
        <v>57</v>
      </c>
      <c r="B67" s="428" t="s">
        <v>229</v>
      </c>
      <c r="C67" s="425">
        <v>333</v>
      </c>
      <c r="D67" s="426">
        <v>334.84999999999997</v>
      </c>
      <c r="E67" s="426">
        <v>330.19999999999993</v>
      </c>
      <c r="F67" s="426">
        <v>327.39999999999998</v>
      </c>
      <c r="G67" s="426">
        <v>322.74999999999994</v>
      </c>
      <c r="H67" s="426">
        <v>337.64999999999992</v>
      </c>
      <c r="I67" s="426">
        <v>342.2999999999999</v>
      </c>
      <c r="J67" s="426">
        <v>345.09999999999991</v>
      </c>
      <c r="K67" s="425">
        <v>339.5</v>
      </c>
      <c r="L67" s="425">
        <v>332.05</v>
      </c>
      <c r="M67" s="425">
        <v>39.712029999999999</v>
      </c>
    </row>
    <row r="68" spans="1:13">
      <c r="A68" s="245">
        <v>58</v>
      </c>
      <c r="B68" s="428" t="s">
        <v>60</v>
      </c>
      <c r="C68" s="425">
        <v>83.5</v>
      </c>
      <c r="D68" s="426">
        <v>82.833333333333329</v>
      </c>
      <c r="E68" s="426">
        <v>81.666666666666657</v>
      </c>
      <c r="F68" s="426">
        <v>79.833333333333329</v>
      </c>
      <c r="G68" s="426">
        <v>78.666666666666657</v>
      </c>
      <c r="H68" s="426">
        <v>84.666666666666657</v>
      </c>
      <c r="I68" s="426">
        <v>85.833333333333314</v>
      </c>
      <c r="J68" s="426">
        <v>87.666666666666657</v>
      </c>
      <c r="K68" s="425">
        <v>84</v>
      </c>
      <c r="L68" s="425">
        <v>81</v>
      </c>
      <c r="M68" s="425">
        <v>496.28773999999999</v>
      </c>
    </row>
    <row r="69" spans="1:13">
      <c r="A69" s="245">
        <v>59</v>
      </c>
      <c r="B69" s="428" t="s">
        <v>61</v>
      </c>
      <c r="C69" s="425">
        <v>77.650000000000006</v>
      </c>
      <c r="D69" s="426">
        <v>77.966666666666669</v>
      </c>
      <c r="E69" s="426">
        <v>76.683333333333337</v>
      </c>
      <c r="F69" s="426">
        <v>75.716666666666669</v>
      </c>
      <c r="G69" s="426">
        <v>74.433333333333337</v>
      </c>
      <c r="H69" s="426">
        <v>78.933333333333337</v>
      </c>
      <c r="I69" s="426">
        <v>80.216666666666669</v>
      </c>
      <c r="J69" s="426">
        <v>81.183333333333337</v>
      </c>
      <c r="K69" s="425">
        <v>79.25</v>
      </c>
      <c r="L69" s="425">
        <v>77</v>
      </c>
      <c r="M69" s="425">
        <v>34.501249999999999</v>
      </c>
    </row>
    <row r="70" spans="1:13">
      <c r="A70" s="245">
        <v>60</v>
      </c>
      <c r="B70" s="428" t="s">
        <v>310</v>
      </c>
      <c r="C70" s="425">
        <v>25.25</v>
      </c>
      <c r="D70" s="426">
        <v>25.416666666666668</v>
      </c>
      <c r="E70" s="426">
        <v>24.883333333333336</v>
      </c>
      <c r="F70" s="426">
        <v>24.516666666666669</v>
      </c>
      <c r="G70" s="426">
        <v>23.983333333333338</v>
      </c>
      <c r="H70" s="426">
        <v>25.783333333333335</v>
      </c>
      <c r="I70" s="426">
        <v>26.316666666666666</v>
      </c>
      <c r="J70" s="426">
        <v>26.683333333333334</v>
      </c>
      <c r="K70" s="425">
        <v>25.95</v>
      </c>
      <c r="L70" s="425">
        <v>25.05</v>
      </c>
      <c r="M70" s="425">
        <v>83.364059999999995</v>
      </c>
    </row>
    <row r="71" spans="1:13">
      <c r="A71" s="245">
        <v>61</v>
      </c>
      <c r="B71" s="428" t="s">
        <v>62</v>
      </c>
      <c r="C71" s="425">
        <v>1629.95</v>
      </c>
      <c r="D71" s="426">
        <v>1638.1833333333334</v>
      </c>
      <c r="E71" s="426">
        <v>1617.2166666666667</v>
      </c>
      <c r="F71" s="426">
        <v>1604.4833333333333</v>
      </c>
      <c r="G71" s="426">
        <v>1583.5166666666667</v>
      </c>
      <c r="H71" s="426">
        <v>1650.9166666666667</v>
      </c>
      <c r="I71" s="426">
        <v>1671.8833333333334</v>
      </c>
      <c r="J71" s="426">
        <v>1684.6166666666668</v>
      </c>
      <c r="K71" s="425">
        <v>1659.15</v>
      </c>
      <c r="L71" s="425">
        <v>1625.45</v>
      </c>
      <c r="M71" s="425">
        <v>2.8608199999999999</v>
      </c>
    </row>
    <row r="72" spans="1:13">
      <c r="A72" s="245">
        <v>62</v>
      </c>
      <c r="B72" s="428" t="s">
        <v>311</v>
      </c>
      <c r="C72" s="425">
        <v>5603.4</v>
      </c>
      <c r="D72" s="426">
        <v>5625.45</v>
      </c>
      <c r="E72" s="426">
        <v>5553</v>
      </c>
      <c r="F72" s="426">
        <v>5502.6</v>
      </c>
      <c r="G72" s="426">
        <v>5430.1500000000005</v>
      </c>
      <c r="H72" s="426">
        <v>5675.8499999999995</v>
      </c>
      <c r="I72" s="426">
        <v>5748.2999999999984</v>
      </c>
      <c r="J72" s="426">
        <v>5798.6999999999989</v>
      </c>
      <c r="K72" s="425">
        <v>5697.9</v>
      </c>
      <c r="L72" s="425">
        <v>5575.05</v>
      </c>
      <c r="M72" s="425">
        <v>8.7389999999999995E-2</v>
      </c>
    </row>
    <row r="73" spans="1:13">
      <c r="A73" s="245">
        <v>63</v>
      </c>
      <c r="B73" s="428" t="s">
        <v>65</v>
      </c>
      <c r="C73" s="425">
        <v>806.05</v>
      </c>
      <c r="D73" s="426">
        <v>808.68333333333339</v>
      </c>
      <c r="E73" s="426">
        <v>801.36666666666679</v>
      </c>
      <c r="F73" s="426">
        <v>796.68333333333339</v>
      </c>
      <c r="G73" s="426">
        <v>789.36666666666679</v>
      </c>
      <c r="H73" s="426">
        <v>813.36666666666679</v>
      </c>
      <c r="I73" s="426">
        <v>820.68333333333339</v>
      </c>
      <c r="J73" s="426">
        <v>825.36666666666679</v>
      </c>
      <c r="K73" s="425">
        <v>816</v>
      </c>
      <c r="L73" s="425">
        <v>804</v>
      </c>
      <c r="M73" s="425">
        <v>3.0383100000000001</v>
      </c>
    </row>
    <row r="74" spans="1:13">
      <c r="A74" s="245">
        <v>64</v>
      </c>
      <c r="B74" s="428" t="s">
        <v>312</v>
      </c>
      <c r="C74" s="425">
        <v>354.3</v>
      </c>
      <c r="D74" s="426">
        <v>354.88333333333338</v>
      </c>
      <c r="E74" s="426">
        <v>352.41666666666674</v>
      </c>
      <c r="F74" s="426">
        <v>350.53333333333336</v>
      </c>
      <c r="G74" s="426">
        <v>348.06666666666672</v>
      </c>
      <c r="H74" s="426">
        <v>356.76666666666677</v>
      </c>
      <c r="I74" s="426">
        <v>359.23333333333335</v>
      </c>
      <c r="J74" s="426">
        <v>361.11666666666679</v>
      </c>
      <c r="K74" s="425">
        <v>357.35</v>
      </c>
      <c r="L74" s="425">
        <v>353</v>
      </c>
      <c r="M74" s="425">
        <v>1.4326399999999999</v>
      </c>
    </row>
    <row r="75" spans="1:13">
      <c r="A75" s="245">
        <v>65</v>
      </c>
      <c r="B75" s="428" t="s">
        <v>64</v>
      </c>
      <c r="C75" s="425">
        <v>175</v>
      </c>
      <c r="D75" s="426">
        <v>173.91666666666666</v>
      </c>
      <c r="E75" s="426">
        <v>171.93333333333331</v>
      </c>
      <c r="F75" s="426">
        <v>168.86666666666665</v>
      </c>
      <c r="G75" s="426">
        <v>166.8833333333333</v>
      </c>
      <c r="H75" s="426">
        <v>176.98333333333332</v>
      </c>
      <c r="I75" s="426">
        <v>178.96666666666667</v>
      </c>
      <c r="J75" s="426">
        <v>182.03333333333333</v>
      </c>
      <c r="K75" s="425">
        <v>175.9</v>
      </c>
      <c r="L75" s="425">
        <v>170.85</v>
      </c>
      <c r="M75" s="425">
        <v>237.99863999999999</v>
      </c>
    </row>
    <row r="76" spans="1:13" s="13" customFormat="1">
      <c r="A76" s="245">
        <v>66</v>
      </c>
      <c r="B76" s="428" t="s">
        <v>66</v>
      </c>
      <c r="C76" s="425">
        <v>741.4</v>
      </c>
      <c r="D76" s="426">
        <v>742.4666666666667</v>
      </c>
      <c r="E76" s="426">
        <v>734.93333333333339</v>
      </c>
      <c r="F76" s="426">
        <v>728.4666666666667</v>
      </c>
      <c r="G76" s="426">
        <v>720.93333333333339</v>
      </c>
      <c r="H76" s="426">
        <v>748.93333333333339</v>
      </c>
      <c r="I76" s="426">
        <v>756.4666666666667</v>
      </c>
      <c r="J76" s="426">
        <v>762.93333333333339</v>
      </c>
      <c r="K76" s="425">
        <v>750</v>
      </c>
      <c r="L76" s="425">
        <v>736</v>
      </c>
      <c r="M76" s="425">
        <v>19.186730000000001</v>
      </c>
    </row>
    <row r="77" spans="1:13" s="13" customFormat="1">
      <c r="A77" s="245">
        <v>67</v>
      </c>
      <c r="B77" s="428" t="s">
        <v>69</v>
      </c>
      <c r="C77" s="425">
        <v>65.2</v>
      </c>
      <c r="D77" s="426">
        <v>65.316666666666663</v>
      </c>
      <c r="E77" s="426">
        <v>64.633333333333326</v>
      </c>
      <c r="F77" s="426">
        <v>64.066666666666663</v>
      </c>
      <c r="G77" s="426">
        <v>63.383333333333326</v>
      </c>
      <c r="H77" s="426">
        <v>65.883333333333326</v>
      </c>
      <c r="I77" s="426">
        <v>66.566666666666663</v>
      </c>
      <c r="J77" s="426">
        <v>67.133333333333326</v>
      </c>
      <c r="K77" s="425">
        <v>66</v>
      </c>
      <c r="L77" s="425">
        <v>64.75</v>
      </c>
      <c r="M77" s="425">
        <v>412.61986000000002</v>
      </c>
    </row>
    <row r="78" spans="1:13" s="13" customFormat="1">
      <c r="A78" s="245">
        <v>68</v>
      </c>
      <c r="B78" s="428" t="s">
        <v>73</v>
      </c>
      <c r="C78" s="425">
        <v>470.05</v>
      </c>
      <c r="D78" s="426">
        <v>469.45000000000005</v>
      </c>
      <c r="E78" s="426">
        <v>466.80000000000007</v>
      </c>
      <c r="F78" s="426">
        <v>463.55</v>
      </c>
      <c r="G78" s="426">
        <v>460.90000000000003</v>
      </c>
      <c r="H78" s="426">
        <v>472.7000000000001</v>
      </c>
      <c r="I78" s="426">
        <v>475.35000000000008</v>
      </c>
      <c r="J78" s="426">
        <v>478.60000000000014</v>
      </c>
      <c r="K78" s="425">
        <v>472.1</v>
      </c>
      <c r="L78" s="425">
        <v>466.2</v>
      </c>
      <c r="M78" s="425">
        <v>29.5212</v>
      </c>
    </row>
    <row r="79" spans="1:13" s="13" customFormat="1">
      <c r="A79" s="245">
        <v>69</v>
      </c>
      <c r="B79" s="428" t="s">
        <v>739</v>
      </c>
      <c r="C79" s="425">
        <v>12570.85</v>
      </c>
      <c r="D79" s="426">
        <v>12602.216666666665</v>
      </c>
      <c r="E79" s="426">
        <v>12465.433333333331</v>
      </c>
      <c r="F79" s="426">
        <v>12360.016666666665</v>
      </c>
      <c r="G79" s="426">
        <v>12223.23333333333</v>
      </c>
      <c r="H79" s="426">
        <v>12707.633333333331</v>
      </c>
      <c r="I79" s="426">
        <v>12844.416666666668</v>
      </c>
      <c r="J79" s="426">
        <v>12949.833333333332</v>
      </c>
      <c r="K79" s="425">
        <v>12739</v>
      </c>
      <c r="L79" s="425">
        <v>12496.8</v>
      </c>
      <c r="M79" s="425">
        <v>1.3729999999999999E-2</v>
      </c>
    </row>
    <row r="80" spans="1:13" s="13" customFormat="1">
      <c r="A80" s="245">
        <v>70</v>
      </c>
      <c r="B80" s="428" t="s">
        <v>68</v>
      </c>
      <c r="C80" s="425">
        <v>535.1</v>
      </c>
      <c r="D80" s="426">
        <v>533.44999999999993</v>
      </c>
      <c r="E80" s="426">
        <v>530.99999999999989</v>
      </c>
      <c r="F80" s="426">
        <v>526.9</v>
      </c>
      <c r="G80" s="426">
        <v>524.44999999999993</v>
      </c>
      <c r="H80" s="426">
        <v>537.54999999999984</v>
      </c>
      <c r="I80" s="426">
        <v>539.99999999999989</v>
      </c>
      <c r="J80" s="426">
        <v>544.0999999999998</v>
      </c>
      <c r="K80" s="425">
        <v>535.9</v>
      </c>
      <c r="L80" s="425">
        <v>529.35</v>
      </c>
      <c r="M80" s="425">
        <v>54.027679999999997</v>
      </c>
    </row>
    <row r="81" spans="1:13" s="13" customFormat="1">
      <c r="A81" s="245">
        <v>71</v>
      </c>
      <c r="B81" s="428" t="s">
        <v>70</v>
      </c>
      <c r="C81" s="425">
        <v>396.95</v>
      </c>
      <c r="D81" s="426">
        <v>397.09999999999997</v>
      </c>
      <c r="E81" s="426">
        <v>394.24999999999994</v>
      </c>
      <c r="F81" s="426">
        <v>391.54999999999995</v>
      </c>
      <c r="G81" s="426">
        <v>388.69999999999993</v>
      </c>
      <c r="H81" s="426">
        <v>399.79999999999995</v>
      </c>
      <c r="I81" s="426">
        <v>402.65</v>
      </c>
      <c r="J81" s="426">
        <v>405.34999999999997</v>
      </c>
      <c r="K81" s="425">
        <v>399.95</v>
      </c>
      <c r="L81" s="425">
        <v>394.4</v>
      </c>
      <c r="M81" s="425">
        <v>6.4255000000000004</v>
      </c>
    </row>
    <row r="82" spans="1:13" s="13" customFormat="1">
      <c r="A82" s="245">
        <v>72</v>
      </c>
      <c r="B82" s="428" t="s">
        <v>313</v>
      </c>
      <c r="C82" s="425">
        <v>1226.95</v>
      </c>
      <c r="D82" s="426">
        <v>1234.9833333333333</v>
      </c>
      <c r="E82" s="426">
        <v>1212.9666666666667</v>
      </c>
      <c r="F82" s="426">
        <v>1198.9833333333333</v>
      </c>
      <c r="G82" s="426">
        <v>1176.9666666666667</v>
      </c>
      <c r="H82" s="426">
        <v>1248.9666666666667</v>
      </c>
      <c r="I82" s="426">
        <v>1270.9833333333336</v>
      </c>
      <c r="J82" s="426">
        <v>1284.9666666666667</v>
      </c>
      <c r="K82" s="425">
        <v>1257</v>
      </c>
      <c r="L82" s="425">
        <v>1221</v>
      </c>
      <c r="M82" s="425">
        <v>1.3610800000000001</v>
      </c>
    </row>
    <row r="83" spans="1:13" s="13" customFormat="1">
      <c r="A83" s="245">
        <v>73</v>
      </c>
      <c r="B83" s="428" t="s">
        <v>314</v>
      </c>
      <c r="C83" s="425">
        <v>382.6</v>
      </c>
      <c r="D83" s="426">
        <v>384.45</v>
      </c>
      <c r="E83" s="426">
        <v>379.2</v>
      </c>
      <c r="F83" s="426">
        <v>375.8</v>
      </c>
      <c r="G83" s="426">
        <v>370.55</v>
      </c>
      <c r="H83" s="426">
        <v>387.84999999999997</v>
      </c>
      <c r="I83" s="426">
        <v>393.09999999999997</v>
      </c>
      <c r="J83" s="426">
        <v>396.49999999999994</v>
      </c>
      <c r="K83" s="425">
        <v>389.7</v>
      </c>
      <c r="L83" s="425">
        <v>381.05</v>
      </c>
      <c r="M83" s="425">
        <v>8.1622500000000002</v>
      </c>
    </row>
    <row r="84" spans="1:13" s="13" customFormat="1">
      <c r="A84" s="245">
        <v>74</v>
      </c>
      <c r="B84" s="428" t="s">
        <v>315</v>
      </c>
      <c r="C84" s="425">
        <v>109.35</v>
      </c>
      <c r="D84" s="426">
        <v>109.93333333333334</v>
      </c>
      <c r="E84" s="426">
        <v>108.46666666666667</v>
      </c>
      <c r="F84" s="426">
        <v>107.58333333333333</v>
      </c>
      <c r="G84" s="426">
        <v>106.11666666666666</v>
      </c>
      <c r="H84" s="426">
        <v>110.81666666666668</v>
      </c>
      <c r="I84" s="426">
        <v>112.28333333333335</v>
      </c>
      <c r="J84" s="426">
        <v>113.16666666666669</v>
      </c>
      <c r="K84" s="425">
        <v>111.4</v>
      </c>
      <c r="L84" s="425">
        <v>109.05</v>
      </c>
      <c r="M84" s="425">
        <v>1.49258</v>
      </c>
    </row>
    <row r="85" spans="1:13" s="13" customFormat="1">
      <c r="A85" s="245">
        <v>75</v>
      </c>
      <c r="B85" s="428" t="s">
        <v>316</v>
      </c>
      <c r="C85" s="425">
        <v>5848.9</v>
      </c>
      <c r="D85" s="426">
        <v>5859.8666666666659</v>
      </c>
      <c r="E85" s="426">
        <v>5809.0333333333319</v>
      </c>
      <c r="F85" s="426">
        <v>5769.1666666666661</v>
      </c>
      <c r="G85" s="426">
        <v>5718.3333333333321</v>
      </c>
      <c r="H85" s="426">
        <v>5899.7333333333318</v>
      </c>
      <c r="I85" s="426">
        <v>5950.5666666666657</v>
      </c>
      <c r="J85" s="426">
        <v>5990.4333333333316</v>
      </c>
      <c r="K85" s="425">
        <v>5910.7</v>
      </c>
      <c r="L85" s="425">
        <v>5820</v>
      </c>
      <c r="M85" s="425">
        <v>0.20033999999999999</v>
      </c>
    </row>
    <row r="86" spans="1:13" s="13" customFormat="1">
      <c r="A86" s="245">
        <v>76</v>
      </c>
      <c r="B86" s="428" t="s">
        <v>317</v>
      </c>
      <c r="C86" s="425">
        <v>815.5</v>
      </c>
      <c r="D86" s="426">
        <v>816.63333333333333</v>
      </c>
      <c r="E86" s="426">
        <v>808.86666666666667</v>
      </c>
      <c r="F86" s="426">
        <v>802.23333333333335</v>
      </c>
      <c r="G86" s="426">
        <v>794.4666666666667</v>
      </c>
      <c r="H86" s="426">
        <v>823.26666666666665</v>
      </c>
      <c r="I86" s="426">
        <v>831.0333333333333</v>
      </c>
      <c r="J86" s="426">
        <v>837.66666666666663</v>
      </c>
      <c r="K86" s="425">
        <v>824.4</v>
      </c>
      <c r="L86" s="425">
        <v>810</v>
      </c>
      <c r="M86" s="425">
        <v>0.98340000000000005</v>
      </c>
    </row>
    <row r="87" spans="1:13" s="13" customFormat="1">
      <c r="A87" s="245">
        <v>77</v>
      </c>
      <c r="B87" s="428" t="s">
        <v>230</v>
      </c>
      <c r="C87" s="425">
        <v>1331.35</v>
      </c>
      <c r="D87" s="426">
        <v>1338.4333333333332</v>
      </c>
      <c r="E87" s="426">
        <v>1318.0166666666664</v>
      </c>
      <c r="F87" s="426">
        <v>1304.6833333333332</v>
      </c>
      <c r="G87" s="426">
        <v>1284.2666666666664</v>
      </c>
      <c r="H87" s="426">
        <v>1351.7666666666664</v>
      </c>
      <c r="I87" s="426">
        <v>1372.1833333333329</v>
      </c>
      <c r="J87" s="426">
        <v>1385.5166666666664</v>
      </c>
      <c r="K87" s="425">
        <v>1358.85</v>
      </c>
      <c r="L87" s="425">
        <v>1325.1</v>
      </c>
      <c r="M87" s="425">
        <v>2.0654300000000001</v>
      </c>
    </row>
    <row r="88" spans="1:13" s="13" customFormat="1">
      <c r="A88" s="245">
        <v>78</v>
      </c>
      <c r="B88" s="428" t="s">
        <v>318</v>
      </c>
      <c r="C88" s="425">
        <v>91.8</v>
      </c>
      <c r="D88" s="426">
        <v>91.983333333333334</v>
      </c>
      <c r="E88" s="426">
        <v>90.416666666666671</v>
      </c>
      <c r="F88" s="426">
        <v>89.033333333333331</v>
      </c>
      <c r="G88" s="426">
        <v>87.466666666666669</v>
      </c>
      <c r="H88" s="426">
        <v>93.366666666666674</v>
      </c>
      <c r="I88" s="426">
        <v>94.933333333333337</v>
      </c>
      <c r="J88" s="426">
        <v>96.316666666666677</v>
      </c>
      <c r="K88" s="425">
        <v>93.55</v>
      </c>
      <c r="L88" s="425">
        <v>90.6</v>
      </c>
      <c r="M88" s="425">
        <v>41.656460000000003</v>
      </c>
    </row>
    <row r="89" spans="1:13" s="13" customFormat="1">
      <c r="A89" s="245">
        <v>79</v>
      </c>
      <c r="B89" s="428" t="s">
        <v>71</v>
      </c>
      <c r="C89" s="425">
        <v>15076.6</v>
      </c>
      <c r="D89" s="426">
        <v>15065.083333333334</v>
      </c>
      <c r="E89" s="426">
        <v>14982.566666666668</v>
      </c>
      <c r="F89" s="426">
        <v>14888.533333333333</v>
      </c>
      <c r="G89" s="426">
        <v>14806.016666666666</v>
      </c>
      <c r="H89" s="426">
        <v>15159.116666666669</v>
      </c>
      <c r="I89" s="426">
        <v>15241.633333333335</v>
      </c>
      <c r="J89" s="426">
        <v>15335.66666666667</v>
      </c>
      <c r="K89" s="425">
        <v>15147.6</v>
      </c>
      <c r="L89" s="425">
        <v>14971.05</v>
      </c>
      <c r="M89" s="425">
        <v>0.28460999999999997</v>
      </c>
    </row>
    <row r="90" spans="1:13" s="13" customFormat="1">
      <c r="A90" s="245">
        <v>80</v>
      </c>
      <c r="B90" s="428" t="s">
        <v>319</v>
      </c>
      <c r="C90" s="425">
        <v>286.45</v>
      </c>
      <c r="D90" s="426">
        <v>287.61666666666662</v>
      </c>
      <c r="E90" s="426">
        <v>283.83333333333326</v>
      </c>
      <c r="F90" s="426">
        <v>281.21666666666664</v>
      </c>
      <c r="G90" s="426">
        <v>277.43333333333328</v>
      </c>
      <c r="H90" s="426">
        <v>290.23333333333323</v>
      </c>
      <c r="I90" s="426">
        <v>294.01666666666665</v>
      </c>
      <c r="J90" s="426">
        <v>296.63333333333321</v>
      </c>
      <c r="K90" s="425">
        <v>291.39999999999998</v>
      </c>
      <c r="L90" s="425">
        <v>285</v>
      </c>
      <c r="M90" s="425">
        <v>2.0450499999999998</v>
      </c>
    </row>
    <row r="91" spans="1:13" s="13" customFormat="1">
      <c r="A91" s="245">
        <v>81</v>
      </c>
      <c r="B91" s="428" t="s">
        <v>74</v>
      </c>
      <c r="C91" s="425">
        <v>3670.05</v>
      </c>
      <c r="D91" s="426">
        <v>3674.9500000000003</v>
      </c>
      <c r="E91" s="426">
        <v>3640.0000000000005</v>
      </c>
      <c r="F91" s="426">
        <v>3609.9500000000003</v>
      </c>
      <c r="G91" s="426">
        <v>3575.0000000000005</v>
      </c>
      <c r="H91" s="426">
        <v>3705.0000000000005</v>
      </c>
      <c r="I91" s="426">
        <v>3739.9500000000003</v>
      </c>
      <c r="J91" s="426">
        <v>3770.0000000000005</v>
      </c>
      <c r="K91" s="425">
        <v>3709.9</v>
      </c>
      <c r="L91" s="425">
        <v>3644.9</v>
      </c>
      <c r="M91" s="425">
        <v>1.76772</v>
      </c>
    </row>
    <row r="92" spans="1:13" s="13" customFormat="1">
      <c r="A92" s="245">
        <v>82</v>
      </c>
      <c r="B92" s="428" t="s">
        <v>320</v>
      </c>
      <c r="C92" s="425">
        <v>727.2</v>
      </c>
      <c r="D92" s="426">
        <v>729.25</v>
      </c>
      <c r="E92" s="426">
        <v>715.55</v>
      </c>
      <c r="F92" s="426">
        <v>703.9</v>
      </c>
      <c r="G92" s="426">
        <v>690.19999999999993</v>
      </c>
      <c r="H92" s="426">
        <v>740.9</v>
      </c>
      <c r="I92" s="426">
        <v>754.6</v>
      </c>
      <c r="J92" s="426">
        <v>766.25</v>
      </c>
      <c r="K92" s="425">
        <v>742.95</v>
      </c>
      <c r="L92" s="425">
        <v>717.6</v>
      </c>
      <c r="M92" s="425">
        <v>4.3287199999999997</v>
      </c>
    </row>
    <row r="93" spans="1:13" s="13" customFormat="1">
      <c r="A93" s="245">
        <v>83</v>
      </c>
      <c r="B93" s="428" t="s">
        <v>321</v>
      </c>
      <c r="C93" s="425">
        <v>342.95</v>
      </c>
      <c r="D93" s="426">
        <v>341.95</v>
      </c>
      <c r="E93" s="426">
        <v>337.54999999999995</v>
      </c>
      <c r="F93" s="426">
        <v>332.15</v>
      </c>
      <c r="G93" s="426">
        <v>327.74999999999994</v>
      </c>
      <c r="H93" s="426">
        <v>347.34999999999997</v>
      </c>
      <c r="I93" s="426">
        <v>351.74999999999994</v>
      </c>
      <c r="J93" s="426">
        <v>357.15</v>
      </c>
      <c r="K93" s="425">
        <v>346.35</v>
      </c>
      <c r="L93" s="425">
        <v>336.55</v>
      </c>
      <c r="M93" s="425">
        <v>10.237719999999999</v>
      </c>
    </row>
    <row r="94" spans="1:13" s="13" customFormat="1">
      <c r="A94" s="245">
        <v>84</v>
      </c>
      <c r="B94" s="428" t="s">
        <v>80</v>
      </c>
      <c r="C94" s="425">
        <v>772.95</v>
      </c>
      <c r="D94" s="426">
        <v>770.85</v>
      </c>
      <c r="E94" s="426">
        <v>765.6</v>
      </c>
      <c r="F94" s="426">
        <v>758.25</v>
      </c>
      <c r="G94" s="426">
        <v>753</v>
      </c>
      <c r="H94" s="426">
        <v>778.2</v>
      </c>
      <c r="I94" s="426">
        <v>783.45</v>
      </c>
      <c r="J94" s="426">
        <v>790.80000000000007</v>
      </c>
      <c r="K94" s="425">
        <v>776.1</v>
      </c>
      <c r="L94" s="425">
        <v>763.5</v>
      </c>
      <c r="M94" s="425">
        <v>2.1800600000000001</v>
      </c>
    </row>
    <row r="95" spans="1:13" s="13" customFormat="1">
      <c r="A95" s="245">
        <v>85</v>
      </c>
      <c r="B95" s="428" t="s">
        <v>322</v>
      </c>
      <c r="C95" s="425">
        <v>2648.15</v>
      </c>
      <c r="D95" s="426">
        <v>2703.35</v>
      </c>
      <c r="E95" s="426">
        <v>2569.7999999999997</v>
      </c>
      <c r="F95" s="426">
        <v>2491.4499999999998</v>
      </c>
      <c r="G95" s="426">
        <v>2357.8999999999996</v>
      </c>
      <c r="H95" s="426">
        <v>2781.7</v>
      </c>
      <c r="I95" s="426">
        <v>2915.25</v>
      </c>
      <c r="J95" s="426">
        <v>2993.6</v>
      </c>
      <c r="K95" s="425">
        <v>2836.9</v>
      </c>
      <c r="L95" s="425">
        <v>2625</v>
      </c>
      <c r="M95" s="425">
        <v>0.63536999999999999</v>
      </c>
    </row>
    <row r="96" spans="1:13" s="13" customFormat="1">
      <c r="A96" s="245">
        <v>86</v>
      </c>
      <c r="B96" s="428" t="s">
        <v>783</v>
      </c>
      <c r="C96" s="425">
        <v>337.8</v>
      </c>
      <c r="D96" s="426">
        <v>337.59999999999997</v>
      </c>
      <c r="E96" s="426">
        <v>333.19999999999993</v>
      </c>
      <c r="F96" s="426">
        <v>328.59999999999997</v>
      </c>
      <c r="G96" s="426">
        <v>324.19999999999993</v>
      </c>
      <c r="H96" s="426">
        <v>342.19999999999993</v>
      </c>
      <c r="I96" s="426">
        <v>346.59999999999991</v>
      </c>
      <c r="J96" s="426">
        <v>351.19999999999993</v>
      </c>
      <c r="K96" s="425">
        <v>342</v>
      </c>
      <c r="L96" s="425">
        <v>333</v>
      </c>
      <c r="M96" s="425">
        <v>9.2234800000000003</v>
      </c>
    </row>
    <row r="97" spans="1:13" s="13" customFormat="1">
      <c r="A97" s="245">
        <v>87</v>
      </c>
      <c r="B97" s="428" t="s">
        <v>75</v>
      </c>
      <c r="C97" s="425">
        <v>624</v>
      </c>
      <c r="D97" s="426">
        <v>624.5</v>
      </c>
      <c r="E97" s="426">
        <v>616</v>
      </c>
      <c r="F97" s="426">
        <v>608</v>
      </c>
      <c r="G97" s="426">
        <v>599.5</v>
      </c>
      <c r="H97" s="426">
        <v>632.5</v>
      </c>
      <c r="I97" s="426">
        <v>641</v>
      </c>
      <c r="J97" s="426">
        <v>649</v>
      </c>
      <c r="K97" s="425">
        <v>633</v>
      </c>
      <c r="L97" s="425">
        <v>616.5</v>
      </c>
      <c r="M97" s="425">
        <v>31.01549</v>
      </c>
    </row>
    <row r="98" spans="1:13" s="13" customFormat="1">
      <c r="A98" s="245">
        <v>88</v>
      </c>
      <c r="B98" s="428" t="s">
        <v>323</v>
      </c>
      <c r="C98" s="425">
        <v>520.04999999999995</v>
      </c>
      <c r="D98" s="426">
        <v>521.4</v>
      </c>
      <c r="E98" s="426">
        <v>514.9</v>
      </c>
      <c r="F98" s="426">
        <v>509.75</v>
      </c>
      <c r="G98" s="426">
        <v>503.25</v>
      </c>
      <c r="H98" s="426">
        <v>526.54999999999995</v>
      </c>
      <c r="I98" s="426">
        <v>533.04999999999995</v>
      </c>
      <c r="J98" s="426">
        <v>538.19999999999993</v>
      </c>
      <c r="K98" s="425">
        <v>527.9</v>
      </c>
      <c r="L98" s="425">
        <v>516.25</v>
      </c>
      <c r="M98" s="425">
        <v>4.8043399999999998</v>
      </c>
    </row>
    <row r="99" spans="1:13" s="13" customFormat="1">
      <c r="A99" s="245">
        <v>89</v>
      </c>
      <c r="B99" s="428" t="s">
        <v>76</v>
      </c>
      <c r="C99" s="425">
        <v>153.4</v>
      </c>
      <c r="D99" s="426">
        <v>152.68333333333337</v>
      </c>
      <c r="E99" s="426">
        <v>150.06666666666672</v>
      </c>
      <c r="F99" s="426">
        <v>146.73333333333335</v>
      </c>
      <c r="G99" s="426">
        <v>144.1166666666667</v>
      </c>
      <c r="H99" s="426">
        <v>156.01666666666674</v>
      </c>
      <c r="I99" s="426">
        <v>158.63333333333335</v>
      </c>
      <c r="J99" s="426">
        <v>161.96666666666675</v>
      </c>
      <c r="K99" s="425">
        <v>155.30000000000001</v>
      </c>
      <c r="L99" s="425">
        <v>149.35</v>
      </c>
      <c r="M99" s="425">
        <v>152.98976999999999</v>
      </c>
    </row>
    <row r="100" spans="1:13" s="13" customFormat="1">
      <c r="A100" s="245">
        <v>90</v>
      </c>
      <c r="B100" s="428" t="s">
        <v>324</v>
      </c>
      <c r="C100" s="425">
        <v>662</v>
      </c>
      <c r="D100" s="426">
        <v>667.5333333333333</v>
      </c>
      <c r="E100" s="426">
        <v>647.46666666666658</v>
      </c>
      <c r="F100" s="426">
        <v>632.93333333333328</v>
      </c>
      <c r="G100" s="426">
        <v>612.86666666666656</v>
      </c>
      <c r="H100" s="426">
        <v>682.06666666666661</v>
      </c>
      <c r="I100" s="426">
        <v>702.13333333333321</v>
      </c>
      <c r="J100" s="426">
        <v>716.66666666666663</v>
      </c>
      <c r="K100" s="425">
        <v>687.6</v>
      </c>
      <c r="L100" s="425">
        <v>653</v>
      </c>
      <c r="M100" s="425">
        <v>4.2233599999999996</v>
      </c>
    </row>
    <row r="101" spans="1:13">
      <c r="A101" s="245">
        <v>91</v>
      </c>
      <c r="B101" s="428" t="s">
        <v>325</v>
      </c>
      <c r="C101" s="425">
        <v>529.29999999999995</v>
      </c>
      <c r="D101" s="426">
        <v>533.81666666666661</v>
      </c>
      <c r="E101" s="426">
        <v>522.63333333333321</v>
      </c>
      <c r="F101" s="426">
        <v>515.96666666666658</v>
      </c>
      <c r="G101" s="426">
        <v>504.78333333333319</v>
      </c>
      <c r="H101" s="426">
        <v>540.48333333333323</v>
      </c>
      <c r="I101" s="426">
        <v>551.66666666666663</v>
      </c>
      <c r="J101" s="426">
        <v>558.33333333333326</v>
      </c>
      <c r="K101" s="425">
        <v>545</v>
      </c>
      <c r="L101" s="425">
        <v>527.15</v>
      </c>
      <c r="M101" s="425">
        <v>0.49376999999999999</v>
      </c>
    </row>
    <row r="102" spans="1:13">
      <c r="A102" s="245">
        <v>92</v>
      </c>
      <c r="B102" s="428" t="s">
        <v>326</v>
      </c>
      <c r="C102" s="425">
        <v>584.5</v>
      </c>
      <c r="D102" s="426">
        <v>584.33333333333337</v>
      </c>
      <c r="E102" s="426">
        <v>580.31666666666672</v>
      </c>
      <c r="F102" s="426">
        <v>576.13333333333333</v>
      </c>
      <c r="G102" s="426">
        <v>572.11666666666667</v>
      </c>
      <c r="H102" s="426">
        <v>588.51666666666677</v>
      </c>
      <c r="I102" s="426">
        <v>592.53333333333342</v>
      </c>
      <c r="J102" s="426">
        <v>596.71666666666681</v>
      </c>
      <c r="K102" s="425">
        <v>588.35</v>
      </c>
      <c r="L102" s="425">
        <v>580.15</v>
      </c>
      <c r="M102" s="425">
        <v>0.53569999999999995</v>
      </c>
    </row>
    <row r="103" spans="1:13">
      <c r="A103" s="245">
        <v>93</v>
      </c>
      <c r="B103" s="428" t="s">
        <v>77</v>
      </c>
      <c r="C103" s="425">
        <v>145.6</v>
      </c>
      <c r="D103" s="426">
        <v>145.41666666666666</v>
      </c>
      <c r="E103" s="426">
        <v>144.48333333333332</v>
      </c>
      <c r="F103" s="426">
        <v>143.36666666666667</v>
      </c>
      <c r="G103" s="426">
        <v>142.43333333333334</v>
      </c>
      <c r="H103" s="426">
        <v>146.5333333333333</v>
      </c>
      <c r="I103" s="426">
        <v>147.46666666666664</v>
      </c>
      <c r="J103" s="426">
        <v>148.58333333333329</v>
      </c>
      <c r="K103" s="425">
        <v>146.35</v>
      </c>
      <c r="L103" s="425">
        <v>144.30000000000001</v>
      </c>
      <c r="M103" s="425">
        <v>3.9110800000000001</v>
      </c>
    </row>
    <row r="104" spans="1:13">
      <c r="A104" s="245">
        <v>94</v>
      </c>
      <c r="B104" s="428" t="s">
        <v>327</v>
      </c>
      <c r="C104" s="425">
        <v>1340.6</v>
      </c>
      <c r="D104" s="426">
        <v>1344.8666666666666</v>
      </c>
      <c r="E104" s="426">
        <v>1333.7333333333331</v>
      </c>
      <c r="F104" s="426">
        <v>1326.8666666666666</v>
      </c>
      <c r="G104" s="426">
        <v>1315.7333333333331</v>
      </c>
      <c r="H104" s="426">
        <v>1351.7333333333331</v>
      </c>
      <c r="I104" s="426">
        <v>1362.8666666666668</v>
      </c>
      <c r="J104" s="426">
        <v>1369.7333333333331</v>
      </c>
      <c r="K104" s="425">
        <v>1356</v>
      </c>
      <c r="L104" s="425">
        <v>1338</v>
      </c>
      <c r="M104" s="425">
        <v>0.85535000000000005</v>
      </c>
    </row>
    <row r="105" spans="1:13">
      <c r="A105" s="245">
        <v>95</v>
      </c>
      <c r="B105" s="428" t="s">
        <v>328</v>
      </c>
      <c r="C105" s="425">
        <v>24.75</v>
      </c>
      <c r="D105" s="426">
        <v>24.283333333333331</v>
      </c>
      <c r="E105" s="426">
        <v>23.216666666666661</v>
      </c>
      <c r="F105" s="426">
        <v>21.68333333333333</v>
      </c>
      <c r="G105" s="426">
        <v>20.61666666666666</v>
      </c>
      <c r="H105" s="426">
        <v>25.816666666666663</v>
      </c>
      <c r="I105" s="426">
        <v>26.883333333333333</v>
      </c>
      <c r="J105" s="426">
        <v>28.416666666666664</v>
      </c>
      <c r="K105" s="425">
        <v>25.35</v>
      </c>
      <c r="L105" s="425">
        <v>22.75</v>
      </c>
      <c r="M105" s="425">
        <v>384.39497999999998</v>
      </c>
    </row>
    <row r="106" spans="1:13">
      <c r="A106" s="245">
        <v>96</v>
      </c>
      <c r="B106" s="428" t="s">
        <v>329</v>
      </c>
      <c r="C106" s="425">
        <v>971.9</v>
      </c>
      <c r="D106" s="426">
        <v>970.63333333333333</v>
      </c>
      <c r="E106" s="426">
        <v>965.26666666666665</v>
      </c>
      <c r="F106" s="426">
        <v>958.63333333333333</v>
      </c>
      <c r="G106" s="426">
        <v>953.26666666666665</v>
      </c>
      <c r="H106" s="426">
        <v>977.26666666666665</v>
      </c>
      <c r="I106" s="426">
        <v>982.63333333333321</v>
      </c>
      <c r="J106" s="426">
        <v>989.26666666666665</v>
      </c>
      <c r="K106" s="425">
        <v>976</v>
      </c>
      <c r="L106" s="425">
        <v>964</v>
      </c>
      <c r="M106" s="425">
        <v>2.1759599999999999</v>
      </c>
    </row>
    <row r="107" spans="1:13">
      <c r="A107" s="245">
        <v>97</v>
      </c>
      <c r="B107" s="428" t="s">
        <v>330</v>
      </c>
      <c r="C107" s="425">
        <v>411.4</v>
      </c>
      <c r="D107" s="426">
        <v>413.66666666666669</v>
      </c>
      <c r="E107" s="426">
        <v>407.73333333333335</v>
      </c>
      <c r="F107" s="426">
        <v>404.06666666666666</v>
      </c>
      <c r="G107" s="426">
        <v>398.13333333333333</v>
      </c>
      <c r="H107" s="426">
        <v>417.33333333333337</v>
      </c>
      <c r="I107" s="426">
        <v>423.26666666666665</v>
      </c>
      <c r="J107" s="426">
        <v>426.93333333333339</v>
      </c>
      <c r="K107" s="425">
        <v>419.6</v>
      </c>
      <c r="L107" s="425">
        <v>410</v>
      </c>
      <c r="M107" s="425">
        <v>0.95936999999999995</v>
      </c>
    </row>
    <row r="108" spans="1:13">
      <c r="A108" s="245">
        <v>98</v>
      </c>
      <c r="B108" s="428" t="s">
        <v>79</v>
      </c>
      <c r="C108" s="425">
        <v>598.70000000000005</v>
      </c>
      <c r="D108" s="426">
        <v>600.6</v>
      </c>
      <c r="E108" s="426">
        <v>591.20000000000005</v>
      </c>
      <c r="F108" s="426">
        <v>583.70000000000005</v>
      </c>
      <c r="G108" s="426">
        <v>574.30000000000007</v>
      </c>
      <c r="H108" s="426">
        <v>608.1</v>
      </c>
      <c r="I108" s="426">
        <v>617.49999999999989</v>
      </c>
      <c r="J108" s="426">
        <v>625</v>
      </c>
      <c r="K108" s="425">
        <v>610</v>
      </c>
      <c r="L108" s="425">
        <v>593.1</v>
      </c>
      <c r="M108" s="425">
        <v>6.6608099999999997</v>
      </c>
    </row>
    <row r="109" spans="1:13">
      <c r="A109" s="245">
        <v>99</v>
      </c>
      <c r="B109" s="428" t="s">
        <v>331</v>
      </c>
      <c r="C109" s="425">
        <v>4352.3</v>
      </c>
      <c r="D109" s="426">
        <v>4346.8666666666659</v>
      </c>
      <c r="E109" s="426">
        <v>4308.7333333333318</v>
      </c>
      <c r="F109" s="426">
        <v>4265.1666666666661</v>
      </c>
      <c r="G109" s="426">
        <v>4227.0333333333319</v>
      </c>
      <c r="H109" s="426">
        <v>4390.4333333333316</v>
      </c>
      <c r="I109" s="426">
        <v>4428.5666666666648</v>
      </c>
      <c r="J109" s="426">
        <v>4472.1333333333314</v>
      </c>
      <c r="K109" s="425">
        <v>4385</v>
      </c>
      <c r="L109" s="425">
        <v>4303.3</v>
      </c>
      <c r="M109" s="425">
        <v>4.4080000000000001E-2</v>
      </c>
    </row>
    <row r="110" spans="1:13">
      <c r="A110" s="245">
        <v>100</v>
      </c>
      <c r="B110" s="428" t="s">
        <v>332</v>
      </c>
      <c r="C110" s="425">
        <v>181</v>
      </c>
      <c r="D110" s="426">
        <v>180.41666666666666</v>
      </c>
      <c r="E110" s="426">
        <v>176.83333333333331</v>
      </c>
      <c r="F110" s="426">
        <v>172.66666666666666</v>
      </c>
      <c r="G110" s="426">
        <v>169.08333333333331</v>
      </c>
      <c r="H110" s="426">
        <v>184.58333333333331</v>
      </c>
      <c r="I110" s="426">
        <v>188.16666666666663</v>
      </c>
      <c r="J110" s="426">
        <v>192.33333333333331</v>
      </c>
      <c r="K110" s="425">
        <v>184</v>
      </c>
      <c r="L110" s="425">
        <v>176.25</v>
      </c>
      <c r="M110" s="425">
        <v>7.6621699999999997</v>
      </c>
    </row>
    <row r="111" spans="1:13">
      <c r="A111" s="245">
        <v>101</v>
      </c>
      <c r="B111" s="428" t="s">
        <v>333</v>
      </c>
      <c r="C111" s="425">
        <v>294.10000000000002</v>
      </c>
      <c r="D111" s="426">
        <v>296.0333333333333</v>
      </c>
      <c r="E111" s="426">
        <v>291.11666666666662</v>
      </c>
      <c r="F111" s="426">
        <v>288.13333333333333</v>
      </c>
      <c r="G111" s="426">
        <v>283.21666666666664</v>
      </c>
      <c r="H111" s="426">
        <v>299.01666666666659</v>
      </c>
      <c r="I111" s="426">
        <v>303.93333333333334</v>
      </c>
      <c r="J111" s="426">
        <v>306.91666666666657</v>
      </c>
      <c r="K111" s="425">
        <v>300.95</v>
      </c>
      <c r="L111" s="425">
        <v>293.05</v>
      </c>
      <c r="M111" s="425">
        <v>12.999230000000001</v>
      </c>
    </row>
    <row r="112" spans="1:13">
      <c r="A112" s="245">
        <v>102</v>
      </c>
      <c r="B112" s="428" t="s">
        <v>334</v>
      </c>
      <c r="C112" s="425">
        <v>141.4</v>
      </c>
      <c r="D112" s="426">
        <v>142.51666666666668</v>
      </c>
      <c r="E112" s="426">
        <v>139.88333333333335</v>
      </c>
      <c r="F112" s="426">
        <v>138.36666666666667</v>
      </c>
      <c r="G112" s="426">
        <v>135.73333333333335</v>
      </c>
      <c r="H112" s="426">
        <v>144.03333333333336</v>
      </c>
      <c r="I112" s="426">
        <v>146.66666666666669</v>
      </c>
      <c r="J112" s="426">
        <v>148.18333333333337</v>
      </c>
      <c r="K112" s="425">
        <v>145.15</v>
      </c>
      <c r="L112" s="425">
        <v>141</v>
      </c>
      <c r="M112" s="425">
        <v>5.8669799999999999</v>
      </c>
    </row>
    <row r="113" spans="1:13">
      <c r="A113" s="245">
        <v>103</v>
      </c>
      <c r="B113" s="428" t="s">
        <v>335</v>
      </c>
      <c r="C113" s="425">
        <v>632.70000000000005</v>
      </c>
      <c r="D113" s="426">
        <v>632.81666666666672</v>
      </c>
      <c r="E113" s="426">
        <v>626.13333333333344</v>
      </c>
      <c r="F113" s="426">
        <v>619.56666666666672</v>
      </c>
      <c r="G113" s="426">
        <v>612.88333333333344</v>
      </c>
      <c r="H113" s="426">
        <v>639.38333333333344</v>
      </c>
      <c r="I113" s="426">
        <v>646.06666666666661</v>
      </c>
      <c r="J113" s="426">
        <v>652.63333333333344</v>
      </c>
      <c r="K113" s="425">
        <v>639.5</v>
      </c>
      <c r="L113" s="425">
        <v>626.25</v>
      </c>
      <c r="M113" s="425">
        <v>0.2591</v>
      </c>
    </row>
    <row r="114" spans="1:13">
      <c r="A114" s="245">
        <v>104</v>
      </c>
      <c r="B114" s="428" t="s">
        <v>81</v>
      </c>
      <c r="C114" s="425">
        <v>531.9</v>
      </c>
      <c r="D114" s="426">
        <v>532.33333333333337</v>
      </c>
      <c r="E114" s="426">
        <v>528.66666666666674</v>
      </c>
      <c r="F114" s="426">
        <v>525.43333333333339</v>
      </c>
      <c r="G114" s="426">
        <v>521.76666666666677</v>
      </c>
      <c r="H114" s="426">
        <v>535.56666666666672</v>
      </c>
      <c r="I114" s="426">
        <v>539.23333333333346</v>
      </c>
      <c r="J114" s="426">
        <v>542.4666666666667</v>
      </c>
      <c r="K114" s="425">
        <v>536</v>
      </c>
      <c r="L114" s="425">
        <v>529.1</v>
      </c>
      <c r="M114" s="425">
        <v>27.004180000000002</v>
      </c>
    </row>
    <row r="115" spans="1:13">
      <c r="A115" s="245">
        <v>105</v>
      </c>
      <c r="B115" s="428" t="s">
        <v>82</v>
      </c>
      <c r="C115" s="425">
        <v>957.1</v>
      </c>
      <c r="D115" s="426">
        <v>955.68333333333339</v>
      </c>
      <c r="E115" s="426">
        <v>950.36666666666679</v>
      </c>
      <c r="F115" s="426">
        <v>943.63333333333344</v>
      </c>
      <c r="G115" s="426">
        <v>938.31666666666683</v>
      </c>
      <c r="H115" s="426">
        <v>962.41666666666674</v>
      </c>
      <c r="I115" s="426">
        <v>967.73333333333335</v>
      </c>
      <c r="J115" s="426">
        <v>974.4666666666667</v>
      </c>
      <c r="K115" s="425">
        <v>961</v>
      </c>
      <c r="L115" s="425">
        <v>948.95</v>
      </c>
      <c r="M115" s="425">
        <v>21.34441</v>
      </c>
    </row>
    <row r="116" spans="1:13">
      <c r="A116" s="245">
        <v>106</v>
      </c>
      <c r="B116" s="428" t="s">
        <v>231</v>
      </c>
      <c r="C116" s="425">
        <v>174.15</v>
      </c>
      <c r="D116" s="426">
        <v>174.86666666666667</v>
      </c>
      <c r="E116" s="426">
        <v>172.33333333333334</v>
      </c>
      <c r="F116" s="426">
        <v>170.51666666666668</v>
      </c>
      <c r="G116" s="426">
        <v>167.98333333333335</v>
      </c>
      <c r="H116" s="426">
        <v>176.68333333333334</v>
      </c>
      <c r="I116" s="426">
        <v>179.21666666666664</v>
      </c>
      <c r="J116" s="426">
        <v>181.03333333333333</v>
      </c>
      <c r="K116" s="425">
        <v>177.4</v>
      </c>
      <c r="L116" s="425">
        <v>173.05</v>
      </c>
      <c r="M116" s="425">
        <v>49.090139999999998</v>
      </c>
    </row>
    <row r="117" spans="1:13">
      <c r="A117" s="245">
        <v>107</v>
      </c>
      <c r="B117" s="428" t="s">
        <v>83</v>
      </c>
      <c r="C117" s="425">
        <v>148.75</v>
      </c>
      <c r="D117" s="426">
        <v>148.25</v>
      </c>
      <c r="E117" s="426">
        <v>147.25</v>
      </c>
      <c r="F117" s="426">
        <v>145.75</v>
      </c>
      <c r="G117" s="426">
        <v>144.75</v>
      </c>
      <c r="H117" s="426">
        <v>149.75</v>
      </c>
      <c r="I117" s="426">
        <v>150.75</v>
      </c>
      <c r="J117" s="426">
        <v>152.25</v>
      </c>
      <c r="K117" s="425">
        <v>149.25</v>
      </c>
      <c r="L117" s="425">
        <v>146.75</v>
      </c>
      <c r="M117" s="425">
        <v>74.005139999999997</v>
      </c>
    </row>
    <row r="118" spans="1:13">
      <c r="A118" s="245">
        <v>108</v>
      </c>
      <c r="B118" s="428" t="s">
        <v>336</v>
      </c>
      <c r="C118" s="425">
        <v>403.15</v>
      </c>
      <c r="D118" s="426">
        <v>408.75</v>
      </c>
      <c r="E118" s="426">
        <v>394.5</v>
      </c>
      <c r="F118" s="426">
        <v>385.85</v>
      </c>
      <c r="G118" s="426">
        <v>371.6</v>
      </c>
      <c r="H118" s="426">
        <v>417.4</v>
      </c>
      <c r="I118" s="426">
        <v>431.65</v>
      </c>
      <c r="J118" s="426">
        <v>440.29999999999995</v>
      </c>
      <c r="K118" s="425">
        <v>423</v>
      </c>
      <c r="L118" s="425">
        <v>400.1</v>
      </c>
      <c r="M118" s="425">
        <v>12.399290000000001</v>
      </c>
    </row>
    <row r="119" spans="1:13">
      <c r="A119" s="245">
        <v>109</v>
      </c>
      <c r="B119" s="428" t="s">
        <v>820</v>
      </c>
      <c r="C119" s="425">
        <v>4097.7</v>
      </c>
      <c r="D119" s="426">
        <v>4103.4666666666662</v>
      </c>
      <c r="E119" s="426">
        <v>4049.2333333333327</v>
      </c>
      <c r="F119" s="426">
        <v>4000.7666666666664</v>
      </c>
      <c r="G119" s="426">
        <v>3946.5333333333328</v>
      </c>
      <c r="H119" s="426">
        <v>4151.9333333333325</v>
      </c>
      <c r="I119" s="426">
        <v>4206.1666666666661</v>
      </c>
      <c r="J119" s="426">
        <v>4254.6333333333323</v>
      </c>
      <c r="K119" s="425">
        <v>4157.7</v>
      </c>
      <c r="L119" s="425">
        <v>4055</v>
      </c>
      <c r="M119" s="425">
        <v>5.48604</v>
      </c>
    </row>
    <row r="120" spans="1:13">
      <c r="A120" s="245">
        <v>110</v>
      </c>
      <c r="B120" s="428" t="s">
        <v>84</v>
      </c>
      <c r="C120" s="425">
        <v>1676.95</v>
      </c>
      <c r="D120" s="426">
        <v>1686.8333333333333</v>
      </c>
      <c r="E120" s="426">
        <v>1663.6666666666665</v>
      </c>
      <c r="F120" s="426">
        <v>1650.3833333333332</v>
      </c>
      <c r="G120" s="426">
        <v>1627.2166666666665</v>
      </c>
      <c r="H120" s="426">
        <v>1700.1166666666666</v>
      </c>
      <c r="I120" s="426">
        <v>1723.2833333333331</v>
      </c>
      <c r="J120" s="426">
        <v>1736.5666666666666</v>
      </c>
      <c r="K120" s="425">
        <v>1710</v>
      </c>
      <c r="L120" s="425">
        <v>1673.55</v>
      </c>
      <c r="M120" s="425">
        <v>1.7092799999999999</v>
      </c>
    </row>
    <row r="121" spans="1:13">
      <c r="A121" s="245">
        <v>111</v>
      </c>
      <c r="B121" s="428" t="s">
        <v>85</v>
      </c>
      <c r="C121" s="425">
        <v>698.85</v>
      </c>
      <c r="D121" s="426">
        <v>700.05000000000007</v>
      </c>
      <c r="E121" s="426">
        <v>692.45000000000016</v>
      </c>
      <c r="F121" s="426">
        <v>686.05000000000007</v>
      </c>
      <c r="G121" s="426">
        <v>678.45000000000016</v>
      </c>
      <c r="H121" s="426">
        <v>706.45000000000016</v>
      </c>
      <c r="I121" s="426">
        <v>714.05000000000007</v>
      </c>
      <c r="J121" s="426">
        <v>720.45000000000016</v>
      </c>
      <c r="K121" s="425">
        <v>707.65</v>
      </c>
      <c r="L121" s="425">
        <v>693.65</v>
      </c>
      <c r="M121" s="425">
        <v>12.607570000000001</v>
      </c>
    </row>
    <row r="122" spans="1:13">
      <c r="A122" s="245">
        <v>112</v>
      </c>
      <c r="B122" s="428" t="s">
        <v>232</v>
      </c>
      <c r="C122" s="425">
        <v>929.35</v>
      </c>
      <c r="D122" s="426">
        <v>932.11666666666667</v>
      </c>
      <c r="E122" s="426">
        <v>908.23333333333335</v>
      </c>
      <c r="F122" s="426">
        <v>887.11666666666667</v>
      </c>
      <c r="G122" s="426">
        <v>863.23333333333335</v>
      </c>
      <c r="H122" s="426">
        <v>953.23333333333335</v>
      </c>
      <c r="I122" s="426">
        <v>977.11666666666679</v>
      </c>
      <c r="J122" s="426">
        <v>998.23333333333335</v>
      </c>
      <c r="K122" s="425">
        <v>956</v>
      </c>
      <c r="L122" s="425">
        <v>911</v>
      </c>
      <c r="M122" s="425">
        <v>17.254110000000001</v>
      </c>
    </row>
    <row r="123" spans="1:13">
      <c r="A123" s="245">
        <v>113</v>
      </c>
      <c r="B123" s="428" t="s">
        <v>337</v>
      </c>
      <c r="C123" s="425">
        <v>765.15</v>
      </c>
      <c r="D123" s="426">
        <v>760.76666666666677</v>
      </c>
      <c r="E123" s="426">
        <v>752.53333333333353</v>
      </c>
      <c r="F123" s="426">
        <v>739.91666666666674</v>
      </c>
      <c r="G123" s="426">
        <v>731.68333333333351</v>
      </c>
      <c r="H123" s="426">
        <v>773.38333333333355</v>
      </c>
      <c r="I123" s="426">
        <v>781.6166666666669</v>
      </c>
      <c r="J123" s="426">
        <v>794.23333333333358</v>
      </c>
      <c r="K123" s="425">
        <v>769</v>
      </c>
      <c r="L123" s="425">
        <v>748.15</v>
      </c>
      <c r="M123" s="425">
        <v>1.79311</v>
      </c>
    </row>
    <row r="124" spans="1:13">
      <c r="A124" s="245">
        <v>114</v>
      </c>
      <c r="B124" s="428" t="s">
        <v>233</v>
      </c>
      <c r="C124" s="425">
        <v>410.5</v>
      </c>
      <c r="D124" s="426">
        <v>411.55</v>
      </c>
      <c r="E124" s="426">
        <v>408.1</v>
      </c>
      <c r="F124" s="426">
        <v>405.7</v>
      </c>
      <c r="G124" s="426">
        <v>402.25</v>
      </c>
      <c r="H124" s="426">
        <v>413.95000000000005</v>
      </c>
      <c r="I124" s="426">
        <v>417.4</v>
      </c>
      <c r="J124" s="426">
        <v>419.80000000000007</v>
      </c>
      <c r="K124" s="425">
        <v>415</v>
      </c>
      <c r="L124" s="425">
        <v>409.15</v>
      </c>
      <c r="M124" s="425">
        <v>4.7231100000000001</v>
      </c>
    </row>
    <row r="125" spans="1:13">
      <c r="A125" s="245">
        <v>115</v>
      </c>
      <c r="B125" s="428" t="s">
        <v>86</v>
      </c>
      <c r="C125" s="425">
        <v>857.95</v>
      </c>
      <c r="D125" s="426">
        <v>851.94999999999993</v>
      </c>
      <c r="E125" s="426">
        <v>837.99999999999989</v>
      </c>
      <c r="F125" s="426">
        <v>818.05</v>
      </c>
      <c r="G125" s="426">
        <v>804.09999999999991</v>
      </c>
      <c r="H125" s="426">
        <v>871.89999999999986</v>
      </c>
      <c r="I125" s="426">
        <v>885.84999999999991</v>
      </c>
      <c r="J125" s="426">
        <v>905.79999999999984</v>
      </c>
      <c r="K125" s="425">
        <v>865.9</v>
      </c>
      <c r="L125" s="425">
        <v>832</v>
      </c>
      <c r="M125" s="425">
        <v>23.026820000000001</v>
      </c>
    </row>
    <row r="126" spans="1:13">
      <c r="A126" s="245">
        <v>116</v>
      </c>
      <c r="B126" s="428" t="s">
        <v>338</v>
      </c>
      <c r="C126" s="425">
        <v>839.5</v>
      </c>
      <c r="D126" s="426">
        <v>844.43333333333339</v>
      </c>
      <c r="E126" s="426">
        <v>832.06666666666683</v>
      </c>
      <c r="F126" s="426">
        <v>824.63333333333344</v>
      </c>
      <c r="G126" s="426">
        <v>812.26666666666688</v>
      </c>
      <c r="H126" s="426">
        <v>851.86666666666679</v>
      </c>
      <c r="I126" s="426">
        <v>864.23333333333335</v>
      </c>
      <c r="J126" s="426">
        <v>871.66666666666674</v>
      </c>
      <c r="K126" s="425">
        <v>856.8</v>
      </c>
      <c r="L126" s="425">
        <v>837</v>
      </c>
      <c r="M126" s="425">
        <v>1.04155</v>
      </c>
    </row>
    <row r="127" spans="1:13">
      <c r="A127" s="245">
        <v>117</v>
      </c>
      <c r="B127" s="428" t="s">
        <v>339</v>
      </c>
      <c r="C127" s="425">
        <v>108.15</v>
      </c>
      <c r="D127" s="426">
        <v>108.26666666666667</v>
      </c>
      <c r="E127" s="426">
        <v>106.68333333333334</v>
      </c>
      <c r="F127" s="426">
        <v>105.21666666666667</v>
      </c>
      <c r="G127" s="426">
        <v>103.63333333333334</v>
      </c>
      <c r="H127" s="426">
        <v>109.73333333333333</v>
      </c>
      <c r="I127" s="426">
        <v>111.31666666666668</v>
      </c>
      <c r="J127" s="426">
        <v>112.78333333333333</v>
      </c>
      <c r="K127" s="425">
        <v>109.85</v>
      </c>
      <c r="L127" s="425">
        <v>106.8</v>
      </c>
      <c r="M127" s="425">
        <v>3.30742</v>
      </c>
    </row>
    <row r="128" spans="1:13">
      <c r="A128" s="245">
        <v>118</v>
      </c>
      <c r="B128" s="428" t="s">
        <v>340</v>
      </c>
      <c r="C128" s="425">
        <v>105.2</v>
      </c>
      <c r="D128" s="426">
        <v>105.55</v>
      </c>
      <c r="E128" s="426">
        <v>104.35</v>
      </c>
      <c r="F128" s="426">
        <v>103.5</v>
      </c>
      <c r="G128" s="426">
        <v>102.3</v>
      </c>
      <c r="H128" s="426">
        <v>106.39999999999999</v>
      </c>
      <c r="I128" s="426">
        <v>107.60000000000001</v>
      </c>
      <c r="J128" s="426">
        <v>108.44999999999999</v>
      </c>
      <c r="K128" s="425">
        <v>106.75</v>
      </c>
      <c r="L128" s="425">
        <v>104.7</v>
      </c>
      <c r="M128" s="425">
        <v>16.610420000000001</v>
      </c>
    </row>
    <row r="129" spans="1:13">
      <c r="A129" s="245">
        <v>119</v>
      </c>
      <c r="B129" s="428" t="s">
        <v>341</v>
      </c>
      <c r="C129" s="425">
        <v>825.45</v>
      </c>
      <c r="D129" s="426">
        <v>837.01666666666677</v>
      </c>
      <c r="E129" s="426">
        <v>806.03333333333353</v>
      </c>
      <c r="F129" s="426">
        <v>786.61666666666679</v>
      </c>
      <c r="G129" s="426">
        <v>755.63333333333355</v>
      </c>
      <c r="H129" s="426">
        <v>856.43333333333351</v>
      </c>
      <c r="I129" s="426">
        <v>887.41666666666686</v>
      </c>
      <c r="J129" s="426">
        <v>906.83333333333348</v>
      </c>
      <c r="K129" s="425">
        <v>868</v>
      </c>
      <c r="L129" s="425">
        <v>817.6</v>
      </c>
      <c r="M129" s="425">
        <v>3.8312900000000001</v>
      </c>
    </row>
    <row r="130" spans="1:13">
      <c r="A130" s="245">
        <v>120</v>
      </c>
      <c r="B130" s="428" t="s">
        <v>92</v>
      </c>
      <c r="C130" s="425">
        <v>293.89999999999998</v>
      </c>
      <c r="D130" s="426">
        <v>293.51666666666665</v>
      </c>
      <c r="E130" s="426">
        <v>290.63333333333333</v>
      </c>
      <c r="F130" s="426">
        <v>287.36666666666667</v>
      </c>
      <c r="G130" s="426">
        <v>284.48333333333335</v>
      </c>
      <c r="H130" s="426">
        <v>296.7833333333333</v>
      </c>
      <c r="I130" s="426">
        <v>299.66666666666663</v>
      </c>
      <c r="J130" s="426">
        <v>302.93333333333328</v>
      </c>
      <c r="K130" s="425">
        <v>296.39999999999998</v>
      </c>
      <c r="L130" s="425">
        <v>290.25</v>
      </c>
      <c r="M130" s="425">
        <v>43.041409999999999</v>
      </c>
    </row>
    <row r="131" spans="1:13">
      <c r="A131" s="245">
        <v>121</v>
      </c>
      <c r="B131" s="428" t="s">
        <v>87</v>
      </c>
      <c r="C131" s="425">
        <v>564.45000000000005</v>
      </c>
      <c r="D131" s="426">
        <v>567.63333333333333</v>
      </c>
      <c r="E131" s="426">
        <v>559.76666666666665</v>
      </c>
      <c r="F131" s="426">
        <v>555.08333333333337</v>
      </c>
      <c r="G131" s="426">
        <v>547.2166666666667</v>
      </c>
      <c r="H131" s="426">
        <v>572.31666666666661</v>
      </c>
      <c r="I131" s="426">
        <v>580.18333333333317</v>
      </c>
      <c r="J131" s="426">
        <v>584.86666666666656</v>
      </c>
      <c r="K131" s="425">
        <v>575.5</v>
      </c>
      <c r="L131" s="425">
        <v>562.95000000000005</v>
      </c>
      <c r="M131" s="425">
        <v>11.90963</v>
      </c>
    </row>
    <row r="132" spans="1:13">
      <c r="A132" s="245">
        <v>122</v>
      </c>
      <c r="B132" s="428" t="s">
        <v>234</v>
      </c>
      <c r="C132" s="425">
        <v>1832.55</v>
      </c>
      <c r="D132" s="426">
        <v>1838.4000000000003</v>
      </c>
      <c r="E132" s="426">
        <v>1804.3000000000006</v>
      </c>
      <c r="F132" s="426">
        <v>1776.0500000000004</v>
      </c>
      <c r="G132" s="426">
        <v>1741.9500000000007</v>
      </c>
      <c r="H132" s="426">
        <v>1866.6500000000005</v>
      </c>
      <c r="I132" s="426">
        <v>1900.7500000000005</v>
      </c>
      <c r="J132" s="426">
        <v>1929.0000000000005</v>
      </c>
      <c r="K132" s="425">
        <v>1872.5</v>
      </c>
      <c r="L132" s="425">
        <v>1810.15</v>
      </c>
      <c r="M132" s="425">
        <v>1.76681</v>
      </c>
    </row>
    <row r="133" spans="1:13">
      <c r="A133" s="245">
        <v>123</v>
      </c>
      <c r="B133" s="428" t="s">
        <v>342</v>
      </c>
      <c r="C133" s="425">
        <v>1785.3</v>
      </c>
      <c r="D133" s="426">
        <v>1775.1333333333332</v>
      </c>
      <c r="E133" s="426">
        <v>1747.2666666666664</v>
      </c>
      <c r="F133" s="426">
        <v>1709.2333333333331</v>
      </c>
      <c r="G133" s="426">
        <v>1681.3666666666663</v>
      </c>
      <c r="H133" s="426">
        <v>1813.1666666666665</v>
      </c>
      <c r="I133" s="426">
        <v>1841.0333333333333</v>
      </c>
      <c r="J133" s="426">
        <v>1879.0666666666666</v>
      </c>
      <c r="K133" s="425">
        <v>1803</v>
      </c>
      <c r="L133" s="425">
        <v>1737.1</v>
      </c>
      <c r="M133" s="425">
        <v>11.28077</v>
      </c>
    </row>
    <row r="134" spans="1:13">
      <c r="A134" s="245">
        <v>124</v>
      </c>
      <c r="B134" s="428" t="s">
        <v>343</v>
      </c>
      <c r="C134" s="425">
        <v>181.7</v>
      </c>
      <c r="D134" s="426">
        <v>182.45000000000002</v>
      </c>
      <c r="E134" s="426">
        <v>178.90000000000003</v>
      </c>
      <c r="F134" s="426">
        <v>176.10000000000002</v>
      </c>
      <c r="G134" s="426">
        <v>172.55000000000004</v>
      </c>
      <c r="H134" s="426">
        <v>185.25000000000003</v>
      </c>
      <c r="I134" s="426">
        <v>188.80000000000004</v>
      </c>
      <c r="J134" s="426">
        <v>191.60000000000002</v>
      </c>
      <c r="K134" s="425">
        <v>186</v>
      </c>
      <c r="L134" s="425">
        <v>179.65</v>
      </c>
      <c r="M134" s="425">
        <v>21.036259999999999</v>
      </c>
    </row>
    <row r="135" spans="1:13">
      <c r="A135" s="245">
        <v>125</v>
      </c>
      <c r="B135" s="428" t="s">
        <v>828</v>
      </c>
      <c r="C135" s="425">
        <v>177.3</v>
      </c>
      <c r="D135" s="426">
        <v>177.46666666666667</v>
      </c>
      <c r="E135" s="426">
        <v>174.43333333333334</v>
      </c>
      <c r="F135" s="426">
        <v>171.56666666666666</v>
      </c>
      <c r="G135" s="426">
        <v>168.53333333333333</v>
      </c>
      <c r="H135" s="426">
        <v>180.33333333333334</v>
      </c>
      <c r="I135" s="426">
        <v>183.3666666666667</v>
      </c>
      <c r="J135" s="426">
        <v>186.23333333333335</v>
      </c>
      <c r="K135" s="425">
        <v>180.5</v>
      </c>
      <c r="L135" s="425">
        <v>174.6</v>
      </c>
      <c r="M135" s="425">
        <v>3.8374999999999999</v>
      </c>
    </row>
    <row r="136" spans="1:13">
      <c r="A136" s="245">
        <v>126</v>
      </c>
      <c r="B136" s="428" t="s">
        <v>740</v>
      </c>
      <c r="C136" s="425">
        <v>960.55</v>
      </c>
      <c r="D136" s="426">
        <v>958.83333333333337</v>
      </c>
      <c r="E136" s="426">
        <v>951.7166666666667</v>
      </c>
      <c r="F136" s="426">
        <v>942.88333333333333</v>
      </c>
      <c r="G136" s="426">
        <v>935.76666666666665</v>
      </c>
      <c r="H136" s="426">
        <v>967.66666666666674</v>
      </c>
      <c r="I136" s="426">
        <v>974.7833333333333</v>
      </c>
      <c r="J136" s="426">
        <v>983.61666666666679</v>
      </c>
      <c r="K136" s="425">
        <v>965.95</v>
      </c>
      <c r="L136" s="425">
        <v>950</v>
      </c>
      <c r="M136" s="425">
        <v>0.62924999999999998</v>
      </c>
    </row>
    <row r="137" spans="1:13">
      <c r="A137" s="245">
        <v>127</v>
      </c>
      <c r="B137" s="428" t="s">
        <v>345</v>
      </c>
      <c r="C137" s="425">
        <v>555.95000000000005</v>
      </c>
      <c r="D137" s="426">
        <v>560.51666666666677</v>
      </c>
      <c r="E137" s="426">
        <v>549.43333333333351</v>
      </c>
      <c r="F137" s="426">
        <v>542.91666666666674</v>
      </c>
      <c r="G137" s="426">
        <v>531.83333333333348</v>
      </c>
      <c r="H137" s="426">
        <v>567.03333333333353</v>
      </c>
      <c r="I137" s="426">
        <v>578.11666666666679</v>
      </c>
      <c r="J137" s="426">
        <v>584.63333333333355</v>
      </c>
      <c r="K137" s="425">
        <v>571.6</v>
      </c>
      <c r="L137" s="425">
        <v>554</v>
      </c>
      <c r="M137" s="425">
        <v>2.6234600000000001</v>
      </c>
    </row>
    <row r="138" spans="1:13">
      <c r="A138" s="245">
        <v>128</v>
      </c>
      <c r="B138" s="428" t="s">
        <v>89</v>
      </c>
      <c r="C138" s="425">
        <v>14.15</v>
      </c>
      <c r="D138" s="426">
        <v>14.083333333333334</v>
      </c>
      <c r="E138" s="426">
        <v>13.816666666666668</v>
      </c>
      <c r="F138" s="426">
        <v>13.483333333333334</v>
      </c>
      <c r="G138" s="426">
        <v>13.216666666666669</v>
      </c>
      <c r="H138" s="426">
        <v>14.416666666666668</v>
      </c>
      <c r="I138" s="426">
        <v>14.683333333333334</v>
      </c>
      <c r="J138" s="426">
        <v>15.016666666666667</v>
      </c>
      <c r="K138" s="425">
        <v>14.35</v>
      </c>
      <c r="L138" s="425">
        <v>13.75</v>
      </c>
      <c r="M138" s="425">
        <v>75.77628</v>
      </c>
    </row>
    <row r="139" spans="1:13">
      <c r="A139" s="245">
        <v>129</v>
      </c>
      <c r="B139" s="428" t="s">
        <v>346</v>
      </c>
      <c r="C139" s="425">
        <v>198.65</v>
      </c>
      <c r="D139" s="426">
        <v>199.03333333333333</v>
      </c>
      <c r="E139" s="426">
        <v>194.11666666666667</v>
      </c>
      <c r="F139" s="426">
        <v>189.58333333333334</v>
      </c>
      <c r="G139" s="426">
        <v>184.66666666666669</v>
      </c>
      <c r="H139" s="426">
        <v>203.56666666666666</v>
      </c>
      <c r="I139" s="426">
        <v>208.48333333333335</v>
      </c>
      <c r="J139" s="426">
        <v>213.01666666666665</v>
      </c>
      <c r="K139" s="425">
        <v>203.95</v>
      </c>
      <c r="L139" s="425">
        <v>194.5</v>
      </c>
      <c r="M139" s="425">
        <v>3.80775</v>
      </c>
    </row>
    <row r="140" spans="1:13">
      <c r="A140" s="245">
        <v>130</v>
      </c>
      <c r="B140" s="428" t="s">
        <v>90</v>
      </c>
      <c r="C140" s="425">
        <v>4248.75</v>
      </c>
      <c r="D140" s="426">
        <v>4259.333333333333</v>
      </c>
      <c r="E140" s="426">
        <v>4229.6666666666661</v>
      </c>
      <c r="F140" s="426">
        <v>4210.583333333333</v>
      </c>
      <c r="G140" s="426">
        <v>4180.9166666666661</v>
      </c>
      <c r="H140" s="426">
        <v>4278.4166666666661</v>
      </c>
      <c r="I140" s="426">
        <v>4308.0833333333321</v>
      </c>
      <c r="J140" s="426">
        <v>4327.1666666666661</v>
      </c>
      <c r="K140" s="425">
        <v>4289</v>
      </c>
      <c r="L140" s="425">
        <v>4240.25</v>
      </c>
      <c r="M140" s="425">
        <v>2.1593599999999999</v>
      </c>
    </row>
    <row r="141" spans="1:13">
      <c r="A141" s="245">
        <v>131</v>
      </c>
      <c r="B141" s="428" t="s">
        <v>347</v>
      </c>
      <c r="C141" s="425">
        <v>4499.1000000000004</v>
      </c>
      <c r="D141" s="426">
        <v>4523.3666666666668</v>
      </c>
      <c r="E141" s="426">
        <v>4461.7333333333336</v>
      </c>
      <c r="F141" s="426">
        <v>4424.3666666666668</v>
      </c>
      <c r="G141" s="426">
        <v>4362.7333333333336</v>
      </c>
      <c r="H141" s="426">
        <v>4560.7333333333336</v>
      </c>
      <c r="I141" s="426">
        <v>4622.3666666666668</v>
      </c>
      <c r="J141" s="426">
        <v>4659.7333333333336</v>
      </c>
      <c r="K141" s="425">
        <v>4585</v>
      </c>
      <c r="L141" s="425">
        <v>4486</v>
      </c>
      <c r="M141" s="425">
        <v>1.68343</v>
      </c>
    </row>
    <row r="142" spans="1:13">
      <c r="A142" s="245">
        <v>132</v>
      </c>
      <c r="B142" s="428" t="s">
        <v>348</v>
      </c>
      <c r="C142" s="425">
        <v>3160.1</v>
      </c>
      <c r="D142" s="426">
        <v>3173.5333333333333</v>
      </c>
      <c r="E142" s="426">
        <v>3137.0666666666666</v>
      </c>
      <c r="F142" s="426">
        <v>3114.0333333333333</v>
      </c>
      <c r="G142" s="426">
        <v>3077.5666666666666</v>
      </c>
      <c r="H142" s="426">
        <v>3196.5666666666666</v>
      </c>
      <c r="I142" s="426">
        <v>3233.0333333333328</v>
      </c>
      <c r="J142" s="426">
        <v>3256.0666666666666</v>
      </c>
      <c r="K142" s="425">
        <v>3210</v>
      </c>
      <c r="L142" s="425">
        <v>3150.5</v>
      </c>
      <c r="M142" s="425">
        <v>1.5966899999999999</v>
      </c>
    </row>
    <row r="143" spans="1:13">
      <c r="A143" s="245">
        <v>133</v>
      </c>
      <c r="B143" s="428" t="s">
        <v>93</v>
      </c>
      <c r="C143" s="425">
        <v>5309.3</v>
      </c>
      <c r="D143" s="426">
        <v>5304.0999999999995</v>
      </c>
      <c r="E143" s="426">
        <v>5272.1999999999989</v>
      </c>
      <c r="F143" s="426">
        <v>5235.0999999999995</v>
      </c>
      <c r="G143" s="426">
        <v>5203.1999999999989</v>
      </c>
      <c r="H143" s="426">
        <v>5341.1999999999989</v>
      </c>
      <c r="I143" s="426">
        <v>5373.0999999999985</v>
      </c>
      <c r="J143" s="426">
        <v>5410.1999999999989</v>
      </c>
      <c r="K143" s="425">
        <v>5336</v>
      </c>
      <c r="L143" s="425">
        <v>5267</v>
      </c>
      <c r="M143" s="425">
        <v>4.6407299999999996</v>
      </c>
    </row>
    <row r="144" spans="1:13">
      <c r="A144" s="245">
        <v>134</v>
      </c>
      <c r="B144" s="428" t="s">
        <v>349</v>
      </c>
      <c r="C144" s="425">
        <v>450.7</v>
      </c>
      <c r="D144" s="426">
        <v>446.76666666666665</v>
      </c>
      <c r="E144" s="426">
        <v>432.18333333333328</v>
      </c>
      <c r="F144" s="426">
        <v>413.66666666666663</v>
      </c>
      <c r="G144" s="426">
        <v>399.08333333333326</v>
      </c>
      <c r="H144" s="426">
        <v>465.2833333333333</v>
      </c>
      <c r="I144" s="426">
        <v>479.86666666666667</v>
      </c>
      <c r="J144" s="426">
        <v>498.38333333333333</v>
      </c>
      <c r="K144" s="425">
        <v>461.35</v>
      </c>
      <c r="L144" s="425">
        <v>428.25</v>
      </c>
      <c r="M144" s="425">
        <v>31.535399999999999</v>
      </c>
    </row>
    <row r="145" spans="1:13">
      <c r="A145" s="245">
        <v>135</v>
      </c>
      <c r="B145" s="428" t="s">
        <v>350</v>
      </c>
      <c r="C145" s="425">
        <v>113.85</v>
      </c>
      <c r="D145" s="426">
        <v>113.81666666666666</v>
      </c>
      <c r="E145" s="426">
        <v>111.73333333333332</v>
      </c>
      <c r="F145" s="426">
        <v>109.61666666666666</v>
      </c>
      <c r="G145" s="426">
        <v>107.53333333333332</v>
      </c>
      <c r="H145" s="426">
        <v>115.93333333333332</v>
      </c>
      <c r="I145" s="426">
        <v>118.01666666666667</v>
      </c>
      <c r="J145" s="426">
        <v>120.13333333333333</v>
      </c>
      <c r="K145" s="425">
        <v>115.9</v>
      </c>
      <c r="L145" s="425">
        <v>111.7</v>
      </c>
      <c r="M145" s="425">
        <v>11.962249999999999</v>
      </c>
    </row>
    <row r="146" spans="1:13">
      <c r="A146" s="245">
        <v>136</v>
      </c>
      <c r="B146" s="428" t="s">
        <v>829</v>
      </c>
      <c r="C146" s="425">
        <v>280.64999999999998</v>
      </c>
      <c r="D146" s="426">
        <v>281.34999999999997</v>
      </c>
      <c r="E146" s="426">
        <v>278.44999999999993</v>
      </c>
      <c r="F146" s="426">
        <v>276.24999999999994</v>
      </c>
      <c r="G146" s="426">
        <v>273.34999999999991</v>
      </c>
      <c r="H146" s="426">
        <v>283.54999999999995</v>
      </c>
      <c r="I146" s="426">
        <v>286.44999999999993</v>
      </c>
      <c r="J146" s="426">
        <v>288.64999999999998</v>
      </c>
      <c r="K146" s="425">
        <v>284.25</v>
      </c>
      <c r="L146" s="425">
        <v>279.14999999999998</v>
      </c>
      <c r="M146" s="425">
        <v>1.60151</v>
      </c>
    </row>
    <row r="147" spans="1:13">
      <c r="A147" s="245">
        <v>137</v>
      </c>
      <c r="B147" s="428" t="s">
        <v>742</v>
      </c>
      <c r="C147" s="425">
        <v>1914.2</v>
      </c>
      <c r="D147" s="426">
        <v>1924.9666666666665</v>
      </c>
      <c r="E147" s="426">
        <v>1891.2333333333329</v>
      </c>
      <c r="F147" s="426">
        <v>1868.2666666666664</v>
      </c>
      <c r="G147" s="426">
        <v>1834.5333333333328</v>
      </c>
      <c r="H147" s="426">
        <v>1947.9333333333329</v>
      </c>
      <c r="I147" s="426">
        <v>1981.6666666666665</v>
      </c>
      <c r="J147" s="426">
        <v>2004.633333333333</v>
      </c>
      <c r="K147" s="425">
        <v>1958.7</v>
      </c>
      <c r="L147" s="425">
        <v>1902</v>
      </c>
      <c r="M147" s="425">
        <v>6.4750000000000002E-2</v>
      </c>
    </row>
    <row r="148" spans="1:13">
      <c r="A148" s="245">
        <v>138</v>
      </c>
      <c r="B148" s="428" t="s">
        <v>235</v>
      </c>
      <c r="C148" s="425">
        <v>73.400000000000006</v>
      </c>
      <c r="D148" s="426">
        <v>74.05</v>
      </c>
      <c r="E148" s="426">
        <v>72.199999999999989</v>
      </c>
      <c r="F148" s="426">
        <v>70.999999999999986</v>
      </c>
      <c r="G148" s="426">
        <v>69.149999999999977</v>
      </c>
      <c r="H148" s="426">
        <v>75.25</v>
      </c>
      <c r="I148" s="426">
        <v>77.099999999999994</v>
      </c>
      <c r="J148" s="426">
        <v>78.300000000000011</v>
      </c>
      <c r="K148" s="425">
        <v>75.900000000000006</v>
      </c>
      <c r="L148" s="425">
        <v>72.849999999999994</v>
      </c>
      <c r="M148" s="425">
        <v>26.45843</v>
      </c>
    </row>
    <row r="149" spans="1:13">
      <c r="A149" s="245">
        <v>139</v>
      </c>
      <c r="B149" s="428" t="s">
        <v>94</v>
      </c>
      <c r="C149" s="425">
        <v>2720.8</v>
      </c>
      <c r="D149" s="426">
        <v>2709.6</v>
      </c>
      <c r="E149" s="426">
        <v>2694.2</v>
      </c>
      <c r="F149" s="426">
        <v>2667.6</v>
      </c>
      <c r="G149" s="426">
        <v>2652.2</v>
      </c>
      <c r="H149" s="426">
        <v>2736.2</v>
      </c>
      <c r="I149" s="426">
        <v>2751.6000000000004</v>
      </c>
      <c r="J149" s="426">
        <v>2778.2</v>
      </c>
      <c r="K149" s="425">
        <v>2725</v>
      </c>
      <c r="L149" s="425">
        <v>2683</v>
      </c>
      <c r="M149" s="425">
        <v>4.5580299999999996</v>
      </c>
    </row>
    <row r="150" spans="1:13">
      <c r="A150" s="245">
        <v>140</v>
      </c>
      <c r="B150" s="428" t="s">
        <v>351</v>
      </c>
      <c r="C150" s="425">
        <v>212.1</v>
      </c>
      <c r="D150" s="426">
        <v>212.81666666666669</v>
      </c>
      <c r="E150" s="426">
        <v>209.78333333333339</v>
      </c>
      <c r="F150" s="426">
        <v>207.4666666666667</v>
      </c>
      <c r="G150" s="426">
        <v>204.43333333333339</v>
      </c>
      <c r="H150" s="426">
        <v>215.13333333333338</v>
      </c>
      <c r="I150" s="426">
        <v>218.16666666666669</v>
      </c>
      <c r="J150" s="426">
        <v>220.48333333333338</v>
      </c>
      <c r="K150" s="425">
        <v>215.85</v>
      </c>
      <c r="L150" s="425">
        <v>210.5</v>
      </c>
      <c r="M150" s="425">
        <v>1.46238</v>
      </c>
    </row>
    <row r="151" spans="1:13">
      <c r="A151" s="245">
        <v>141</v>
      </c>
      <c r="B151" s="428" t="s">
        <v>236</v>
      </c>
      <c r="C151" s="425">
        <v>539.95000000000005</v>
      </c>
      <c r="D151" s="426">
        <v>545.5</v>
      </c>
      <c r="E151" s="426">
        <v>533.45000000000005</v>
      </c>
      <c r="F151" s="426">
        <v>526.95000000000005</v>
      </c>
      <c r="G151" s="426">
        <v>514.90000000000009</v>
      </c>
      <c r="H151" s="426">
        <v>552</v>
      </c>
      <c r="I151" s="426">
        <v>564.04999999999995</v>
      </c>
      <c r="J151" s="426">
        <v>570.54999999999995</v>
      </c>
      <c r="K151" s="425">
        <v>557.54999999999995</v>
      </c>
      <c r="L151" s="425">
        <v>539</v>
      </c>
      <c r="M151" s="425">
        <v>3.30545</v>
      </c>
    </row>
    <row r="152" spans="1:13">
      <c r="A152" s="245">
        <v>142</v>
      </c>
      <c r="B152" s="428" t="s">
        <v>237</v>
      </c>
      <c r="C152" s="425">
        <v>1550</v>
      </c>
      <c r="D152" s="426">
        <v>1547.55</v>
      </c>
      <c r="E152" s="426">
        <v>1527.5</v>
      </c>
      <c r="F152" s="426">
        <v>1505</v>
      </c>
      <c r="G152" s="426">
        <v>1484.95</v>
      </c>
      <c r="H152" s="426">
        <v>1570.05</v>
      </c>
      <c r="I152" s="426">
        <v>1590.0999999999997</v>
      </c>
      <c r="J152" s="426">
        <v>1612.6</v>
      </c>
      <c r="K152" s="425">
        <v>1567.6</v>
      </c>
      <c r="L152" s="425">
        <v>1525.05</v>
      </c>
      <c r="M152" s="425">
        <v>0.76929999999999998</v>
      </c>
    </row>
    <row r="153" spans="1:13">
      <c r="A153" s="245">
        <v>143</v>
      </c>
      <c r="B153" s="428" t="s">
        <v>238</v>
      </c>
      <c r="C153" s="425">
        <v>80.849999999999994</v>
      </c>
      <c r="D153" s="426">
        <v>81.11666666666666</v>
      </c>
      <c r="E153" s="426">
        <v>80.333333333333314</v>
      </c>
      <c r="F153" s="426">
        <v>79.816666666666649</v>
      </c>
      <c r="G153" s="426">
        <v>79.033333333333303</v>
      </c>
      <c r="H153" s="426">
        <v>81.633333333333326</v>
      </c>
      <c r="I153" s="426">
        <v>82.416666666666657</v>
      </c>
      <c r="J153" s="426">
        <v>82.933333333333337</v>
      </c>
      <c r="K153" s="425">
        <v>81.900000000000006</v>
      </c>
      <c r="L153" s="425">
        <v>80.599999999999994</v>
      </c>
      <c r="M153" s="425">
        <v>14.0495</v>
      </c>
    </row>
    <row r="154" spans="1:13">
      <c r="A154" s="245">
        <v>144</v>
      </c>
      <c r="B154" s="428" t="s">
        <v>95</v>
      </c>
      <c r="C154" s="425">
        <v>94.45</v>
      </c>
      <c r="D154" s="426">
        <v>94.233333333333334</v>
      </c>
      <c r="E154" s="426">
        <v>93.466666666666669</v>
      </c>
      <c r="F154" s="426">
        <v>92.483333333333334</v>
      </c>
      <c r="G154" s="426">
        <v>91.716666666666669</v>
      </c>
      <c r="H154" s="426">
        <v>95.216666666666669</v>
      </c>
      <c r="I154" s="426">
        <v>95.983333333333348</v>
      </c>
      <c r="J154" s="426">
        <v>96.966666666666669</v>
      </c>
      <c r="K154" s="425">
        <v>95</v>
      </c>
      <c r="L154" s="425">
        <v>93.25</v>
      </c>
      <c r="M154" s="425">
        <v>8.8901699999999995</v>
      </c>
    </row>
    <row r="155" spans="1:13">
      <c r="A155" s="245">
        <v>145</v>
      </c>
      <c r="B155" s="428" t="s">
        <v>352</v>
      </c>
      <c r="C155" s="425">
        <v>697.65</v>
      </c>
      <c r="D155" s="426">
        <v>697.15</v>
      </c>
      <c r="E155" s="426">
        <v>693.5</v>
      </c>
      <c r="F155" s="426">
        <v>689.35</v>
      </c>
      <c r="G155" s="426">
        <v>685.7</v>
      </c>
      <c r="H155" s="426">
        <v>701.3</v>
      </c>
      <c r="I155" s="426">
        <v>704.94999999999982</v>
      </c>
      <c r="J155" s="426">
        <v>709.09999999999991</v>
      </c>
      <c r="K155" s="425">
        <v>700.8</v>
      </c>
      <c r="L155" s="425">
        <v>693</v>
      </c>
      <c r="M155" s="425">
        <v>1.60494</v>
      </c>
    </row>
    <row r="156" spans="1:13">
      <c r="A156" s="245">
        <v>146</v>
      </c>
      <c r="B156" s="428" t="s">
        <v>96</v>
      </c>
      <c r="C156" s="425">
        <v>1182.45</v>
      </c>
      <c r="D156" s="426">
        <v>1174.6166666666668</v>
      </c>
      <c r="E156" s="426">
        <v>1164.3333333333335</v>
      </c>
      <c r="F156" s="426">
        <v>1146.2166666666667</v>
      </c>
      <c r="G156" s="426">
        <v>1135.9333333333334</v>
      </c>
      <c r="H156" s="426">
        <v>1192.7333333333336</v>
      </c>
      <c r="I156" s="426">
        <v>1203.0166666666669</v>
      </c>
      <c r="J156" s="426">
        <v>1221.1333333333337</v>
      </c>
      <c r="K156" s="425">
        <v>1184.9000000000001</v>
      </c>
      <c r="L156" s="425">
        <v>1156.5</v>
      </c>
      <c r="M156" s="425">
        <v>7.5230899999999998</v>
      </c>
    </row>
    <row r="157" spans="1:13">
      <c r="A157" s="245">
        <v>147</v>
      </c>
      <c r="B157" s="428" t="s">
        <v>97</v>
      </c>
      <c r="C157" s="425">
        <v>182.75</v>
      </c>
      <c r="D157" s="426">
        <v>182.98333333333335</v>
      </c>
      <c r="E157" s="426">
        <v>182.1166666666667</v>
      </c>
      <c r="F157" s="426">
        <v>181.48333333333335</v>
      </c>
      <c r="G157" s="426">
        <v>180.6166666666667</v>
      </c>
      <c r="H157" s="426">
        <v>183.6166666666667</v>
      </c>
      <c r="I157" s="426">
        <v>184.48333333333338</v>
      </c>
      <c r="J157" s="426">
        <v>185.1166666666667</v>
      </c>
      <c r="K157" s="425">
        <v>183.85</v>
      </c>
      <c r="L157" s="425">
        <v>182.35</v>
      </c>
      <c r="M157" s="425">
        <v>13.24865</v>
      </c>
    </row>
    <row r="158" spans="1:13">
      <c r="A158" s="245">
        <v>148</v>
      </c>
      <c r="B158" s="428" t="s">
        <v>354</v>
      </c>
      <c r="C158" s="425">
        <v>351.55</v>
      </c>
      <c r="D158" s="426">
        <v>352.4666666666667</v>
      </c>
      <c r="E158" s="426">
        <v>347.13333333333338</v>
      </c>
      <c r="F158" s="426">
        <v>342.7166666666667</v>
      </c>
      <c r="G158" s="426">
        <v>337.38333333333338</v>
      </c>
      <c r="H158" s="426">
        <v>356.88333333333338</v>
      </c>
      <c r="I158" s="426">
        <v>362.21666666666664</v>
      </c>
      <c r="J158" s="426">
        <v>366.63333333333338</v>
      </c>
      <c r="K158" s="425">
        <v>357.8</v>
      </c>
      <c r="L158" s="425">
        <v>348.05</v>
      </c>
      <c r="M158" s="425">
        <v>1.8036300000000001</v>
      </c>
    </row>
    <row r="159" spans="1:13">
      <c r="A159" s="245">
        <v>149</v>
      </c>
      <c r="B159" s="428" t="s">
        <v>98</v>
      </c>
      <c r="C159" s="425">
        <v>85.75</v>
      </c>
      <c r="D159" s="426">
        <v>85.59999999999998</v>
      </c>
      <c r="E159" s="426">
        <v>84.999999999999957</v>
      </c>
      <c r="F159" s="426">
        <v>84.249999999999972</v>
      </c>
      <c r="G159" s="426">
        <v>83.649999999999949</v>
      </c>
      <c r="H159" s="426">
        <v>86.349999999999966</v>
      </c>
      <c r="I159" s="426">
        <v>86.949999999999989</v>
      </c>
      <c r="J159" s="426">
        <v>87.699999999999974</v>
      </c>
      <c r="K159" s="425">
        <v>86.2</v>
      </c>
      <c r="L159" s="425">
        <v>84.85</v>
      </c>
      <c r="M159" s="425">
        <v>142.15718000000001</v>
      </c>
    </row>
    <row r="160" spans="1:13">
      <c r="A160" s="245">
        <v>150</v>
      </c>
      <c r="B160" s="428" t="s">
        <v>355</v>
      </c>
      <c r="C160" s="425">
        <v>2899.7</v>
      </c>
      <c r="D160" s="426">
        <v>2888.5499999999997</v>
      </c>
      <c r="E160" s="426">
        <v>2859.2999999999993</v>
      </c>
      <c r="F160" s="426">
        <v>2818.8999999999996</v>
      </c>
      <c r="G160" s="426">
        <v>2789.6499999999992</v>
      </c>
      <c r="H160" s="426">
        <v>2928.9499999999994</v>
      </c>
      <c r="I160" s="426">
        <v>2958.2000000000003</v>
      </c>
      <c r="J160" s="426">
        <v>2998.5999999999995</v>
      </c>
      <c r="K160" s="425">
        <v>2917.8</v>
      </c>
      <c r="L160" s="425">
        <v>2848.15</v>
      </c>
      <c r="M160" s="425">
        <v>0.48215000000000002</v>
      </c>
    </row>
    <row r="161" spans="1:13">
      <c r="A161" s="245">
        <v>151</v>
      </c>
      <c r="B161" s="428" t="s">
        <v>356</v>
      </c>
      <c r="C161" s="425">
        <v>512.65</v>
      </c>
      <c r="D161" s="426">
        <v>520.05000000000007</v>
      </c>
      <c r="E161" s="426">
        <v>502.10000000000014</v>
      </c>
      <c r="F161" s="426">
        <v>491.55000000000007</v>
      </c>
      <c r="G161" s="426">
        <v>473.60000000000014</v>
      </c>
      <c r="H161" s="426">
        <v>530.60000000000014</v>
      </c>
      <c r="I161" s="426">
        <v>548.55000000000018</v>
      </c>
      <c r="J161" s="426">
        <v>559.10000000000014</v>
      </c>
      <c r="K161" s="425">
        <v>538</v>
      </c>
      <c r="L161" s="425">
        <v>509.5</v>
      </c>
      <c r="M161" s="425">
        <v>2.6994500000000001</v>
      </c>
    </row>
    <row r="162" spans="1:13">
      <c r="A162" s="245">
        <v>152</v>
      </c>
      <c r="B162" s="428" t="s">
        <v>357</v>
      </c>
      <c r="C162" s="425">
        <v>173.95</v>
      </c>
      <c r="D162" s="426">
        <v>174.7166666666667</v>
      </c>
      <c r="E162" s="426">
        <v>171.53333333333339</v>
      </c>
      <c r="F162" s="426">
        <v>169.1166666666667</v>
      </c>
      <c r="G162" s="426">
        <v>165.93333333333339</v>
      </c>
      <c r="H162" s="426">
        <v>177.13333333333338</v>
      </c>
      <c r="I162" s="426">
        <v>180.31666666666666</v>
      </c>
      <c r="J162" s="426">
        <v>182.73333333333338</v>
      </c>
      <c r="K162" s="425">
        <v>177.9</v>
      </c>
      <c r="L162" s="425">
        <v>172.3</v>
      </c>
      <c r="M162" s="425">
        <v>16.33287</v>
      </c>
    </row>
    <row r="163" spans="1:13">
      <c r="A163" s="245">
        <v>153</v>
      </c>
      <c r="B163" s="428" t="s">
        <v>358</v>
      </c>
      <c r="C163" s="425">
        <v>168.25</v>
      </c>
      <c r="D163" s="426">
        <v>167.70000000000002</v>
      </c>
      <c r="E163" s="426">
        <v>165.55000000000004</v>
      </c>
      <c r="F163" s="426">
        <v>162.85000000000002</v>
      </c>
      <c r="G163" s="426">
        <v>160.70000000000005</v>
      </c>
      <c r="H163" s="426">
        <v>170.40000000000003</v>
      </c>
      <c r="I163" s="426">
        <v>172.55</v>
      </c>
      <c r="J163" s="426">
        <v>175.25000000000003</v>
      </c>
      <c r="K163" s="425">
        <v>169.85</v>
      </c>
      <c r="L163" s="425">
        <v>165</v>
      </c>
      <c r="M163" s="425">
        <v>25.727609999999999</v>
      </c>
    </row>
    <row r="164" spans="1:13">
      <c r="A164" s="245">
        <v>154</v>
      </c>
      <c r="B164" s="428" t="s">
        <v>359</v>
      </c>
      <c r="C164" s="425">
        <v>241</v>
      </c>
      <c r="D164" s="426">
        <v>239.20000000000002</v>
      </c>
      <c r="E164" s="426">
        <v>232.80000000000004</v>
      </c>
      <c r="F164" s="426">
        <v>224.60000000000002</v>
      </c>
      <c r="G164" s="426">
        <v>218.20000000000005</v>
      </c>
      <c r="H164" s="426">
        <v>247.40000000000003</v>
      </c>
      <c r="I164" s="426">
        <v>253.8</v>
      </c>
      <c r="J164" s="426">
        <v>262</v>
      </c>
      <c r="K164" s="425">
        <v>245.6</v>
      </c>
      <c r="L164" s="425">
        <v>231</v>
      </c>
      <c r="M164" s="425">
        <v>99.688559999999995</v>
      </c>
    </row>
    <row r="165" spans="1:13">
      <c r="A165" s="245">
        <v>155</v>
      </c>
      <c r="B165" s="428" t="s">
        <v>239</v>
      </c>
      <c r="C165" s="425">
        <v>9.65</v>
      </c>
      <c r="D165" s="426">
        <v>9.7500000000000018</v>
      </c>
      <c r="E165" s="426">
        <v>9.4500000000000028</v>
      </c>
      <c r="F165" s="426">
        <v>9.2500000000000018</v>
      </c>
      <c r="G165" s="426">
        <v>8.9500000000000028</v>
      </c>
      <c r="H165" s="426">
        <v>9.9500000000000028</v>
      </c>
      <c r="I165" s="426">
        <v>10.250000000000004</v>
      </c>
      <c r="J165" s="426">
        <v>10.450000000000003</v>
      </c>
      <c r="K165" s="425">
        <v>10.050000000000001</v>
      </c>
      <c r="L165" s="425">
        <v>9.5500000000000007</v>
      </c>
      <c r="M165" s="425">
        <v>121.30301</v>
      </c>
    </row>
    <row r="166" spans="1:13">
      <c r="A166" s="245">
        <v>156</v>
      </c>
      <c r="B166" s="428" t="s">
        <v>240</v>
      </c>
      <c r="C166" s="425">
        <v>65.25</v>
      </c>
      <c r="D166" s="426">
        <v>65.683333333333337</v>
      </c>
      <c r="E166" s="426">
        <v>63.566666666666677</v>
      </c>
      <c r="F166" s="426">
        <v>61.88333333333334</v>
      </c>
      <c r="G166" s="426">
        <v>59.76666666666668</v>
      </c>
      <c r="H166" s="426">
        <v>67.366666666666674</v>
      </c>
      <c r="I166" s="426">
        <v>69.483333333333348</v>
      </c>
      <c r="J166" s="426">
        <v>71.166666666666671</v>
      </c>
      <c r="K166" s="425">
        <v>67.8</v>
      </c>
      <c r="L166" s="425">
        <v>64</v>
      </c>
      <c r="M166" s="425">
        <v>28.984999999999999</v>
      </c>
    </row>
    <row r="167" spans="1:13">
      <c r="A167" s="245">
        <v>157</v>
      </c>
      <c r="B167" s="428" t="s">
        <v>99</v>
      </c>
      <c r="C167" s="425">
        <v>153.1</v>
      </c>
      <c r="D167" s="426">
        <v>153.35</v>
      </c>
      <c r="E167" s="426">
        <v>152</v>
      </c>
      <c r="F167" s="426">
        <v>150.9</v>
      </c>
      <c r="G167" s="426">
        <v>149.55000000000001</v>
      </c>
      <c r="H167" s="426">
        <v>154.44999999999999</v>
      </c>
      <c r="I167" s="426">
        <v>155.79999999999995</v>
      </c>
      <c r="J167" s="426">
        <v>156.89999999999998</v>
      </c>
      <c r="K167" s="425">
        <v>154.69999999999999</v>
      </c>
      <c r="L167" s="425">
        <v>152.25</v>
      </c>
      <c r="M167" s="425">
        <v>65.510739999999998</v>
      </c>
    </row>
    <row r="168" spans="1:13">
      <c r="A168" s="245">
        <v>158</v>
      </c>
      <c r="B168" s="428" t="s">
        <v>360</v>
      </c>
      <c r="C168" s="425">
        <v>328.3</v>
      </c>
      <c r="D168" s="426">
        <v>331.43333333333334</v>
      </c>
      <c r="E168" s="426">
        <v>322.86666666666667</v>
      </c>
      <c r="F168" s="426">
        <v>317.43333333333334</v>
      </c>
      <c r="G168" s="426">
        <v>308.86666666666667</v>
      </c>
      <c r="H168" s="426">
        <v>336.86666666666667</v>
      </c>
      <c r="I168" s="426">
        <v>345.43333333333339</v>
      </c>
      <c r="J168" s="426">
        <v>350.86666666666667</v>
      </c>
      <c r="K168" s="425">
        <v>340</v>
      </c>
      <c r="L168" s="425">
        <v>326</v>
      </c>
      <c r="M168" s="425">
        <v>3.4972099999999999</v>
      </c>
    </row>
    <row r="169" spans="1:13">
      <c r="A169" s="245">
        <v>159</v>
      </c>
      <c r="B169" s="428" t="s">
        <v>361</v>
      </c>
      <c r="C169" s="425">
        <v>275.35000000000002</v>
      </c>
      <c r="D169" s="426">
        <v>271.3</v>
      </c>
      <c r="E169" s="426">
        <v>265.05</v>
      </c>
      <c r="F169" s="426">
        <v>254.75</v>
      </c>
      <c r="G169" s="426">
        <v>248.5</v>
      </c>
      <c r="H169" s="426">
        <v>281.60000000000002</v>
      </c>
      <c r="I169" s="426">
        <v>287.85000000000002</v>
      </c>
      <c r="J169" s="426">
        <v>298.15000000000003</v>
      </c>
      <c r="K169" s="425">
        <v>277.55</v>
      </c>
      <c r="L169" s="425">
        <v>261</v>
      </c>
      <c r="M169" s="425">
        <v>1.17041</v>
      </c>
    </row>
    <row r="170" spans="1:13">
      <c r="A170" s="245">
        <v>160</v>
      </c>
      <c r="B170" s="428" t="s">
        <v>744</v>
      </c>
      <c r="C170" s="425">
        <v>4687.1499999999996</v>
      </c>
      <c r="D170" s="426">
        <v>4686.583333333333</v>
      </c>
      <c r="E170" s="426">
        <v>4646.1666666666661</v>
      </c>
      <c r="F170" s="426">
        <v>4605.1833333333334</v>
      </c>
      <c r="G170" s="426">
        <v>4564.7666666666664</v>
      </c>
      <c r="H170" s="426">
        <v>4727.5666666666657</v>
      </c>
      <c r="I170" s="426">
        <v>4767.9833333333318</v>
      </c>
      <c r="J170" s="426">
        <v>4808.9666666666653</v>
      </c>
      <c r="K170" s="425">
        <v>4727</v>
      </c>
      <c r="L170" s="425">
        <v>4645.6000000000004</v>
      </c>
      <c r="M170" s="425">
        <v>0.20746000000000001</v>
      </c>
    </row>
    <row r="171" spans="1:13">
      <c r="A171" s="245">
        <v>161</v>
      </c>
      <c r="B171" s="428" t="s">
        <v>102</v>
      </c>
      <c r="C171" s="425">
        <v>31.7</v>
      </c>
      <c r="D171" s="426">
        <v>31.783333333333335</v>
      </c>
      <c r="E171" s="426">
        <v>31.116666666666667</v>
      </c>
      <c r="F171" s="426">
        <v>30.533333333333331</v>
      </c>
      <c r="G171" s="426">
        <v>29.866666666666664</v>
      </c>
      <c r="H171" s="426">
        <v>32.366666666666674</v>
      </c>
      <c r="I171" s="426">
        <v>33.033333333333331</v>
      </c>
      <c r="J171" s="426">
        <v>33.616666666666674</v>
      </c>
      <c r="K171" s="425">
        <v>32.450000000000003</v>
      </c>
      <c r="L171" s="425">
        <v>31.2</v>
      </c>
      <c r="M171" s="425">
        <v>370.40807999999998</v>
      </c>
    </row>
    <row r="172" spans="1:13">
      <c r="A172" s="245">
        <v>162</v>
      </c>
      <c r="B172" s="428" t="s">
        <v>362</v>
      </c>
      <c r="C172" s="425">
        <v>3040.3</v>
      </c>
      <c r="D172" s="426">
        <v>3037.1</v>
      </c>
      <c r="E172" s="426">
        <v>3019.2</v>
      </c>
      <c r="F172" s="426">
        <v>2998.1</v>
      </c>
      <c r="G172" s="426">
        <v>2980.2</v>
      </c>
      <c r="H172" s="426">
        <v>3058.2</v>
      </c>
      <c r="I172" s="426">
        <v>3076.1000000000004</v>
      </c>
      <c r="J172" s="426">
        <v>3097.2</v>
      </c>
      <c r="K172" s="425">
        <v>3055</v>
      </c>
      <c r="L172" s="425">
        <v>3016</v>
      </c>
      <c r="M172" s="425">
        <v>0.21903</v>
      </c>
    </row>
    <row r="173" spans="1:13">
      <c r="A173" s="245">
        <v>163</v>
      </c>
      <c r="B173" s="428" t="s">
        <v>745</v>
      </c>
      <c r="C173" s="425">
        <v>208.45</v>
      </c>
      <c r="D173" s="426">
        <v>209.98333333333335</v>
      </c>
      <c r="E173" s="426">
        <v>206.06666666666669</v>
      </c>
      <c r="F173" s="426">
        <v>203.68333333333334</v>
      </c>
      <c r="G173" s="426">
        <v>199.76666666666668</v>
      </c>
      <c r="H173" s="426">
        <v>212.3666666666667</v>
      </c>
      <c r="I173" s="426">
        <v>216.28333333333333</v>
      </c>
      <c r="J173" s="426">
        <v>218.66666666666671</v>
      </c>
      <c r="K173" s="425">
        <v>213.9</v>
      </c>
      <c r="L173" s="425">
        <v>207.6</v>
      </c>
      <c r="M173" s="425">
        <v>3.34599</v>
      </c>
    </row>
    <row r="174" spans="1:13">
      <c r="A174" s="245">
        <v>164</v>
      </c>
      <c r="B174" s="428" t="s">
        <v>363</v>
      </c>
      <c r="C174" s="425">
        <v>3250</v>
      </c>
      <c r="D174" s="426">
        <v>3261.5833333333335</v>
      </c>
      <c r="E174" s="426">
        <v>3225.4666666666672</v>
      </c>
      <c r="F174" s="426">
        <v>3200.9333333333338</v>
      </c>
      <c r="G174" s="426">
        <v>3164.8166666666675</v>
      </c>
      <c r="H174" s="426">
        <v>3286.1166666666668</v>
      </c>
      <c r="I174" s="426">
        <v>3322.2333333333327</v>
      </c>
      <c r="J174" s="426">
        <v>3346.7666666666664</v>
      </c>
      <c r="K174" s="425">
        <v>3297.7</v>
      </c>
      <c r="L174" s="425">
        <v>3237.05</v>
      </c>
      <c r="M174" s="425">
        <v>0.13775999999999999</v>
      </c>
    </row>
    <row r="175" spans="1:13">
      <c r="A175" s="245">
        <v>165</v>
      </c>
      <c r="B175" s="428" t="s">
        <v>241</v>
      </c>
      <c r="C175" s="425">
        <v>198.35</v>
      </c>
      <c r="D175" s="426">
        <v>199.05000000000004</v>
      </c>
      <c r="E175" s="426">
        <v>196.60000000000008</v>
      </c>
      <c r="F175" s="426">
        <v>194.85000000000005</v>
      </c>
      <c r="G175" s="426">
        <v>192.40000000000009</v>
      </c>
      <c r="H175" s="426">
        <v>200.80000000000007</v>
      </c>
      <c r="I175" s="426">
        <v>203.25000000000006</v>
      </c>
      <c r="J175" s="426">
        <v>205.00000000000006</v>
      </c>
      <c r="K175" s="425">
        <v>201.5</v>
      </c>
      <c r="L175" s="425">
        <v>197.3</v>
      </c>
      <c r="M175" s="425">
        <v>2.5447000000000002</v>
      </c>
    </row>
    <row r="176" spans="1:13">
      <c r="A176" s="245">
        <v>166</v>
      </c>
      <c r="B176" s="428" t="s">
        <v>364</v>
      </c>
      <c r="C176" s="425">
        <v>5709.55</v>
      </c>
      <c r="D176" s="426">
        <v>5696.6166666666659</v>
      </c>
      <c r="E176" s="426">
        <v>5643.2333333333318</v>
      </c>
      <c r="F176" s="426">
        <v>5576.9166666666661</v>
      </c>
      <c r="G176" s="426">
        <v>5523.5333333333319</v>
      </c>
      <c r="H176" s="426">
        <v>5762.9333333333316</v>
      </c>
      <c r="I176" s="426">
        <v>5816.3166666666648</v>
      </c>
      <c r="J176" s="426">
        <v>5882.6333333333314</v>
      </c>
      <c r="K176" s="425">
        <v>5750</v>
      </c>
      <c r="L176" s="425">
        <v>5630.3</v>
      </c>
      <c r="M176" s="425">
        <v>4.947E-2</v>
      </c>
    </row>
    <row r="177" spans="1:13">
      <c r="A177" s="245">
        <v>167</v>
      </c>
      <c r="B177" s="428" t="s">
        <v>365</v>
      </c>
      <c r="C177" s="425">
        <v>1514.8</v>
      </c>
      <c r="D177" s="426">
        <v>1521.8</v>
      </c>
      <c r="E177" s="426">
        <v>1503.6</v>
      </c>
      <c r="F177" s="426">
        <v>1492.3999999999999</v>
      </c>
      <c r="G177" s="426">
        <v>1474.1999999999998</v>
      </c>
      <c r="H177" s="426">
        <v>1533</v>
      </c>
      <c r="I177" s="426">
        <v>1551.2000000000003</v>
      </c>
      <c r="J177" s="426">
        <v>1562.4</v>
      </c>
      <c r="K177" s="425">
        <v>1540</v>
      </c>
      <c r="L177" s="425">
        <v>1510.6</v>
      </c>
      <c r="M177" s="425">
        <v>0.28954000000000002</v>
      </c>
    </row>
    <row r="178" spans="1:13">
      <c r="A178" s="245">
        <v>168</v>
      </c>
      <c r="B178" s="428" t="s">
        <v>100</v>
      </c>
      <c r="C178" s="425">
        <v>646.4</v>
      </c>
      <c r="D178" s="426">
        <v>643.63333333333333</v>
      </c>
      <c r="E178" s="426">
        <v>637.26666666666665</v>
      </c>
      <c r="F178" s="426">
        <v>628.13333333333333</v>
      </c>
      <c r="G178" s="426">
        <v>621.76666666666665</v>
      </c>
      <c r="H178" s="426">
        <v>652.76666666666665</v>
      </c>
      <c r="I178" s="426">
        <v>659.13333333333321</v>
      </c>
      <c r="J178" s="426">
        <v>668.26666666666665</v>
      </c>
      <c r="K178" s="425">
        <v>650</v>
      </c>
      <c r="L178" s="425">
        <v>634.5</v>
      </c>
      <c r="M178" s="425">
        <v>13.32075</v>
      </c>
    </row>
    <row r="179" spans="1:13">
      <c r="A179" s="245">
        <v>169</v>
      </c>
      <c r="B179" s="428" t="s">
        <v>366</v>
      </c>
      <c r="C179" s="425">
        <v>1025.6500000000001</v>
      </c>
      <c r="D179" s="426">
        <v>1037.5166666666667</v>
      </c>
      <c r="E179" s="426">
        <v>965.0333333333333</v>
      </c>
      <c r="F179" s="426">
        <v>904.41666666666663</v>
      </c>
      <c r="G179" s="426">
        <v>831.93333333333328</v>
      </c>
      <c r="H179" s="426">
        <v>1098.1333333333332</v>
      </c>
      <c r="I179" s="426">
        <v>1170.6166666666663</v>
      </c>
      <c r="J179" s="426">
        <v>1231.2333333333333</v>
      </c>
      <c r="K179" s="425">
        <v>1110</v>
      </c>
      <c r="L179" s="425">
        <v>976.9</v>
      </c>
      <c r="M179" s="425">
        <v>28.254950000000001</v>
      </c>
    </row>
    <row r="180" spans="1:13">
      <c r="A180" s="245">
        <v>170</v>
      </c>
      <c r="B180" s="428" t="s">
        <v>242</v>
      </c>
      <c r="C180" s="425">
        <v>615.25</v>
      </c>
      <c r="D180" s="426">
        <v>617.86666666666667</v>
      </c>
      <c r="E180" s="426">
        <v>609.38333333333333</v>
      </c>
      <c r="F180" s="426">
        <v>603.51666666666665</v>
      </c>
      <c r="G180" s="426">
        <v>595.0333333333333</v>
      </c>
      <c r="H180" s="426">
        <v>623.73333333333335</v>
      </c>
      <c r="I180" s="426">
        <v>632.2166666666667</v>
      </c>
      <c r="J180" s="426">
        <v>638.08333333333337</v>
      </c>
      <c r="K180" s="425">
        <v>626.35</v>
      </c>
      <c r="L180" s="425">
        <v>612</v>
      </c>
      <c r="M180" s="425">
        <v>5.17082</v>
      </c>
    </row>
    <row r="181" spans="1:13">
      <c r="A181" s="245">
        <v>171</v>
      </c>
      <c r="B181" s="428" t="s">
        <v>103</v>
      </c>
      <c r="C181" s="425">
        <v>870.55</v>
      </c>
      <c r="D181" s="426">
        <v>871.18333333333339</v>
      </c>
      <c r="E181" s="426">
        <v>862.36666666666679</v>
      </c>
      <c r="F181" s="426">
        <v>854.18333333333339</v>
      </c>
      <c r="G181" s="426">
        <v>845.36666666666679</v>
      </c>
      <c r="H181" s="426">
        <v>879.36666666666679</v>
      </c>
      <c r="I181" s="426">
        <v>888.18333333333339</v>
      </c>
      <c r="J181" s="426">
        <v>896.36666666666679</v>
      </c>
      <c r="K181" s="425">
        <v>880</v>
      </c>
      <c r="L181" s="425">
        <v>863</v>
      </c>
      <c r="M181" s="425">
        <v>12.37154</v>
      </c>
    </row>
    <row r="182" spans="1:13">
      <c r="A182" s="245">
        <v>172</v>
      </c>
      <c r="B182" s="428" t="s">
        <v>243</v>
      </c>
      <c r="C182" s="425">
        <v>570.65</v>
      </c>
      <c r="D182" s="426">
        <v>570</v>
      </c>
      <c r="E182" s="426">
        <v>557.15</v>
      </c>
      <c r="F182" s="426">
        <v>543.65</v>
      </c>
      <c r="G182" s="426">
        <v>530.79999999999995</v>
      </c>
      <c r="H182" s="426">
        <v>583.5</v>
      </c>
      <c r="I182" s="426">
        <v>596.34999999999991</v>
      </c>
      <c r="J182" s="426">
        <v>609.85</v>
      </c>
      <c r="K182" s="425">
        <v>582.85</v>
      </c>
      <c r="L182" s="425">
        <v>556.5</v>
      </c>
      <c r="M182" s="425">
        <v>6.0515699999999999</v>
      </c>
    </row>
    <row r="183" spans="1:13">
      <c r="A183" s="245">
        <v>173</v>
      </c>
      <c r="B183" s="428" t="s">
        <v>244</v>
      </c>
      <c r="C183" s="425">
        <v>1401.05</v>
      </c>
      <c r="D183" s="426">
        <v>1399.4333333333334</v>
      </c>
      <c r="E183" s="426">
        <v>1387.6166666666668</v>
      </c>
      <c r="F183" s="426">
        <v>1374.1833333333334</v>
      </c>
      <c r="G183" s="426">
        <v>1362.3666666666668</v>
      </c>
      <c r="H183" s="426">
        <v>1412.8666666666668</v>
      </c>
      <c r="I183" s="426">
        <v>1424.6833333333334</v>
      </c>
      <c r="J183" s="426">
        <v>1438.1166666666668</v>
      </c>
      <c r="K183" s="425">
        <v>1411.25</v>
      </c>
      <c r="L183" s="425">
        <v>1386</v>
      </c>
      <c r="M183" s="425">
        <v>3.0228799999999998</v>
      </c>
    </row>
    <row r="184" spans="1:13">
      <c r="A184" s="245">
        <v>174</v>
      </c>
      <c r="B184" s="428" t="s">
        <v>367</v>
      </c>
      <c r="C184" s="425">
        <v>314</v>
      </c>
      <c r="D184" s="426">
        <v>313.33333333333331</v>
      </c>
      <c r="E184" s="426">
        <v>311.16666666666663</v>
      </c>
      <c r="F184" s="426">
        <v>308.33333333333331</v>
      </c>
      <c r="G184" s="426">
        <v>306.16666666666663</v>
      </c>
      <c r="H184" s="426">
        <v>316.16666666666663</v>
      </c>
      <c r="I184" s="426">
        <v>318.33333333333326</v>
      </c>
      <c r="J184" s="426">
        <v>321.16666666666663</v>
      </c>
      <c r="K184" s="425">
        <v>315.5</v>
      </c>
      <c r="L184" s="425">
        <v>310.5</v>
      </c>
      <c r="M184" s="425">
        <v>11.48987</v>
      </c>
    </row>
    <row r="185" spans="1:13">
      <c r="A185" s="245">
        <v>175</v>
      </c>
      <c r="B185" s="428" t="s">
        <v>245</v>
      </c>
      <c r="C185" s="425">
        <v>626.25</v>
      </c>
      <c r="D185" s="426">
        <v>629.9666666666667</v>
      </c>
      <c r="E185" s="426">
        <v>617.28333333333342</v>
      </c>
      <c r="F185" s="426">
        <v>608.31666666666672</v>
      </c>
      <c r="G185" s="426">
        <v>595.63333333333344</v>
      </c>
      <c r="H185" s="426">
        <v>638.93333333333339</v>
      </c>
      <c r="I185" s="426">
        <v>651.61666666666679</v>
      </c>
      <c r="J185" s="426">
        <v>660.58333333333337</v>
      </c>
      <c r="K185" s="425">
        <v>642.65</v>
      </c>
      <c r="L185" s="425">
        <v>621</v>
      </c>
      <c r="M185" s="425">
        <v>10.569879999999999</v>
      </c>
    </row>
    <row r="186" spans="1:13">
      <c r="A186" s="245">
        <v>176</v>
      </c>
      <c r="B186" s="428" t="s">
        <v>104</v>
      </c>
      <c r="C186" s="425">
        <v>1506.85</v>
      </c>
      <c r="D186" s="426">
        <v>1503.95</v>
      </c>
      <c r="E186" s="426">
        <v>1492.9</v>
      </c>
      <c r="F186" s="426">
        <v>1478.95</v>
      </c>
      <c r="G186" s="426">
        <v>1467.9</v>
      </c>
      <c r="H186" s="426">
        <v>1517.9</v>
      </c>
      <c r="I186" s="426">
        <v>1528.9499999999998</v>
      </c>
      <c r="J186" s="426">
        <v>1542.9</v>
      </c>
      <c r="K186" s="425">
        <v>1515</v>
      </c>
      <c r="L186" s="425">
        <v>1490</v>
      </c>
      <c r="M186" s="425">
        <v>11.942030000000001</v>
      </c>
    </row>
    <row r="187" spans="1:13">
      <c r="A187" s="245">
        <v>177</v>
      </c>
      <c r="B187" s="428" t="s">
        <v>368</v>
      </c>
      <c r="C187" s="425">
        <v>382.4</v>
      </c>
      <c r="D187" s="426">
        <v>386.95</v>
      </c>
      <c r="E187" s="426">
        <v>376.45</v>
      </c>
      <c r="F187" s="426">
        <v>370.5</v>
      </c>
      <c r="G187" s="426">
        <v>360</v>
      </c>
      <c r="H187" s="426">
        <v>392.9</v>
      </c>
      <c r="I187" s="426">
        <v>403.4</v>
      </c>
      <c r="J187" s="426">
        <v>409.34999999999997</v>
      </c>
      <c r="K187" s="425">
        <v>397.45</v>
      </c>
      <c r="L187" s="425">
        <v>381</v>
      </c>
      <c r="M187" s="425">
        <v>3.8849900000000002</v>
      </c>
    </row>
    <row r="188" spans="1:13">
      <c r="A188" s="245">
        <v>178</v>
      </c>
      <c r="B188" s="428" t="s">
        <v>369</v>
      </c>
      <c r="C188" s="425">
        <v>169.3</v>
      </c>
      <c r="D188" s="426">
        <v>171.63333333333333</v>
      </c>
      <c r="E188" s="426">
        <v>165.66666666666666</v>
      </c>
      <c r="F188" s="426">
        <v>162.03333333333333</v>
      </c>
      <c r="G188" s="426">
        <v>156.06666666666666</v>
      </c>
      <c r="H188" s="426">
        <v>175.26666666666665</v>
      </c>
      <c r="I188" s="426">
        <v>181.23333333333335</v>
      </c>
      <c r="J188" s="426">
        <v>184.86666666666665</v>
      </c>
      <c r="K188" s="425">
        <v>177.6</v>
      </c>
      <c r="L188" s="425">
        <v>168</v>
      </c>
      <c r="M188" s="425">
        <v>68.141350000000003</v>
      </c>
    </row>
    <row r="189" spans="1:13">
      <c r="A189" s="245">
        <v>179</v>
      </c>
      <c r="B189" s="428" t="s">
        <v>370</v>
      </c>
      <c r="C189" s="425">
        <v>1197.7</v>
      </c>
      <c r="D189" s="426">
        <v>1197.6000000000001</v>
      </c>
      <c r="E189" s="426">
        <v>1182.8500000000004</v>
      </c>
      <c r="F189" s="426">
        <v>1168.0000000000002</v>
      </c>
      <c r="G189" s="426">
        <v>1153.2500000000005</v>
      </c>
      <c r="H189" s="426">
        <v>1212.4500000000003</v>
      </c>
      <c r="I189" s="426">
        <v>1227.1999999999998</v>
      </c>
      <c r="J189" s="426">
        <v>1242.0500000000002</v>
      </c>
      <c r="K189" s="425">
        <v>1212.3499999999999</v>
      </c>
      <c r="L189" s="425">
        <v>1182.75</v>
      </c>
      <c r="M189" s="425">
        <v>2.1768000000000001</v>
      </c>
    </row>
    <row r="190" spans="1:13">
      <c r="A190" s="245">
        <v>180</v>
      </c>
      <c r="B190" s="428" t="s">
        <v>371</v>
      </c>
      <c r="C190" s="425">
        <v>408.8</v>
      </c>
      <c r="D190" s="426">
        <v>408.95</v>
      </c>
      <c r="E190" s="426">
        <v>398.9</v>
      </c>
      <c r="F190" s="426">
        <v>389</v>
      </c>
      <c r="G190" s="426">
        <v>378.95</v>
      </c>
      <c r="H190" s="426">
        <v>418.84999999999997</v>
      </c>
      <c r="I190" s="426">
        <v>428.90000000000003</v>
      </c>
      <c r="J190" s="426">
        <v>438.79999999999995</v>
      </c>
      <c r="K190" s="425">
        <v>419</v>
      </c>
      <c r="L190" s="425">
        <v>399.05</v>
      </c>
      <c r="M190" s="425">
        <v>4.7465200000000003</v>
      </c>
    </row>
    <row r="191" spans="1:13">
      <c r="A191" s="245">
        <v>181</v>
      </c>
      <c r="B191" s="428" t="s">
        <v>743</v>
      </c>
      <c r="C191" s="425">
        <v>177.95</v>
      </c>
      <c r="D191" s="426">
        <v>179.1</v>
      </c>
      <c r="E191" s="426">
        <v>175.85</v>
      </c>
      <c r="F191" s="426">
        <v>173.75</v>
      </c>
      <c r="G191" s="426">
        <v>170.5</v>
      </c>
      <c r="H191" s="426">
        <v>181.2</v>
      </c>
      <c r="I191" s="426">
        <v>184.45</v>
      </c>
      <c r="J191" s="426">
        <v>186.54999999999998</v>
      </c>
      <c r="K191" s="425">
        <v>182.35</v>
      </c>
      <c r="L191" s="425">
        <v>177</v>
      </c>
      <c r="M191" s="425">
        <v>8.2549100000000006</v>
      </c>
    </row>
    <row r="192" spans="1:13">
      <c r="A192" s="245">
        <v>182</v>
      </c>
      <c r="B192" s="428" t="s">
        <v>773</v>
      </c>
      <c r="C192" s="425">
        <v>1088.55</v>
      </c>
      <c r="D192" s="426">
        <v>1092.45</v>
      </c>
      <c r="E192" s="426">
        <v>1076.95</v>
      </c>
      <c r="F192" s="426">
        <v>1065.3499999999999</v>
      </c>
      <c r="G192" s="426">
        <v>1049.8499999999999</v>
      </c>
      <c r="H192" s="426">
        <v>1104.0500000000002</v>
      </c>
      <c r="I192" s="426">
        <v>1119.5500000000002</v>
      </c>
      <c r="J192" s="426">
        <v>1131.1500000000003</v>
      </c>
      <c r="K192" s="425">
        <v>1107.95</v>
      </c>
      <c r="L192" s="425">
        <v>1080.8499999999999</v>
      </c>
      <c r="M192" s="425">
        <v>0.22498000000000001</v>
      </c>
    </row>
    <row r="193" spans="1:13">
      <c r="A193" s="245">
        <v>183</v>
      </c>
      <c r="B193" s="428" t="s">
        <v>372</v>
      </c>
      <c r="C193" s="425">
        <v>643.29999999999995</v>
      </c>
      <c r="D193" s="426">
        <v>646.18333333333328</v>
      </c>
      <c r="E193" s="426">
        <v>634.56666666666661</v>
      </c>
      <c r="F193" s="426">
        <v>625.83333333333337</v>
      </c>
      <c r="G193" s="426">
        <v>614.2166666666667</v>
      </c>
      <c r="H193" s="426">
        <v>654.91666666666652</v>
      </c>
      <c r="I193" s="426">
        <v>666.53333333333308</v>
      </c>
      <c r="J193" s="426">
        <v>675.26666666666642</v>
      </c>
      <c r="K193" s="425">
        <v>657.8</v>
      </c>
      <c r="L193" s="425">
        <v>637.45000000000005</v>
      </c>
      <c r="M193" s="425">
        <v>19.109829999999999</v>
      </c>
    </row>
    <row r="194" spans="1:13">
      <c r="A194" s="245">
        <v>184</v>
      </c>
      <c r="B194" s="428" t="s">
        <v>373</v>
      </c>
      <c r="C194" s="425">
        <v>75.150000000000006</v>
      </c>
      <c r="D194" s="426">
        <v>75</v>
      </c>
      <c r="E194" s="426">
        <v>74.349999999999994</v>
      </c>
      <c r="F194" s="426">
        <v>73.55</v>
      </c>
      <c r="G194" s="426">
        <v>72.899999999999991</v>
      </c>
      <c r="H194" s="426">
        <v>75.8</v>
      </c>
      <c r="I194" s="426">
        <v>76.45</v>
      </c>
      <c r="J194" s="426">
        <v>77.25</v>
      </c>
      <c r="K194" s="425">
        <v>75.650000000000006</v>
      </c>
      <c r="L194" s="425">
        <v>74.2</v>
      </c>
      <c r="M194" s="425">
        <v>9.84877</v>
      </c>
    </row>
    <row r="195" spans="1:13">
      <c r="A195" s="245">
        <v>185</v>
      </c>
      <c r="B195" s="428" t="s">
        <v>374</v>
      </c>
      <c r="C195" s="425">
        <v>360.95</v>
      </c>
      <c r="D195" s="426">
        <v>361.43333333333334</v>
      </c>
      <c r="E195" s="426">
        <v>357.9666666666667</v>
      </c>
      <c r="F195" s="426">
        <v>354.98333333333335</v>
      </c>
      <c r="G195" s="426">
        <v>351.51666666666671</v>
      </c>
      <c r="H195" s="426">
        <v>364.41666666666669</v>
      </c>
      <c r="I195" s="426">
        <v>367.88333333333327</v>
      </c>
      <c r="J195" s="426">
        <v>370.86666666666667</v>
      </c>
      <c r="K195" s="425">
        <v>364.9</v>
      </c>
      <c r="L195" s="425">
        <v>358.45</v>
      </c>
      <c r="M195" s="425">
        <v>4.4286799999999999</v>
      </c>
    </row>
    <row r="196" spans="1:13">
      <c r="A196" s="245">
        <v>186</v>
      </c>
      <c r="B196" s="428" t="s">
        <v>375</v>
      </c>
      <c r="C196" s="425">
        <v>109.2</v>
      </c>
      <c r="D196" s="426">
        <v>109.96666666666665</v>
      </c>
      <c r="E196" s="426">
        <v>107.73333333333331</v>
      </c>
      <c r="F196" s="426">
        <v>106.26666666666665</v>
      </c>
      <c r="G196" s="426">
        <v>104.0333333333333</v>
      </c>
      <c r="H196" s="426">
        <v>111.43333333333331</v>
      </c>
      <c r="I196" s="426">
        <v>113.66666666666666</v>
      </c>
      <c r="J196" s="426">
        <v>115.13333333333331</v>
      </c>
      <c r="K196" s="425">
        <v>112.2</v>
      </c>
      <c r="L196" s="425">
        <v>108.5</v>
      </c>
      <c r="M196" s="425">
        <v>6.9075100000000003</v>
      </c>
    </row>
    <row r="197" spans="1:13">
      <c r="A197" s="245">
        <v>187</v>
      </c>
      <c r="B197" s="428" t="s">
        <v>376</v>
      </c>
      <c r="C197" s="425">
        <v>112.55</v>
      </c>
      <c r="D197" s="426">
        <v>112.66666666666667</v>
      </c>
      <c r="E197" s="426">
        <v>111.58333333333334</v>
      </c>
      <c r="F197" s="426">
        <v>110.61666666666667</v>
      </c>
      <c r="G197" s="426">
        <v>109.53333333333335</v>
      </c>
      <c r="H197" s="426">
        <v>113.63333333333334</v>
      </c>
      <c r="I197" s="426">
        <v>114.71666666666668</v>
      </c>
      <c r="J197" s="426">
        <v>115.68333333333334</v>
      </c>
      <c r="K197" s="425">
        <v>113.75</v>
      </c>
      <c r="L197" s="425">
        <v>111.7</v>
      </c>
      <c r="M197" s="425">
        <v>7.6329099999999999</v>
      </c>
    </row>
    <row r="198" spans="1:13">
      <c r="A198" s="245">
        <v>188</v>
      </c>
      <c r="B198" s="428" t="s">
        <v>246</v>
      </c>
      <c r="C198" s="425">
        <v>332.55</v>
      </c>
      <c r="D198" s="426">
        <v>334.66666666666669</v>
      </c>
      <c r="E198" s="426">
        <v>327.23333333333335</v>
      </c>
      <c r="F198" s="426">
        <v>321.91666666666669</v>
      </c>
      <c r="G198" s="426">
        <v>314.48333333333335</v>
      </c>
      <c r="H198" s="426">
        <v>339.98333333333335</v>
      </c>
      <c r="I198" s="426">
        <v>347.41666666666663</v>
      </c>
      <c r="J198" s="426">
        <v>352.73333333333335</v>
      </c>
      <c r="K198" s="425">
        <v>342.1</v>
      </c>
      <c r="L198" s="425">
        <v>329.35</v>
      </c>
      <c r="M198" s="425">
        <v>4.9813599999999996</v>
      </c>
    </row>
    <row r="199" spans="1:13">
      <c r="A199" s="245">
        <v>189</v>
      </c>
      <c r="B199" s="428" t="s">
        <v>377</v>
      </c>
      <c r="C199" s="425">
        <v>689.7</v>
      </c>
      <c r="D199" s="426">
        <v>691.23333333333323</v>
      </c>
      <c r="E199" s="426">
        <v>687.56666666666649</v>
      </c>
      <c r="F199" s="426">
        <v>685.43333333333328</v>
      </c>
      <c r="G199" s="426">
        <v>681.76666666666654</v>
      </c>
      <c r="H199" s="426">
        <v>693.36666666666645</v>
      </c>
      <c r="I199" s="426">
        <v>697.03333333333319</v>
      </c>
      <c r="J199" s="426">
        <v>699.1666666666664</v>
      </c>
      <c r="K199" s="425">
        <v>694.9</v>
      </c>
      <c r="L199" s="425">
        <v>689.1</v>
      </c>
      <c r="M199" s="425">
        <v>0.27855000000000002</v>
      </c>
    </row>
    <row r="200" spans="1:13">
      <c r="A200" s="245">
        <v>190</v>
      </c>
      <c r="B200" s="428" t="s">
        <v>247</v>
      </c>
      <c r="C200" s="425">
        <v>2209.25</v>
      </c>
      <c r="D200" s="426">
        <v>2223.7166666666667</v>
      </c>
      <c r="E200" s="426">
        <v>2186.5333333333333</v>
      </c>
      <c r="F200" s="426">
        <v>2163.8166666666666</v>
      </c>
      <c r="G200" s="426">
        <v>2126.6333333333332</v>
      </c>
      <c r="H200" s="426">
        <v>2246.4333333333334</v>
      </c>
      <c r="I200" s="426">
        <v>2283.6166666666668</v>
      </c>
      <c r="J200" s="426">
        <v>2306.3333333333335</v>
      </c>
      <c r="K200" s="425">
        <v>2260.9</v>
      </c>
      <c r="L200" s="425">
        <v>2201</v>
      </c>
      <c r="M200" s="425">
        <v>2.1010499999999999</v>
      </c>
    </row>
    <row r="201" spans="1:13">
      <c r="A201" s="245">
        <v>191</v>
      </c>
      <c r="B201" s="428" t="s">
        <v>107</v>
      </c>
      <c r="C201" s="425">
        <v>995.65</v>
      </c>
      <c r="D201" s="426">
        <v>998.30000000000007</v>
      </c>
      <c r="E201" s="426">
        <v>986.60000000000014</v>
      </c>
      <c r="F201" s="426">
        <v>977.55000000000007</v>
      </c>
      <c r="G201" s="426">
        <v>965.85000000000014</v>
      </c>
      <c r="H201" s="426">
        <v>1007.3500000000001</v>
      </c>
      <c r="I201" s="426">
        <v>1019.0500000000002</v>
      </c>
      <c r="J201" s="426">
        <v>1028.1000000000001</v>
      </c>
      <c r="K201" s="425">
        <v>1010</v>
      </c>
      <c r="L201" s="425">
        <v>989.25</v>
      </c>
      <c r="M201" s="425">
        <v>51.96</v>
      </c>
    </row>
    <row r="202" spans="1:13">
      <c r="A202" s="245">
        <v>192</v>
      </c>
      <c r="B202" s="428" t="s">
        <v>248</v>
      </c>
      <c r="C202" s="425">
        <v>2985.3</v>
      </c>
      <c r="D202" s="426">
        <v>2973.3166666666671</v>
      </c>
      <c r="E202" s="426">
        <v>2946.6333333333341</v>
      </c>
      <c r="F202" s="426">
        <v>2907.9666666666672</v>
      </c>
      <c r="G202" s="426">
        <v>2881.2833333333342</v>
      </c>
      <c r="H202" s="426">
        <v>3011.983333333334</v>
      </c>
      <c r="I202" s="426">
        <v>3038.6666666666674</v>
      </c>
      <c r="J202" s="426">
        <v>3077.3333333333339</v>
      </c>
      <c r="K202" s="425">
        <v>3000</v>
      </c>
      <c r="L202" s="425">
        <v>2934.65</v>
      </c>
      <c r="M202" s="425">
        <v>1.8297000000000001</v>
      </c>
    </row>
    <row r="203" spans="1:13">
      <c r="A203" s="245">
        <v>193</v>
      </c>
      <c r="B203" s="428" t="s">
        <v>109</v>
      </c>
      <c r="C203" s="425">
        <v>1515.1</v>
      </c>
      <c r="D203" s="426">
        <v>1514.7</v>
      </c>
      <c r="E203" s="426">
        <v>1507.4</v>
      </c>
      <c r="F203" s="426">
        <v>1499.7</v>
      </c>
      <c r="G203" s="426">
        <v>1492.4</v>
      </c>
      <c r="H203" s="426">
        <v>1522.4</v>
      </c>
      <c r="I203" s="426">
        <v>1529.6999999999998</v>
      </c>
      <c r="J203" s="426">
        <v>1537.4</v>
      </c>
      <c r="K203" s="425">
        <v>1522</v>
      </c>
      <c r="L203" s="425">
        <v>1507</v>
      </c>
      <c r="M203" s="425">
        <v>51.915880000000001</v>
      </c>
    </row>
    <row r="204" spans="1:13">
      <c r="A204" s="245">
        <v>194</v>
      </c>
      <c r="B204" s="428" t="s">
        <v>249</v>
      </c>
      <c r="C204" s="425">
        <v>725.95</v>
      </c>
      <c r="D204" s="426">
        <v>725.25</v>
      </c>
      <c r="E204" s="426">
        <v>719</v>
      </c>
      <c r="F204" s="426">
        <v>712.05</v>
      </c>
      <c r="G204" s="426">
        <v>705.8</v>
      </c>
      <c r="H204" s="426">
        <v>732.2</v>
      </c>
      <c r="I204" s="426">
        <v>738.45</v>
      </c>
      <c r="J204" s="426">
        <v>745.40000000000009</v>
      </c>
      <c r="K204" s="425">
        <v>731.5</v>
      </c>
      <c r="L204" s="425">
        <v>718.3</v>
      </c>
      <c r="M204" s="425">
        <v>28.33717</v>
      </c>
    </row>
    <row r="205" spans="1:13">
      <c r="A205" s="245">
        <v>195</v>
      </c>
      <c r="B205" s="428" t="s">
        <v>382</v>
      </c>
      <c r="C205" s="425">
        <v>64.7</v>
      </c>
      <c r="D205" s="426">
        <v>65.55</v>
      </c>
      <c r="E205" s="426">
        <v>62.849999999999994</v>
      </c>
      <c r="F205" s="426">
        <v>61</v>
      </c>
      <c r="G205" s="426">
        <v>58.3</v>
      </c>
      <c r="H205" s="426">
        <v>67.399999999999991</v>
      </c>
      <c r="I205" s="426">
        <v>70.100000000000009</v>
      </c>
      <c r="J205" s="426">
        <v>71.949999999999989</v>
      </c>
      <c r="K205" s="425">
        <v>68.25</v>
      </c>
      <c r="L205" s="425">
        <v>63.7</v>
      </c>
      <c r="M205" s="425">
        <v>225.59092000000001</v>
      </c>
    </row>
    <row r="206" spans="1:13">
      <c r="A206" s="245">
        <v>196</v>
      </c>
      <c r="B206" s="428" t="s">
        <v>378</v>
      </c>
      <c r="C206" s="425">
        <v>26.2</v>
      </c>
      <c r="D206" s="426">
        <v>26.216666666666665</v>
      </c>
      <c r="E206" s="426">
        <v>25.783333333333331</v>
      </c>
      <c r="F206" s="426">
        <v>25.366666666666667</v>
      </c>
      <c r="G206" s="426">
        <v>24.933333333333334</v>
      </c>
      <c r="H206" s="426">
        <v>26.633333333333329</v>
      </c>
      <c r="I206" s="426">
        <v>27.066666666666659</v>
      </c>
      <c r="J206" s="426">
        <v>27.483333333333327</v>
      </c>
      <c r="K206" s="425">
        <v>26.65</v>
      </c>
      <c r="L206" s="425">
        <v>25.8</v>
      </c>
      <c r="M206" s="425">
        <v>62.264719999999997</v>
      </c>
    </row>
    <row r="207" spans="1:13">
      <c r="A207" s="245">
        <v>197</v>
      </c>
      <c r="B207" s="428" t="s">
        <v>379</v>
      </c>
      <c r="C207" s="425">
        <v>906.8</v>
      </c>
      <c r="D207" s="426">
        <v>910.26666666666677</v>
      </c>
      <c r="E207" s="426">
        <v>900.53333333333353</v>
      </c>
      <c r="F207" s="426">
        <v>894.26666666666677</v>
      </c>
      <c r="G207" s="426">
        <v>884.53333333333353</v>
      </c>
      <c r="H207" s="426">
        <v>916.53333333333353</v>
      </c>
      <c r="I207" s="426">
        <v>926.26666666666688</v>
      </c>
      <c r="J207" s="426">
        <v>932.53333333333353</v>
      </c>
      <c r="K207" s="425">
        <v>920</v>
      </c>
      <c r="L207" s="425">
        <v>904</v>
      </c>
      <c r="M207" s="425">
        <v>0.33276</v>
      </c>
    </row>
    <row r="208" spans="1:13">
      <c r="A208" s="245">
        <v>198</v>
      </c>
      <c r="B208" s="428" t="s">
        <v>105</v>
      </c>
      <c r="C208" s="425">
        <v>999.35</v>
      </c>
      <c r="D208" s="426">
        <v>996.9666666666667</v>
      </c>
      <c r="E208" s="426">
        <v>992.38333333333344</v>
      </c>
      <c r="F208" s="426">
        <v>985.41666666666674</v>
      </c>
      <c r="G208" s="426">
        <v>980.83333333333348</v>
      </c>
      <c r="H208" s="426">
        <v>1003.9333333333334</v>
      </c>
      <c r="I208" s="426">
        <v>1008.5166666666667</v>
      </c>
      <c r="J208" s="426">
        <v>1015.4833333333333</v>
      </c>
      <c r="K208" s="425">
        <v>1001.55</v>
      </c>
      <c r="L208" s="425">
        <v>990</v>
      </c>
      <c r="M208" s="425">
        <v>5.8710300000000002</v>
      </c>
    </row>
    <row r="209" spans="1:13">
      <c r="A209" s="245">
        <v>199</v>
      </c>
      <c r="B209" s="428" t="s">
        <v>380</v>
      </c>
      <c r="C209" s="425">
        <v>252.65</v>
      </c>
      <c r="D209" s="426">
        <v>252.15</v>
      </c>
      <c r="E209" s="426">
        <v>250.60000000000002</v>
      </c>
      <c r="F209" s="426">
        <v>248.55</v>
      </c>
      <c r="G209" s="426">
        <v>247.00000000000003</v>
      </c>
      <c r="H209" s="426">
        <v>254.20000000000002</v>
      </c>
      <c r="I209" s="426">
        <v>255.75000000000003</v>
      </c>
      <c r="J209" s="426">
        <v>257.8</v>
      </c>
      <c r="K209" s="425">
        <v>253.7</v>
      </c>
      <c r="L209" s="425">
        <v>250.1</v>
      </c>
      <c r="M209" s="425">
        <v>1.8081700000000001</v>
      </c>
    </row>
    <row r="210" spans="1:13">
      <c r="A210" s="245">
        <v>200</v>
      </c>
      <c r="B210" s="428" t="s">
        <v>381</v>
      </c>
      <c r="C210" s="425">
        <v>400.25</v>
      </c>
      <c r="D210" s="426">
        <v>404.25</v>
      </c>
      <c r="E210" s="426">
        <v>394.5</v>
      </c>
      <c r="F210" s="426">
        <v>388.75</v>
      </c>
      <c r="G210" s="426">
        <v>379</v>
      </c>
      <c r="H210" s="426">
        <v>410</v>
      </c>
      <c r="I210" s="426">
        <v>419.75</v>
      </c>
      <c r="J210" s="426">
        <v>425.5</v>
      </c>
      <c r="K210" s="425">
        <v>414</v>
      </c>
      <c r="L210" s="425">
        <v>398.5</v>
      </c>
      <c r="M210" s="425">
        <v>1.54413</v>
      </c>
    </row>
    <row r="211" spans="1:13">
      <c r="A211" s="245">
        <v>201</v>
      </c>
      <c r="B211" s="428" t="s">
        <v>110</v>
      </c>
      <c r="C211" s="425">
        <v>2939.2</v>
      </c>
      <c r="D211" s="426">
        <v>2930.15</v>
      </c>
      <c r="E211" s="426">
        <v>2911</v>
      </c>
      <c r="F211" s="426">
        <v>2882.7999999999997</v>
      </c>
      <c r="G211" s="426">
        <v>2863.6499999999996</v>
      </c>
      <c r="H211" s="426">
        <v>2958.3500000000004</v>
      </c>
      <c r="I211" s="426">
        <v>2977.5000000000009</v>
      </c>
      <c r="J211" s="426">
        <v>3005.7000000000007</v>
      </c>
      <c r="K211" s="425">
        <v>2949.3</v>
      </c>
      <c r="L211" s="425">
        <v>2901.95</v>
      </c>
      <c r="M211" s="425">
        <v>6.3100500000000004</v>
      </c>
    </row>
    <row r="212" spans="1:13">
      <c r="A212" s="245">
        <v>202</v>
      </c>
      <c r="B212" s="428" t="s">
        <v>383</v>
      </c>
      <c r="C212" s="425">
        <v>59.05</v>
      </c>
      <c r="D212" s="426">
        <v>59.43333333333333</v>
      </c>
      <c r="E212" s="426">
        <v>58.216666666666661</v>
      </c>
      <c r="F212" s="426">
        <v>57.383333333333333</v>
      </c>
      <c r="G212" s="426">
        <v>56.166666666666664</v>
      </c>
      <c r="H212" s="426">
        <v>60.266666666666659</v>
      </c>
      <c r="I212" s="426">
        <v>61.483333333333327</v>
      </c>
      <c r="J212" s="426">
        <v>62.316666666666656</v>
      </c>
      <c r="K212" s="425">
        <v>60.65</v>
      </c>
      <c r="L212" s="425">
        <v>58.6</v>
      </c>
      <c r="M212" s="425">
        <v>80.722920000000002</v>
      </c>
    </row>
    <row r="213" spans="1:13">
      <c r="A213" s="245">
        <v>203</v>
      </c>
      <c r="B213" s="428" t="s">
        <v>112</v>
      </c>
      <c r="C213" s="425">
        <v>375.9</v>
      </c>
      <c r="D213" s="426">
        <v>375.93333333333334</v>
      </c>
      <c r="E213" s="426">
        <v>371.51666666666665</v>
      </c>
      <c r="F213" s="426">
        <v>367.13333333333333</v>
      </c>
      <c r="G213" s="426">
        <v>362.71666666666664</v>
      </c>
      <c r="H213" s="426">
        <v>380.31666666666666</v>
      </c>
      <c r="I213" s="426">
        <v>384.73333333333329</v>
      </c>
      <c r="J213" s="426">
        <v>389.11666666666667</v>
      </c>
      <c r="K213" s="425">
        <v>380.35</v>
      </c>
      <c r="L213" s="425">
        <v>371.55</v>
      </c>
      <c r="M213" s="425">
        <v>128.15998999999999</v>
      </c>
    </row>
    <row r="214" spans="1:13">
      <c r="A214" s="245">
        <v>204</v>
      </c>
      <c r="B214" s="428" t="s">
        <v>384</v>
      </c>
      <c r="C214" s="425">
        <v>1037</v>
      </c>
      <c r="D214" s="426">
        <v>1031.5333333333333</v>
      </c>
      <c r="E214" s="426">
        <v>1024.0666666666666</v>
      </c>
      <c r="F214" s="426">
        <v>1011.1333333333333</v>
      </c>
      <c r="G214" s="426">
        <v>1003.6666666666666</v>
      </c>
      <c r="H214" s="426">
        <v>1044.4666666666667</v>
      </c>
      <c r="I214" s="426">
        <v>1051.9333333333334</v>
      </c>
      <c r="J214" s="426">
        <v>1064.8666666666666</v>
      </c>
      <c r="K214" s="425">
        <v>1039</v>
      </c>
      <c r="L214" s="425">
        <v>1018.6</v>
      </c>
      <c r="M214" s="425">
        <v>1.5014400000000001</v>
      </c>
    </row>
    <row r="215" spans="1:13">
      <c r="A215" s="245">
        <v>205</v>
      </c>
      <c r="B215" s="428" t="s">
        <v>385</v>
      </c>
      <c r="C215" s="425">
        <v>154.25</v>
      </c>
      <c r="D215" s="426">
        <v>153.95000000000002</v>
      </c>
      <c r="E215" s="426">
        <v>151.30000000000004</v>
      </c>
      <c r="F215" s="426">
        <v>148.35000000000002</v>
      </c>
      <c r="G215" s="426">
        <v>145.70000000000005</v>
      </c>
      <c r="H215" s="426">
        <v>156.90000000000003</v>
      </c>
      <c r="I215" s="426">
        <v>159.55000000000001</v>
      </c>
      <c r="J215" s="426">
        <v>162.50000000000003</v>
      </c>
      <c r="K215" s="425">
        <v>156.6</v>
      </c>
      <c r="L215" s="425">
        <v>151</v>
      </c>
      <c r="M215" s="425">
        <v>49.987000000000002</v>
      </c>
    </row>
    <row r="216" spans="1:13">
      <c r="A216" s="245">
        <v>206</v>
      </c>
      <c r="B216" s="428" t="s">
        <v>113</v>
      </c>
      <c r="C216" s="425">
        <v>298</v>
      </c>
      <c r="D216" s="426">
        <v>298.06666666666666</v>
      </c>
      <c r="E216" s="426">
        <v>296.2833333333333</v>
      </c>
      <c r="F216" s="426">
        <v>294.56666666666666</v>
      </c>
      <c r="G216" s="426">
        <v>292.7833333333333</v>
      </c>
      <c r="H216" s="426">
        <v>299.7833333333333</v>
      </c>
      <c r="I216" s="426">
        <v>301.56666666666672</v>
      </c>
      <c r="J216" s="426">
        <v>303.2833333333333</v>
      </c>
      <c r="K216" s="425">
        <v>299.85000000000002</v>
      </c>
      <c r="L216" s="425">
        <v>296.35000000000002</v>
      </c>
      <c r="M216" s="425">
        <v>24.92381</v>
      </c>
    </row>
    <row r="217" spans="1:13">
      <c r="A217" s="245">
        <v>207</v>
      </c>
      <c r="B217" s="428" t="s">
        <v>114</v>
      </c>
      <c r="C217" s="425">
        <v>2448.65</v>
      </c>
      <c r="D217" s="426">
        <v>2461.2000000000003</v>
      </c>
      <c r="E217" s="426">
        <v>2432.4500000000007</v>
      </c>
      <c r="F217" s="426">
        <v>2416.2500000000005</v>
      </c>
      <c r="G217" s="426">
        <v>2387.5000000000009</v>
      </c>
      <c r="H217" s="426">
        <v>2477.4000000000005</v>
      </c>
      <c r="I217" s="426">
        <v>2506.1499999999996</v>
      </c>
      <c r="J217" s="426">
        <v>2522.3500000000004</v>
      </c>
      <c r="K217" s="425">
        <v>2489.9499999999998</v>
      </c>
      <c r="L217" s="425">
        <v>2445</v>
      </c>
      <c r="M217" s="425">
        <v>11.12942</v>
      </c>
    </row>
    <row r="218" spans="1:13">
      <c r="A218" s="245">
        <v>208</v>
      </c>
      <c r="B218" s="428" t="s">
        <v>250</v>
      </c>
      <c r="C218" s="425">
        <v>339.55</v>
      </c>
      <c r="D218" s="426">
        <v>339.13333333333333</v>
      </c>
      <c r="E218" s="426">
        <v>336.76666666666665</v>
      </c>
      <c r="F218" s="426">
        <v>333.98333333333335</v>
      </c>
      <c r="G218" s="426">
        <v>331.61666666666667</v>
      </c>
      <c r="H218" s="426">
        <v>341.91666666666663</v>
      </c>
      <c r="I218" s="426">
        <v>344.2833333333333</v>
      </c>
      <c r="J218" s="426">
        <v>347.06666666666661</v>
      </c>
      <c r="K218" s="425">
        <v>341.5</v>
      </c>
      <c r="L218" s="425">
        <v>336.35</v>
      </c>
      <c r="M218" s="425">
        <v>9.1717099999999991</v>
      </c>
    </row>
    <row r="219" spans="1:13">
      <c r="A219" s="245">
        <v>209</v>
      </c>
      <c r="B219" s="428" t="s">
        <v>386</v>
      </c>
      <c r="C219" s="425">
        <v>39896</v>
      </c>
      <c r="D219" s="426">
        <v>40078.666666666664</v>
      </c>
      <c r="E219" s="426">
        <v>39657.333333333328</v>
      </c>
      <c r="F219" s="426">
        <v>39418.666666666664</v>
      </c>
      <c r="G219" s="426">
        <v>38997.333333333328</v>
      </c>
      <c r="H219" s="426">
        <v>40317.333333333328</v>
      </c>
      <c r="I219" s="426">
        <v>40738.666666666657</v>
      </c>
      <c r="J219" s="426">
        <v>40977.333333333328</v>
      </c>
      <c r="K219" s="425">
        <v>40500</v>
      </c>
      <c r="L219" s="425">
        <v>39840</v>
      </c>
      <c r="M219" s="425">
        <v>3.5770000000000003E-2</v>
      </c>
    </row>
    <row r="220" spans="1:13">
      <c r="A220" s="245">
        <v>210</v>
      </c>
      <c r="B220" s="428" t="s">
        <v>251</v>
      </c>
      <c r="C220" s="425">
        <v>54.55</v>
      </c>
      <c r="D220" s="426">
        <v>55.033333333333331</v>
      </c>
      <c r="E220" s="426">
        <v>53.86666666666666</v>
      </c>
      <c r="F220" s="426">
        <v>53.18333333333333</v>
      </c>
      <c r="G220" s="426">
        <v>52.016666666666659</v>
      </c>
      <c r="H220" s="426">
        <v>55.716666666666661</v>
      </c>
      <c r="I220" s="426">
        <v>56.883333333333333</v>
      </c>
      <c r="J220" s="426">
        <v>57.566666666666663</v>
      </c>
      <c r="K220" s="425">
        <v>56.2</v>
      </c>
      <c r="L220" s="425">
        <v>54.35</v>
      </c>
      <c r="M220" s="425">
        <v>43.127339999999997</v>
      </c>
    </row>
    <row r="221" spans="1:13">
      <c r="A221" s="245">
        <v>211</v>
      </c>
      <c r="B221" s="428" t="s">
        <v>108</v>
      </c>
      <c r="C221" s="425">
        <v>2509.1999999999998</v>
      </c>
      <c r="D221" s="426">
        <v>2502.0666666666666</v>
      </c>
      <c r="E221" s="426">
        <v>2489.1333333333332</v>
      </c>
      <c r="F221" s="426">
        <v>2469.0666666666666</v>
      </c>
      <c r="G221" s="426">
        <v>2456.1333333333332</v>
      </c>
      <c r="H221" s="426">
        <v>2522.1333333333332</v>
      </c>
      <c r="I221" s="426">
        <v>2535.0666666666666</v>
      </c>
      <c r="J221" s="426">
        <v>2555.1333333333332</v>
      </c>
      <c r="K221" s="425">
        <v>2515</v>
      </c>
      <c r="L221" s="425">
        <v>2482</v>
      </c>
      <c r="M221" s="425">
        <v>18.718129999999999</v>
      </c>
    </row>
    <row r="222" spans="1:13">
      <c r="A222" s="245">
        <v>212</v>
      </c>
      <c r="B222" s="428" t="s">
        <v>830</v>
      </c>
      <c r="C222" s="425">
        <v>292.3</v>
      </c>
      <c r="D222" s="426">
        <v>291.7833333333333</v>
      </c>
      <c r="E222" s="426">
        <v>289.56666666666661</v>
      </c>
      <c r="F222" s="426">
        <v>286.83333333333331</v>
      </c>
      <c r="G222" s="426">
        <v>284.61666666666662</v>
      </c>
      <c r="H222" s="426">
        <v>294.51666666666659</v>
      </c>
      <c r="I222" s="426">
        <v>296.73333333333329</v>
      </c>
      <c r="J222" s="426">
        <v>299.46666666666658</v>
      </c>
      <c r="K222" s="425">
        <v>294</v>
      </c>
      <c r="L222" s="425">
        <v>289.05</v>
      </c>
      <c r="M222" s="425">
        <v>0.68674999999999997</v>
      </c>
    </row>
    <row r="223" spans="1:13">
      <c r="A223" s="245">
        <v>213</v>
      </c>
      <c r="B223" s="428" t="s">
        <v>116</v>
      </c>
      <c r="C223" s="425">
        <v>649</v>
      </c>
      <c r="D223" s="426">
        <v>645.0333333333333</v>
      </c>
      <c r="E223" s="426">
        <v>640.06666666666661</v>
      </c>
      <c r="F223" s="426">
        <v>631.13333333333333</v>
      </c>
      <c r="G223" s="426">
        <v>626.16666666666663</v>
      </c>
      <c r="H223" s="426">
        <v>653.96666666666658</v>
      </c>
      <c r="I223" s="426">
        <v>658.93333333333328</v>
      </c>
      <c r="J223" s="426">
        <v>667.86666666666656</v>
      </c>
      <c r="K223" s="425">
        <v>650</v>
      </c>
      <c r="L223" s="425">
        <v>636.1</v>
      </c>
      <c r="M223" s="425">
        <v>147.85921999999999</v>
      </c>
    </row>
    <row r="224" spans="1:13">
      <c r="A224" s="245">
        <v>214</v>
      </c>
      <c r="B224" s="428" t="s">
        <v>252</v>
      </c>
      <c r="C224" s="425">
        <v>1549.15</v>
      </c>
      <c r="D224" s="426">
        <v>1544.4833333333333</v>
      </c>
      <c r="E224" s="426">
        <v>1529.9666666666667</v>
      </c>
      <c r="F224" s="426">
        <v>1510.7833333333333</v>
      </c>
      <c r="G224" s="426">
        <v>1496.2666666666667</v>
      </c>
      <c r="H224" s="426">
        <v>1563.6666666666667</v>
      </c>
      <c r="I224" s="426">
        <v>1578.1833333333336</v>
      </c>
      <c r="J224" s="426">
        <v>1597.3666666666668</v>
      </c>
      <c r="K224" s="425">
        <v>1559</v>
      </c>
      <c r="L224" s="425">
        <v>1525.3</v>
      </c>
      <c r="M224" s="425">
        <v>7.0652999999999997</v>
      </c>
    </row>
    <row r="225" spans="1:13">
      <c r="A225" s="245">
        <v>215</v>
      </c>
      <c r="B225" s="428" t="s">
        <v>117</v>
      </c>
      <c r="C225" s="425">
        <v>616.25</v>
      </c>
      <c r="D225" s="426">
        <v>612.35</v>
      </c>
      <c r="E225" s="426">
        <v>602.90000000000009</v>
      </c>
      <c r="F225" s="426">
        <v>589.55000000000007</v>
      </c>
      <c r="G225" s="426">
        <v>580.10000000000014</v>
      </c>
      <c r="H225" s="426">
        <v>625.70000000000005</v>
      </c>
      <c r="I225" s="426">
        <v>635.15000000000009</v>
      </c>
      <c r="J225" s="426">
        <v>648.5</v>
      </c>
      <c r="K225" s="425">
        <v>621.79999999999995</v>
      </c>
      <c r="L225" s="425">
        <v>599</v>
      </c>
      <c r="M225" s="425">
        <v>18.770309999999998</v>
      </c>
    </row>
    <row r="226" spans="1:13">
      <c r="A226" s="245">
        <v>216</v>
      </c>
      <c r="B226" s="428" t="s">
        <v>387</v>
      </c>
      <c r="C226" s="425">
        <v>624.70000000000005</v>
      </c>
      <c r="D226" s="426">
        <v>624.56666666666672</v>
      </c>
      <c r="E226" s="426">
        <v>615.13333333333344</v>
      </c>
      <c r="F226" s="426">
        <v>605.56666666666672</v>
      </c>
      <c r="G226" s="426">
        <v>596.13333333333344</v>
      </c>
      <c r="H226" s="426">
        <v>634.13333333333344</v>
      </c>
      <c r="I226" s="426">
        <v>643.56666666666661</v>
      </c>
      <c r="J226" s="426">
        <v>653.13333333333344</v>
      </c>
      <c r="K226" s="425">
        <v>634</v>
      </c>
      <c r="L226" s="425">
        <v>615</v>
      </c>
      <c r="M226" s="425">
        <v>3.3205800000000001</v>
      </c>
    </row>
    <row r="227" spans="1:13">
      <c r="A227" s="245">
        <v>217</v>
      </c>
      <c r="B227" s="428" t="s">
        <v>388</v>
      </c>
      <c r="C227" s="425">
        <v>3224.9</v>
      </c>
      <c r="D227" s="426">
        <v>3240.6833333333329</v>
      </c>
      <c r="E227" s="426">
        <v>3191.3666666666659</v>
      </c>
      <c r="F227" s="426">
        <v>3157.833333333333</v>
      </c>
      <c r="G227" s="426">
        <v>3108.516666666666</v>
      </c>
      <c r="H227" s="426">
        <v>3274.2166666666658</v>
      </c>
      <c r="I227" s="426">
        <v>3323.5333333333324</v>
      </c>
      <c r="J227" s="426">
        <v>3357.0666666666657</v>
      </c>
      <c r="K227" s="425">
        <v>3290</v>
      </c>
      <c r="L227" s="425">
        <v>3207.15</v>
      </c>
      <c r="M227" s="425">
        <v>6.9970000000000004E-2</v>
      </c>
    </row>
    <row r="228" spans="1:13">
      <c r="A228" s="245">
        <v>218</v>
      </c>
      <c r="B228" s="428" t="s">
        <v>253</v>
      </c>
      <c r="C228" s="425">
        <v>38.4</v>
      </c>
      <c r="D228" s="426">
        <v>38.516666666666666</v>
      </c>
      <c r="E228" s="426">
        <v>38.083333333333329</v>
      </c>
      <c r="F228" s="426">
        <v>37.766666666666666</v>
      </c>
      <c r="G228" s="426">
        <v>37.333333333333329</v>
      </c>
      <c r="H228" s="426">
        <v>38.833333333333329</v>
      </c>
      <c r="I228" s="426">
        <v>39.266666666666666</v>
      </c>
      <c r="J228" s="426">
        <v>39.583333333333329</v>
      </c>
      <c r="K228" s="425">
        <v>38.950000000000003</v>
      </c>
      <c r="L228" s="425">
        <v>38.200000000000003</v>
      </c>
      <c r="M228" s="425">
        <v>100.26758</v>
      </c>
    </row>
    <row r="229" spans="1:13">
      <c r="A229" s="245">
        <v>219</v>
      </c>
      <c r="B229" s="428" t="s">
        <v>119</v>
      </c>
      <c r="C229" s="425">
        <v>58.25</v>
      </c>
      <c r="D229" s="426">
        <v>57.983333333333327</v>
      </c>
      <c r="E229" s="426">
        <v>57.466666666666654</v>
      </c>
      <c r="F229" s="426">
        <v>56.68333333333333</v>
      </c>
      <c r="G229" s="426">
        <v>56.166666666666657</v>
      </c>
      <c r="H229" s="426">
        <v>58.766666666666652</v>
      </c>
      <c r="I229" s="426">
        <v>59.283333333333317</v>
      </c>
      <c r="J229" s="426">
        <v>60.066666666666649</v>
      </c>
      <c r="K229" s="425">
        <v>58.5</v>
      </c>
      <c r="L229" s="425">
        <v>57.2</v>
      </c>
      <c r="M229" s="425">
        <v>232.14704</v>
      </c>
    </row>
    <row r="230" spans="1:13">
      <c r="A230" s="245">
        <v>220</v>
      </c>
      <c r="B230" s="428" t="s">
        <v>389</v>
      </c>
      <c r="C230" s="425">
        <v>54.7</v>
      </c>
      <c r="D230" s="426">
        <v>54.9</v>
      </c>
      <c r="E230" s="426">
        <v>53.4</v>
      </c>
      <c r="F230" s="426">
        <v>52.1</v>
      </c>
      <c r="G230" s="426">
        <v>50.6</v>
      </c>
      <c r="H230" s="426">
        <v>56.199999999999996</v>
      </c>
      <c r="I230" s="426">
        <v>57.699999999999996</v>
      </c>
      <c r="J230" s="426">
        <v>58.999999999999993</v>
      </c>
      <c r="K230" s="425">
        <v>56.4</v>
      </c>
      <c r="L230" s="425">
        <v>53.6</v>
      </c>
      <c r="M230" s="425">
        <v>45.205190000000002</v>
      </c>
    </row>
    <row r="231" spans="1:13">
      <c r="A231" s="245">
        <v>221</v>
      </c>
      <c r="B231" s="428" t="s">
        <v>390</v>
      </c>
      <c r="C231" s="425">
        <v>1059.5</v>
      </c>
      <c r="D231" s="426">
        <v>1065.8166666666666</v>
      </c>
      <c r="E231" s="426">
        <v>1048.6833333333332</v>
      </c>
      <c r="F231" s="426">
        <v>1037.8666666666666</v>
      </c>
      <c r="G231" s="426">
        <v>1020.7333333333331</v>
      </c>
      <c r="H231" s="426">
        <v>1076.6333333333332</v>
      </c>
      <c r="I231" s="426">
        <v>1093.7666666666664</v>
      </c>
      <c r="J231" s="426">
        <v>1104.5833333333333</v>
      </c>
      <c r="K231" s="425">
        <v>1082.95</v>
      </c>
      <c r="L231" s="425">
        <v>1055</v>
      </c>
      <c r="M231" s="425">
        <v>0.15623000000000001</v>
      </c>
    </row>
    <row r="232" spans="1:13">
      <c r="A232" s="245">
        <v>222</v>
      </c>
      <c r="B232" s="428" t="s">
        <v>391</v>
      </c>
      <c r="C232" s="425">
        <v>247.8</v>
      </c>
      <c r="D232" s="426">
        <v>247.79999999999998</v>
      </c>
      <c r="E232" s="426">
        <v>242.99999999999997</v>
      </c>
      <c r="F232" s="426">
        <v>238.2</v>
      </c>
      <c r="G232" s="426">
        <v>233.39999999999998</v>
      </c>
      <c r="H232" s="426">
        <v>252.59999999999997</v>
      </c>
      <c r="I232" s="426">
        <v>257.39999999999998</v>
      </c>
      <c r="J232" s="426">
        <v>262.19999999999993</v>
      </c>
      <c r="K232" s="425">
        <v>252.6</v>
      </c>
      <c r="L232" s="425">
        <v>243</v>
      </c>
      <c r="M232" s="425">
        <v>0.31507000000000002</v>
      </c>
    </row>
    <row r="233" spans="1:13">
      <c r="A233" s="245">
        <v>223</v>
      </c>
      <c r="B233" s="428" t="s">
        <v>746</v>
      </c>
      <c r="C233" s="425">
        <v>1125.75</v>
      </c>
      <c r="D233" s="426">
        <v>1128.2666666666667</v>
      </c>
      <c r="E233" s="426">
        <v>1108.4833333333333</v>
      </c>
      <c r="F233" s="426">
        <v>1091.2166666666667</v>
      </c>
      <c r="G233" s="426">
        <v>1071.4333333333334</v>
      </c>
      <c r="H233" s="426">
        <v>1145.5333333333333</v>
      </c>
      <c r="I233" s="426">
        <v>1165.3166666666666</v>
      </c>
      <c r="J233" s="426">
        <v>1182.5833333333333</v>
      </c>
      <c r="K233" s="425">
        <v>1148.05</v>
      </c>
      <c r="L233" s="425">
        <v>1111</v>
      </c>
      <c r="M233" s="425">
        <v>0.20133999999999999</v>
      </c>
    </row>
    <row r="234" spans="1:13">
      <c r="A234" s="245">
        <v>224</v>
      </c>
      <c r="B234" s="428" t="s">
        <v>750</v>
      </c>
      <c r="C234" s="425">
        <v>615.9</v>
      </c>
      <c r="D234" s="426">
        <v>619.1</v>
      </c>
      <c r="E234" s="426">
        <v>611.80000000000007</v>
      </c>
      <c r="F234" s="426">
        <v>607.70000000000005</v>
      </c>
      <c r="G234" s="426">
        <v>600.40000000000009</v>
      </c>
      <c r="H234" s="426">
        <v>623.20000000000005</v>
      </c>
      <c r="I234" s="426">
        <v>630.5</v>
      </c>
      <c r="J234" s="426">
        <v>634.6</v>
      </c>
      <c r="K234" s="425">
        <v>626.4</v>
      </c>
      <c r="L234" s="425">
        <v>615</v>
      </c>
      <c r="M234" s="425">
        <v>2.1835599999999999</v>
      </c>
    </row>
    <row r="235" spans="1:13">
      <c r="A235" s="245">
        <v>225</v>
      </c>
      <c r="B235" s="428" t="s">
        <v>392</v>
      </c>
      <c r="C235" s="425">
        <v>162.30000000000001</v>
      </c>
      <c r="D235" s="426">
        <v>163.69999999999999</v>
      </c>
      <c r="E235" s="426">
        <v>158.79999999999998</v>
      </c>
      <c r="F235" s="426">
        <v>155.29999999999998</v>
      </c>
      <c r="G235" s="426">
        <v>150.39999999999998</v>
      </c>
      <c r="H235" s="426">
        <v>167.2</v>
      </c>
      <c r="I235" s="426">
        <v>172.09999999999997</v>
      </c>
      <c r="J235" s="426">
        <v>175.6</v>
      </c>
      <c r="K235" s="425">
        <v>168.6</v>
      </c>
      <c r="L235" s="425">
        <v>160.19999999999999</v>
      </c>
      <c r="M235" s="425">
        <v>33.263100000000001</v>
      </c>
    </row>
    <row r="236" spans="1:13">
      <c r="A236" s="245">
        <v>226</v>
      </c>
      <c r="B236" s="428" t="s">
        <v>393</v>
      </c>
      <c r="C236" s="425">
        <v>47.8</v>
      </c>
      <c r="D236" s="426">
        <v>47.733333333333327</v>
      </c>
      <c r="E236" s="426">
        <v>47.466666666666654</v>
      </c>
      <c r="F236" s="426">
        <v>47.133333333333326</v>
      </c>
      <c r="G236" s="426">
        <v>46.866666666666653</v>
      </c>
      <c r="H236" s="426">
        <v>48.066666666666656</v>
      </c>
      <c r="I236" s="426">
        <v>48.333333333333321</v>
      </c>
      <c r="J236" s="426">
        <v>48.666666666666657</v>
      </c>
      <c r="K236" s="425">
        <v>48</v>
      </c>
      <c r="L236" s="425">
        <v>47.4</v>
      </c>
      <c r="M236" s="425">
        <v>13.02225</v>
      </c>
    </row>
    <row r="237" spans="1:13">
      <c r="A237" s="245">
        <v>227</v>
      </c>
      <c r="B237" s="428" t="s">
        <v>126</v>
      </c>
      <c r="C237" s="425">
        <v>205.05</v>
      </c>
      <c r="D237" s="426">
        <v>204.79999999999998</v>
      </c>
      <c r="E237" s="426">
        <v>203.99999999999997</v>
      </c>
      <c r="F237" s="426">
        <v>202.95</v>
      </c>
      <c r="G237" s="426">
        <v>202.14999999999998</v>
      </c>
      <c r="H237" s="426">
        <v>205.84999999999997</v>
      </c>
      <c r="I237" s="426">
        <v>206.64999999999998</v>
      </c>
      <c r="J237" s="426">
        <v>207.69999999999996</v>
      </c>
      <c r="K237" s="425">
        <v>205.6</v>
      </c>
      <c r="L237" s="425">
        <v>203.75</v>
      </c>
      <c r="M237" s="425">
        <v>138.77207999999999</v>
      </c>
    </row>
    <row r="238" spans="1:13">
      <c r="A238" s="245">
        <v>228</v>
      </c>
      <c r="B238" s="428" t="s">
        <v>395</v>
      </c>
      <c r="C238" s="425">
        <v>128.25</v>
      </c>
      <c r="D238" s="426">
        <v>129.23333333333335</v>
      </c>
      <c r="E238" s="426">
        <v>126.91666666666669</v>
      </c>
      <c r="F238" s="426">
        <v>125.58333333333334</v>
      </c>
      <c r="G238" s="426">
        <v>123.26666666666668</v>
      </c>
      <c r="H238" s="426">
        <v>130.56666666666669</v>
      </c>
      <c r="I238" s="426">
        <v>132.88333333333335</v>
      </c>
      <c r="J238" s="426">
        <v>134.2166666666667</v>
      </c>
      <c r="K238" s="425">
        <v>131.55000000000001</v>
      </c>
      <c r="L238" s="425">
        <v>127.9</v>
      </c>
      <c r="M238" s="425">
        <v>6.6306900000000004</v>
      </c>
    </row>
    <row r="239" spans="1:13">
      <c r="A239" s="245">
        <v>229</v>
      </c>
      <c r="B239" s="428" t="s">
        <v>396</v>
      </c>
      <c r="C239" s="425">
        <v>190.55</v>
      </c>
      <c r="D239" s="426">
        <v>191.71666666666667</v>
      </c>
      <c r="E239" s="426">
        <v>188.83333333333334</v>
      </c>
      <c r="F239" s="426">
        <v>187.11666666666667</v>
      </c>
      <c r="G239" s="426">
        <v>184.23333333333335</v>
      </c>
      <c r="H239" s="426">
        <v>193.43333333333334</v>
      </c>
      <c r="I239" s="426">
        <v>196.31666666666666</v>
      </c>
      <c r="J239" s="426">
        <v>198.03333333333333</v>
      </c>
      <c r="K239" s="425">
        <v>194.6</v>
      </c>
      <c r="L239" s="425">
        <v>190</v>
      </c>
      <c r="M239" s="425">
        <v>11.83511</v>
      </c>
    </row>
    <row r="240" spans="1:13">
      <c r="A240" s="245">
        <v>230</v>
      </c>
      <c r="B240" s="428" t="s">
        <v>115</v>
      </c>
      <c r="C240" s="425">
        <v>271.39999999999998</v>
      </c>
      <c r="D240" s="426">
        <v>270.46666666666664</v>
      </c>
      <c r="E240" s="426">
        <v>264.5333333333333</v>
      </c>
      <c r="F240" s="426">
        <v>257.66666666666669</v>
      </c>
      <c r="G240" s="426">
        <v>251.73333333333335</v>
      </c>
      <c r="H240" s="426">
        <v>277.33333333333326</v>
      </c>
      <c r="I240" s="426">
        <v>283.26666666666654</v>
      </c>
      <c r="J240" s="426">
        <v>290.13333333333321</v>
      </c>
      <c r="K240" s="425">
        <v>276.39999999999998</v>
      </c>
      <c r="L240" s="425">
        <v>263.60000000000002</v>
      </c>
      <c r="M240" s="425">
        <v>203.18301</v>
      </c>
    </row>
    <row r="241" spans="1:13">
      <c r="A241" s="245">
        <v>231</v>
      </c>
      <c r="B241" s="428" t="s">
        <v>397</v>
      </c>
      <c r="C241" s="425">
        <v>116.25</v>
      </c>
      <c r="D241" s="426">
        <v>118.61666666666667</v>
      </c>
      <c r="E241" s="426">
        <v>112.38333333333335</v>
      </c>
      <c r="F241" s="426">
        <v>108.51666666666668</v>
      </c>
      <c r="G241" s="426">
        <v>102.28333333333336</v>
      </c>
      <c r="H241" s="426">
        <v>122.48333333333335</v>
      </c>
      <c r="I241" s="426">
        <v>128.71666666666667</v>
      </c>
      <c r="J241" s="426">
        <v>132.58333333333334</v>
      </c>
      <c r="K241" s="425">
        <v>124.85</v>
      </c>
      <c r="L241" s="425">
        <v>114.75</v>
      </c>
      <c r="M241" s="425">
        <v>165.75656000000001</v>
      </c>
    </row>
    <row r="242" spans="1:13">
      <c r="A242" s="245">
        <v>232</v>
      </c>
      <c r="B242" s="428" t="s">
        <v>747</v>
      </c>
      <c r="C242" s="425">
        <v>7003.6</v>
      </c>
      <c r="D242" s="426">
        <v>7036.5333333333328</v>
      </c>
      <c r="E242" s="426">
        <v>6952.0666666666657</v>
      </c>
      <c r="F242" s="426">
        <v>6900.5333333333328</v>
      </c>
      <c r="G242" s="426">
        <v>6816.0666666666657</v>
      </c>
      <c r="H242" s="426">
        <v>7088.0666666666657</v>
      </c>
      <c r="I242" s="426">
        <v>7172.5333333333328</v>
      </c>
      <c r="J242" s="426">
        <v>7224.0666666666657</v>
      </c>
      <c r="K242" s="425">
        <v>7121</v>
      </c>
      <c r="L242" s="425">
        <v>6985</v>
      </c>
      <c r="M242" s="425">
        <v>0.69645000000000001</v>
      </c>
    </row>
    <row r="243" spans="1:13">
      <c r="A243" s="245">
        <v>233</v>
      </c>
      <c r="B243" s="428" t="s">
        <v>254</v>
      </c>
      <c r="C243" s="425">
        <v>148.5</v>
      </c>
      <c r="D243" s="426">
        <v>148.76666666666668</v>
      </c>
      <c r="E243" s="426">
        <v>146.53333333333336</v>
      </c>
      <c r="F243" s="426">
        <v>144.56666666666669</v>
      </c>
      <c r="G243" s="426">
        <v>142.33333333333337</v>
      </c>
      <c r="H243" s="426">
        <v>150.73333333333335</v>
      </c>
      <c r="I243" s="426">
        <v>152.96666666666664</v>
      </c>
      <c r="J243" s="426">
        <v>154.93333333333334</v>
      </c>
      <c r="K243" s="425">
        <v>151</v>
      </c>
      <c r="L243" s="425">
        <v>146.80000000000001</v>
      </c>
      <c r="M243" s="425">
        <v>30.369399999999999</v>
      </c>
    </row>
    <row r="244" spans="1:13">
      <c r="A244" s="245">
        <v>234</v>
      </c>
      <c r="B244" s="428" t="s">
        <v>398</v>
      </c>
      <c r="C244" s="425">
        <v>375.8</v>
      </c>
      <c r="D244" s="426">
        <v>376.13333333333338</v>
      </c>
      <c r="E244" s="426">
        <v>373.56666666666678</v>
      </c>
      <c r="F244" s="426">
        <v>371.33333333333337</v>
      </c>
      <c r="G244" s="426">
        <v>368.76666666666677</v>
      </c>
      <c r="H244" s="426">
        <v>378.36666666666679</v>
      </c>
      <c r="I244" s="426">
        <v>380.93333333333339</v>
      </c>
      <c r="J244" s="426">
        <v>383.1666666666668</v>
      </c>
      <c r="K244" s="425">
        <v>378.7</v>
      </c>
      <c r="L244" s="425">
        <v>373.9</v>
      </c>
      <c r="M244" s="425">
        <v>9.9448000000000008</v>
      </c>
    </row>
    <row r="245" spans="1:13">
      <c r="A245" s="245">
        <v>235</v>
      </c>
      <c r="B245" s="428" t="s">
        <v>255</v>
      </c>
      <c r="C245" s="425">
        <v>147.44999999999999</v>
      </c>
      <c r="D245" s="426">
        <v>147.73333333333332</v>
      </c>
      <c r="E245" s="426">
        <v>144.76666666666665</v>
      </c>
      <c r="F245" s="426">
        <v>142.08333333333334</v>
      </c>
      <c r="G245" s="426">
        <v>139.11666666666667</v>
      </c>
      <c r="H245" s="426">
        <v>150.41666666666663</v>
      </c>
      <c r="I245" s="426">
        <v>153.38333333333327</v>
      </c>
      <c r="J245" s="426">
        <v>156.06666666666661</v>
      </c>
      <c r="K245" s="425">
        <v>150.69999999999999</v>
      </c>
      <c r="L245" s="425">
        <v>145.05000000000001</v>
      </c>
      <c r="M245" s="425">
        <v>103.82312</v>
      </c>
    </row>
    <row r="246" spans="1:13">
      <c r="A246" s="245">
        <v>236</v>
      </c>
      <c r="B246" s="428" t="s">
        <v>125</v>
      </c>
      <c r="C246" s="425">
        <v>111.4</v>
      </c>
      <c r="D246" s="426">
        <v>111.66666666666667</v>
      </c>
      <c r="E246" s="426">
        <v>110.93333333333334</v>
      </c>
      <c r="F246" s="426">
        <v>110.46666666666667</v>
      </c>
      <c r="G246" s="426">
        <v>109.73333333333333</v>
      </c>
      <c r="H246" s="426">
        <v>112.13333333333334</v>
      </c>
      <c r="I246" s="426">
        <v>112.86666666666666</v>
      </c>
      <c r="J246" s="426">
        <v>113.33333333333334</v>
      </c>
      <c r="K246" s="425">
        <v>112.4</v>
      </c>
      <c r="L246" s="425">
        <v>111.2</v>
      </c>
      <c r="M246" s="425">
        <v>52.131419999999999</v>
      </c>
    </row>
    <row r="247" spans="1:13">
      <c r="A247" s="245">
        <v>237</v>
      </c>
      <c r="B247" s="428" t="s">
        <v>399</v>
      </c>
      <c r="C247" s="425">
        <v>24.8</v>
      </c>
      <c r="D247" s="426">
        <v>24.3</v>
      </c>
      <c r="E247" s="426">
        <v>23.25</v>
      </c>
      <c r="F247" s="426">
        <v>21.7</v>
      </c>
      <c r="G247" s="426">
        <v>20.65</v>
      </c>
      <c r="H247" s="426">
        <v>25.85</v>
      </c>
      <c r="I247" s="426">
        <v>26.900000000000006</v>
      </c>
      <c r="J247" s="426">
        <v>28.450000000000003</v>
      </c>
      <c r="K247" s="425">
        <v>25.35</v>
      </c>
      <c r="L247" s="425">
        <v>22.75</v>
      </c>
      <c r="M247" s="425">
        <v>475.60451999999998</v>
      </c>
    </row>
    <row r="248" spans="1:13">
      <c r="A248" s="245">
        <v>238</v>
      </c>
      <c r="B248" s="428" t="s">
        <v>772</v>
      </c>
      <c r="C248" s="425">
        <v>2068.85</v>
      </c>
      <c r="D248" s="426">
        <v>2070.15</v>
      </c>
      <c r="E248" s="426">
        <v>2051.8000000000002</v>
      </c>
      <c r="F248" s="426">
        <v>2034.75</v>
      </c>
      <c r="G248" s="426">
        <v>2016.4</v>
      </c>
      <c r="H248" s="426">
        <v>2087.2000000000003</v>
      </c>
      <c r="I248" s="426">
        <v>2105.5499999999997</v>
      </c>
      <c r="J248" s="426">
        <v>2122.6000000000004</v>
      </c>
      <c r="K248" s="425">
        <v>2088.5</v>
      </c>
      <c r="L248" s="425">
        <v>2053.1</v>
      </c>
      <c r="M248" s="425">
        <v>4.7582199999999997</v>
      </c>
    </row>
    <row r="249" spans="1:13">
      <c r="A249" s="245">
        <v>239</v>
      </c>
      <c r="B249" s="428" t="s">
        <v>748</v>
      </c>
      <c r="C249" s="425">
        <v>391.9</v>
      </c>
      <c r="D249" s="426">
        <v>397.45</v>
      </c>
      <c r="E249" s="426">
        <v>384.65</v>
      </c>
      <c r="F249" s="426">
        <v>377.4</v>
      </c>
      <c r="G249" s="426">
        <v>364.59999999999997</v>
      </c>
      <c r="H249" s="426">
        <v>404.7</v>
      </c>
      <c r="I249" s="426">
        <v>417.50000000000006</v>
      </c>
      <c r="J249" s="426">
        <v>424.75</v>
      </c>
      <c r="K249" s="425">
        <v>410.25</v>
      </c>
      <c r="L249" s="425">
        <v>390.2</v>
      </c>
      <c r="M249" s="425">
        <v>1.2456400000000001</v>
      </c>
    </row>
    <row r="250" spans="1:13">
      <c r="A250" s="245">
        <v>240</v>
      </c>
      <c r="B250" s="428" t="s">
        <v>120</v>
      </c>
      <c r="C250" s="425">
        <v>512.54999999999995</v>
      </c>
      <c r="D250" s="426">
        <v>514.44999999999993</v>
      </c>
      <c r="E250" s="426">
        <v>506.24999999999989</v>
      </c>
      <c r="F250" s="426">
        <v>499.94999999999993</v>
      </c>
      <c r="G250" s="426">
        <v>491.74999999999989</v>
      </c>
      <c r="H250" s="426">
        <v>520.74999999999989</v>
      </c>
      <c r="I250" s="426">
        <v>528.94999999999993</v>
      </c>
      <c r="J250" s="426">
        <v>535.24999999999989</v>
      </c>
      <c r="K250" s="425">
        <v>522.65</v>
      </c>
      <c r="L250" s="425">
        <v>508.15</v>
      </c>
      <c r="M250" s="425">
        <v>49.091459999999998</v>
      </c>
    </row>
    <row r="251" spans="1:13">
      <c r="A251" s="245">
        <v>241</v>
      </c>
      <c r="B251" s="428" t="s">
        <v>822</v>
      </c>
      <c r="C251" s="425">
        <v>244.45</v>
      </c>
      <c r="D251" s="426">
        <v>244</v>
      </c>
      <c r="E251" s="426">
        <v>242</v>
      </c>
      <c r="F251" s="426">
        <v>239.55</v>
      </c>
      <c r="G251" s="426">
        <v>237.55</v>
      </c>
      <c r="H251" s="426">
        <v>246.45</v>
      </c>
      <c r="I251" s="426">
        <v>248.45</v>
      </c>
      <c r="J251" s="426">
        <v>250.89999999999998</v>
      </c>
      <c r="K251" s="425">
        <v>246</v>
      </c>
      <c r="L251" s="425">
        <v>241.55</v>
      </c>
      <c r="M251" s="425">
        <v>30.496279999999999</v>
      </c>
    </row>
    <row r="252" spans="1:13">
      <c r="A252" s="245">
        <v>242</v>
      </c>
      <c r="B252" s="428" t="s">
        <v>122</v>
      </c>
      <c r="C252" s="425">
        <v>1012.9</v>
      </c>
      <c r="D252" s="426">
        <v>1006.5166666666668</v>
      </c>
      <c r="E252" s="426">
        <v>993.03333333333353</v>
      </c>
      <c r="F252" s="426">
        <v>973.16666666666674</v>
      </c>
      <c r="G252" s="426">
        <v>959.68333333333351</v>
      </c>
      <c r="H252" s="426">
        <v>1026.3833333333337</v>
      </c>
      <c r="I252" s="426">
        <v>1039.8666666666668</v>
      </c>
      <c r="J252" s="426">
        <v>1059.7333333333336</v>
      </c>
      <c r="K252" s="425">
        <v>1020</v>
      </c>
      <c r="L252" s="425">
        <v>986.65</v>
      </c>
      <c r="M252" s="425">
        <v>34.99315</v>
      </c>
    </row>
    <row r="253" spans="1:13">
      <c r="A253" s="245">
        <v>243</v>
      </c>
      <c r="B253" s="428" t="s">
        <v>256</v>
      </c>
      <c r="C253" s="425">
        <v>4954.2</v>
      </c>
      <c r="D253" s="426">
        <v>4898.25</v>
      </c>
      <c r="E253" s="426">
        <v>4821.5</v>
      </c>
      <c r="F253" s="426">
        <v>4688.8</v>
      </c>
      <c r="G253" s="426">
        <v>4612.05</v>
      </c>
      <c r="H253" s="426">
        <v>5030.95</v>
      </c>
      <c r="I253" s="426">
        <v>5107.7</v>
      </c>
      <c r="J253" s="426">
        <v>5240.3999999999996</v>
      </c>
      <c r="K253" s="425">
        <v>4975</v>
      </c>
      <c r="L253" s="425">
        <v>4765.55</v>
      </c>
      <c r="M253" s="425">
        <v>5.0164</v>
      </c>
    </row>
    <row r="254" spans="1:13">
      <c r="A254" s="245">
        <v>244</v>
      </c>
      <c r="B254" s="428" t="s">
        <v>124</v>
      </c>
      <c r="C254" s="425">
        <v>1574.2</v>
      </c>
      <c r="D254" s="426">
        <v>1565.0666666666666</v>
      </c>
      <c r="E254" s="426">
        <v>1552.1333333333332</v>
      </c>
      <c r="F254" s="426">
        <v>1530.0666666666666</v>
      </c>
      <c r="G254" s="426">
        <v>1517.1333333333332</v>
      </c>
      <c r="H254" s="426">
        <v>1587.1333333333332</v>
      </c>
      <c r="I254" s="426">
        <v>1600.0666666666666</v>
      </c>
      <c r="J254" s="426">
        <v>1622.1333333333332</v>
      </c>
      <c r="K254" s="425">
        <v>1578</v>
      </c>
      <c r="L254" s="425">
        <v>1543</v>
      </c>
      <c r="M254" s="425">
        <v>97.802400000000006</v>
      </c>
    </row>
    <row r="255" spans="1:13">
      <c r="A255" s="245">
        <v>245</v>
      </c>
      <c r="B255" s="428" t="s">
        <v>749</v>
      </c>
      <c r="C255" s="425">
        <v>976.2</v>
      </c>
      <c r="D255" s="426">
        <v>979.25</v>
      </c>
      <c r="E255" s="426">
        <v>959.5</v>
      </c>
      <c r="F255" s="426">
        <v>942.8</v>
      </c>
      <c r="G255" s="426">
        <v>923.05</v>
      </c>
      <c r="H255" s="426">
        <v>995.95</v>
      </c>
      <c r="I255" s="426">
        <v>1015.7</v>
      </c>
      <c r="J255" s="426">
        <v>1032.4000000000001</v>
      </c>
      <c r="K255" s="425">
        <v>999</v>
      </c>
      <c r="L255" s="425">
        <v>962.55</v>
      </c>
      <c r="M255" s="425">
        <v>0.63063999999999998</v>
      </c>
    </row>
    <row r="256" spans="1:13">
      <c r="A256" s="245">
        <v>246</v>
      </c>
      <c r="B256" s="428" t="s">
        <v>400</v>
      </c>
      <c r="C256" s="425">
        <v>314.89999999999998</v>
      </c>
      <c r="D256" s="426">
        <v>315.95</v>
      </c>
      <c r="E256" s="426">
        <v>310.89999999999998</v>
      </c>
      <c r="F256" s="426">
        <v>306.89999999999998</v>
      </c>
      <c r="G256" s="426">
        <v>301.84999999999997</v>
      </c>
      <c r="H256" s="426">
        <v>319.95</v>
      </c>
      <c r="I256" s="426">
        <v>325.00000000000006</v>
      </c>
      <c r="J256" s="426">
        <v>329</v>
      </c>
      <c r="K256" s="425">
        <v>321</v>
      </c>
      <c r="L256" s="425">
        <v>311.95</v>
      </c>
      <c r="M256" s="425">
        <v>2.75989</v>
      </c>
    </row>
    <row r="257" spans="1:13">
      <c r="A257" s="245">
        <v>247</v>
      </c>
      <c r="B257" s="428" t="s">
        <v>121</v>
      </c>
      <c r="C257" s="425">
        <v>1728.2</v>
      </c>
      <c r="D257" s="426">
        <v>1717.55</v>
      </c>
      <c r="E257" s="426">
        <v>1702.6499999999999</v>
      </c>
      <c r="F257" s="426">
        <v>1677.1</v>
      </c>
      <c r="G257" s="426">
        <v>1662.1999999999998</v>
      </c>
      <c r="H257" s="426">
        <v>1743.1</v>
      </c>
      <c r="I257" s="426">
        <v>1758</v>
      </c>
      <c r="J257" s="426">
        <v>1783.55</v>
      </c>
      <c r="K257" s="425">
        <v>1732.45</v>
      </c>
      <c r="L257" s="425">
        <v>1692</v>
      </c>
      <c r="M257" s="425">
        <v>5.1334900000000001</v>
      </c>
    </row>
    <row r="258" spans="1:13">
      <c r="A258" s="245">
        <v>248</v>
      </c>
      <c r="B258" s="428" t="s">
        <v>257</v>
      </c>
      <c r="C258" s="425">
        <v>2018.65</v>
      </c>
      <c r="D258" s="426">
        <v>2015.4166666666667</v>
      </c>
      <c r="E258" s="426">
        <v>2001.0333333333335</v>
      </c>
      <c r="F258" s="426">
        <v>1983.4166666666667</v>
      </c>
      <c r="G258" s="426">
        <v>1969.0333333333335</v>
      </c>
      <c r="H258" s="426">
        <v>2033.0333333333335</v>
      </c>
      <c r="I258" s="426">
        <v>2047.4166666666667</v>
      </c>
      <c r="J258" s="426">
        <v>2065.0333333333338</v>
      </c>
      <c r="K258" s="425">
        <v>2029.8</v>
      </c>
      <c r="L258" s="425">
        <v>1997.8</v>
      </c>
      <c r="M258" s="425">
        <v>1.1167</v>
      </c>
    </row>
    <row r="259" spans="1:13">
      <c r="A259" s="245">
        <v>249</v>
      </c>
      <c r="B259" s="428" t="s">
        <v>401</v>
      </c>
      <c r="C259" s="425">
        <v>1586.1</v>
      </c>
      <c r="D259" s="426">
        <v>1575.7</v>
      </c>
      <c r="E259" s="426">
        <v>1561.4</v>
      </c>
      <c r="F259" s="426">
        <v>1536.7</v>
      </c>
      <c r="G259" s="426">
        <v>1522.4</v>
      </c>
      <c r="H259" s="426">
        <v>1600.4</v>
      </c>
      <c r="I259" s="426">
        <v>1614.6999999999998</v>
      </c>
      <c r="J259" s="426">
        <v>1639.4</v>
      </c>
      <c r="K259" s="425">
        <v>1590</v>
      </c>
      <c r="L259" s="425">
        <v>1551</v>
      </c>
      <c r="M259" s="425">
        <v>1.0355099999999999</v>
      </c>
    </row>
    <row r="260" spans="1:13">
      <c r="A260" s="245">
        <v>250</v>
      </c>
      <c r="B260" s="428" t="s">
        <v>402</v>
      </c>
      <c r="C260" s="425">
        <v>2854.9</v>
      </c>
      <c r="D260" s="426">
        <v>2844.8666666666668</v>
      </c>
      <c r="E260" s="426">
        <v>2825.8333333333335</v>
      </c>
      <c r="F260" s="426">
        <v>2796.7666666666669</v>
      </c>
      <c r="G260" s="426">
        <v>2777.7333333333336</v>
      </c>
      <c r="H260" s="426">
        <v>2873.9333333333334</v>
      </c>
      <c r="I260" s="426">
        <v>2892.9666666666662</v>
      </c>
      <c r="J260" s="426">
        <v>2922.0333333333333</v>
      </c>
      <c r="K260" s="425">
        <v>2863.9</v>
      </c>
      <c r="L260" s="425">
        <v>2815.8</v>
      </c>
      <c r="M260" s="425">
        <v>0.64398</v>
      </c>
    </row>
    <row r="261" spans="1:13">
      <c r="A261" s="245">
        <v>251</v>
      </c>
      <c r="B261" s="428" t="s">
        <v>403</v>
      </c>
      <c r="C261" s="425">
        <v>578.5</v>
      </c>
      <c r="D261" s="426">
        <v>576.23333333333335</v>
      </c>
      <c r="E261" s="426">
        <v>572.4666666666667</v>
      </c>
      <c r="F261" s="426">
        <v>566.43333333333339</v>
      </c>
      <c r="G261" s="426">
        <v>562.66666666666674</v>
      </c>
      <c r="H261" s="426">
        <v>582.26666666666665</v>
      </c>
      <c r="I261" s="426">
        <v>586.0333333333333</v>
      </c>
      <c r="J261" s="426">
        <v>592.06666666666661</v>
      </c>
      <c r="K261" s="425">
        <v>580</v>
      </c>
      <c r="L261" s="425">
        <v>570.20000000000005</v>
      </c>
      <c r="M261" s="425">
        <v>2.1313200000000001</v>
      </c>
    </row>
    <row r="262" spans="1:13">
      <c r="A262" s="245">
        <v>252</v>
      </c>
      <c r="B262" s="428" t="s">
        <v>404</v>
      </c>
      <c r="C262" s="425">
        <v>199.6</v>
      </c>
      <c r="D262" s="426">
        <v>199.81666666666669</v>
      </c>
      <c r="E262" s="426">
        <v>196.13333333333338</v>
      </c>
      <c r="F262" s="426">
        <v>192.66666666666669</v>
      </c>
      <c r="G262" s="426">
        <v>188.98333333333338</v>
      </c>
      <c r="H262" s="426">
        <v>203.28333333333339</v>
      </c>
      <c r="I262" s="426">
        <v>206.96666666666673</v>
      </c>
      <c r="J262" s="426">
        <v>210.43333333333339</v>
      </c>
      <c r="K262" s="425">
        <v>203.5</v>
      </c>
      <c r="L262" s="425">
        <v>196.35</v>
      </c>
      <c r="M262" s="425">
        <v>22.763190000000002</v>
      </c>
    </row>
    <row r="263" spans="1:13">
      <c r="A263" s="245">
        <v>253</v>
      </c>
      <c r="B263" s="428" t="s">
        <v>405</v>
      </c>
      <c r="C263" s="425">
        <v>142.69999999999999</v>
      </c>
      <c r="D263" s="426">
        <v>143.31666666666663</v>
      </c>
      <c r="E263" s="426">
        <v>141.53333333333327</v>
      </c>
      <c r="F263" s="426">
        <v>140.36666666666665</v>
      </c>
      <c r="G263" s="426">
        <v>138.58333333333329</v>
      </c>
      <c r="H263" s="426">
        <v>144.48333333333326</v>
      </c>
      <c r="I263" s="426">
        <v>146.26666666666662</v>
      </c>
      <c r="J263" s="426">
        <v>147.43333333333325</v>
      </c>
      <c r="K263" s="425">
        <v>145.1</v>
      </c>
      <c r="L263" s="425">
        <v>142.15</v>
      </c>
      <c r="M263" s="425">
        <v>8.3445900000000002</v>
      </c>
    </row>
    <row r="264" spans="1:13">
      <c r="A264" s="245">
        <v>254</v>
      </c>
      <c r="B264" s="428" t="s">
        <v>406</v>
      </c>
      <c r="C264" s="425">
        <v>91.3</v>
      </c>
      <c r="D264" s="426">
        <v>91.683333333333337</v>
      </c>
      <c r="E264" s="426">
        <v>90.116666666666674</v>
      </c>
      <c r="F264" s="426">
        <v>88.933333333333337</v>
      </c>
      <c r="G264" s="426">
        <v>87.366666666666674</v>
      </c>
      <c r="H264" s="426">
        <v>92.866666666666674</v>
      </c>
      <c r="I264" s="426">
        <v>94.433333333333337</v>
      </c>
      <c r="J264" s="426">
        <v>95.616666666666674</v>
      </c>
      <c r="K264" s="425">
        <v>93.25</v>
      </c>
      <c r="L264" s="425">
        <v>90.5</v>
      </c>
      <c r="M264" s="425">
        <v>8.0760100000000001</v>
      </c>
    </row>
    <row r="265" spans="1:13">
      <c r="A265" s="245">
        <v>255</v>
      </c>
      <c r="B265" s="428" t="s">
        <v>258</v>
      </c>
      <c r="C265" s="425">
        <v>153.85</v>
      </c>
      <c r="D265" s="426">
        <v>155.33333333333331</v>
      </c>
      <c r="E265" s="426">
        <v>150.71666666666664</v>
      </c>
      <c r="F265" s="426">
        <v>147.58333333333331</v>
      </c>
      <c r="G265" s="426">
        <v>142.96666666666664</v>
      </c>
      <c r="H265" s="426">
        <v>158.46666666666664</v>
      </c>
      <c r="I265" s="426">
        <v>163.08333333333331</v>
      </c>
      <c r="J265" s="426">
        <v>166.21666666666664</v>
      </c>
      <c r="K265" s="425">
        <v>159.94999999999999</v>
      </c>
      <c r="L265" s="425">
        <v>152.19999999999999</v>
      </c>
      <c r="M265" s="425">
        <v>20.715150000000001</v>
      </c>
    </row>
    <row r="266" spans="1:13">
      <c r="A266" s="245">
        <v>256</v>
      </c>
      <c r="B266" s="428" t="s">
        <v>128</v>
      </c>
      <c r="C266" s="425">
        <v>689.5</v>
      </c>
      <c r="D266" s="426">
        <v>692.2833333333333</v>
      </c>
      <c r="E266" s="426">
        <v>682.21666666666658</v>
      </c>
      <c r="F266" s="426">
        <v>674.93333333333328</v>
      </c>
      <c r="G266" s="426">
        <v>664.86666666666656</v>
      </c>
      <c r="H266" s="426">
        <v>699.56666666666661</v>
      </c>
      <c r="I266" s="426">
        <v>709.63333333333321</v>
      </c>
      <c r="J266" s="426">
        <v>716.91666666666663</v>
      </c>
      <c r="K266" s="425">
        <v>702.35</v>
      </c>
      <c r="L266" s="425">
        <v>685</v>
      </c>
      <c r="M266" s="425">
        <v>90.664090000000002</v>
      </c>
    </row>
    <row r="267" spans="1:13">
      <c r="A267" s="245">
        <v>257</v>
      </c>
      <c r="B267" s="428" t="s">
        <v>751</v>
      </c>
      <c r="C267" s="425">
        <v>105.05</v>
      </c>
      <c r="D267" s="426">
        <v>105.21666666666665</v>
      </c>
      <c r="E267" s="426">
        <v>103.63333333333331</v>
      </c>
      <c r="F267" s="426">
        <v>102.21666666666665</v>
      </c>
      <c r="G267" s="426">
        <v>100.63333333333331</v>
      </c>
      <c r="H267" s="426">
        <v>106.63333333333331</v>
      </c>
      <c r="I267" s="426">
        <v>108.21666666666665</v>
      </c>
      <c r="J267" s="426">
        <v>109.63333333333331</v>
      </c>
      <c r="K267" s="425">
        <v>106.8</v>
      </c>
      <c r="L267" s="425">
        <v>103.8</v>
      </c>
      <c r="M267" s="425">
        <v>1.72505</v>
      </c>
    </row>
    <row r="268" spans="1:13">
      <c r="A268" s="245">
        <v>258</v>
      </c>
      <c r="B268" s="428" t="s">
        <v>407</v>
      </c>
      <c r="C268" s="425">
        <v>66.650000000000006</v>
      </c>
      <c r="D268" s="426">
        <v>67.483333333333334</v>
      </c>
      <c r="E268" s="426">
        <v>65.416666666666671</v>
      </c>
      <c r="F268" s="426">
        <v>64.183333333333337</v>
      </c>
      <c r="G268" s="426">
        <v>62.116666666666674</v>
      </c>
      <c r="H268" s="426">
        <v>68.716666666666669</v>
      </c>
      <c r="I268" s="426">
        <v>70.783333333333331</v>
      </c>
      <c r="J268" s="426">
        <v>72.016666666666666</v>
      </c>
      <c r="K268" s="425">
        <v>69.55</v>
      </c>
      <c r="L268" s="425">
        <v>66.25</v>
      </c>
      <c r="M268" s="425">
        <v>9.18703</v>
      </c>
    </row>
    <row r="269" spans="1:13">
      <c r="A269" s="245">
        <v>259</v>
      </c>
      <c r="B269" s="428" t="s">
        <v>408</v>
      </c>
      <c r="C269" s="425">
        <v>155.80000000000001</v>
      </c>
      <c r="D269" s="426">
        <v>155.91666666666669</v>
      </c>
      <c r="E269" s="426">
        <v>152.93333333333337</v>
      </c>
      <c r="F269" s="426">
        <v>150.06666666666669</v>
      </c>
      <c r="G269" s="426">
        <v>147.08333333333337</v>
      </c>
      <c r="H269" s="426">
        <v>158.78333333333336</v>
      </c>
      <c r="I269" s="426">
        <v>161.76666666666671</v>
      </c>
      <c r="J269" s="426">
        <v>164.63333333333335</v>
      </c>
      <c r="K269" s="425">
        <v>158.9</v>
      </c>
      <c r="L269" s="425">
        <v>153.05000000000001</v>
      </c>
      <c r="M269" s="425">
        <v>47.198920000000001</v>
      </c>
    </row>
    <row r="270" spans="1:13">
      <c r="A270" s="245">
        <v>260</v>
      </c>
      <c r="B270" s="428" t="s">
        <v>409</v>
      </c>
      <c r="C270" s="425">
        <v>39</v>
      </c>
      <c r="D270" s="426">
        <v>39.166666666666664</v>
      </c>
      <c r="E270" s="426">
        <v>38.033333333333331</v>
      </c>
      <c r="F270" s="426">
        <v>37.06666666666667</v>
      </c>
      <c r="G270" s="426">
        <v>35.933333333333337</v>
      </c>
      <c r="H270" s="426">
        <v>40.133333333333326</v>
      </c>
      <c r="I270" s="426">
        <v>41.266666666666666</v>
      </c>
      <c r="J270" s="426">
        <v>42.23333333333332</v>
      </c>
      <c r="K270" s="425">
        <v>40.299999999999997</v>
      </c>
      <c r="L270" s="425">
        <v>38.200000000000003</v>
      </c>
      <c r="M270" s="425">
        <v>87.170240000000007</v>
      </c>
    </row>
    <row r="271" spans="1:13">
      <c r="A271" s="245">
        <v>261</v>
      </c>
      <c r="B271" s="428" t="s">
        <v>410</v>
      </c>
      <c r="C271" s="425">
        <v>83.75</v>
      </c>
      <c r="D271" s="426">
        <v>84.083333333333329</v>
      </c>
      <c r="E271" s="426">
        <v>83.166666666666657</v>
      </c>
      <c r="F271" s="426">
        <v>82.583333333333329</v>
      </c>
      <c r="G271" s="426">
        <v>81.666666666666657</v>
      </c>
      <c r="H271" s="426">
        <v>84.666666666666657</v>
      </c>
      <c r="I271" s="426">
        <v>85.583333333333314</v>
      </c>
      <c r="J271" s="426">
        <v>86.166666666666657</v>
      </c>
      <c r="K271" s="425">
        <v>85</v>
      </c>
      <c r="L271" s="425">
        <v>83.5</v>
      </c>
      <c r="M271" s="425">
        <v>2.7057500000000001</v>
      </c>
    </row>
    <row r="272" spans="1:13">
      <c r="A272" s="245">
        <v>262</v>
      </c>
      <c r="B272" s="428" t="s">
        <v>411</v>
      </c>
      <c r="C272" s="425">
        <v>107</v>
      </c>
      <c r="D272" s="426">
        <v>107.48333333333335</v>
      </c>
      <c r="E272" s="426">
        <v>105.1666666666667</v>
      </c>
      <c r="F272" s="426">
        <v>103.33333333333336</v>
      </c>
      <c r="G272" s="426">
        <v>101.01666666666671</v>
      </c>
      <c r="H272" s="426">
        <v>109.31666666666669</v>
      </c>
      <c r="I272" s="426">
        <v>111.63333333333335</v>
      </c>
      <c r="J272" s="426">
        <v>113.46666666666668</v>
      </c>
      <c r="K272" s="425">
        <v>109.8</v>
      </c>
      <c r="L272" s="425">
        <v>105.65</v>
      </c>
      <c r="M272" s="425">
        <v>19.43188</v>
      </c>
    </row>
    <row r="273" spans="1:13">
      <c r="A273" s="245">
        <v>263</v>
      </c>
      <c r="B273" s="428" t="s">
        <v>412</v>
      </c>
      <c r="C273" s="425">
        <v>200.6</v>
      </c>
      <c r="D273" s="426">
        <v>201.75</v>
      </c>
      <c r="E273" s="426">
        <v>196.6</v>
      </c>
      <c r="F273" s="426">
        <v>192.6</v>
      </c>
      <c r="G273" s="426">
        <v>187.45</v>
      </c>
      <c r="H273" s="426">
        <v>205.75</v>
      </c>
      <c r="I273" s="426">
        <v>210.89999999999998</v>
      </c>
      <c r="J273" s="426">
        <v>214.9</v>
      </c>
      <c r="K273" s="425">
        <v>206.9</v>
      </c>
      <c r="L273" s="425">
        <v>197.75</v>
      </c>
      <c r="M273" s="425">
        <v>9.0487800000000007</v>
      </c>
    </row>
    <row r="274" spans="1:13">
      <c r="A274" s="245">
        <v>264</v>
      </c>
      <c r="B274" s="428" t="s">
        <v>413</v>
      </c>
      <c r="C274" s="425">
        <v>106.75</v>
      </c>
      <c r="D274" s="426">
        <v>106.78333333333335</v>
      </c>
      <c r="E274" s="426">
        <v>104.9666666666667</v>
      </c>
      <c r="F274" s="426">
        <v>103.18333333333335</v>
      </c>
      <c r="G274" s="426">
        <v>101.3666666666667</v>
      </c>
      <c r="H274" s="426">
        <v>108.56666666666669</v>
      </c>
      <c r="I274" s="426">
        <v>110.38333333333333</v>
      </c>
      <c r="J274" s="426">
        <v>112.16666666666669</v>
      </c>
      <c r="K274" s="425">
        <v>108.6</v>
      </c>
      <c r="L274" s="425">
        <v>105</v>
      </c>
      <c r="M274" s="425">
        <v>36.66422</v>
      </c>
    </row>
    <row r="275" spans="1:13">
      <c r="A275" s="245">
        <v>265</v>
      </c>
      <c r="B275" s="428" t="s">
        <v>127</v>
      </c>
      <c r="C275" s="425">
        <v>395.6</v>
      </c>
      <c r="D275" s="426">
        <v>395.91666666666669</v>
      </c>
      <c r="E275" s="426">
        <v>389.93333333333339</v>
      </c>
      <c r="F275" s="426">
        <v>384.26666666666671</v>
      </c>
      <c r="G275" s="426">
        <v>378.28333333333342</v>
      </c>
      <c r="H275" s="426">
        <v>401.58333333333337</v>
      </c>
      <c r="I275" s="426">
        <v>407.56666666666661</v>
      </c>
      <c r="J275" s="426">
        <v>413.23333333333335</v>
      </c>
      <c r="K275" s="425">
        <v>401.9</v>
      </c>
      <c r="L275" s="425">
        <v>390.25</v>
      </c>
      <c r="M275" s="425">
        <v>109.14596</v>
      </c>
    </row>
    <row r="276" spans="1:13">
      <c r="A276" s="245">
        <v>266</v>
      </c>
      <c r="B276" s="428" t="s">
        <v>414</v>
      </c>
      <c r="C276" s="425">
        <v>2253.9499999999998</v>
      </c>
      <c r="D276" s="426">
        <v>2265.9666666666667</v>
      </c>
      <c r="E276" s="426">
        <v>2237.9833333333336</v>
      </c>
      <c r="F276" s="426">
        <v>2222.0166666666669</v>
      </c>
      <c r="G276" s="426">
        <v>2194.0333333333338</v>
      </c>
      <c r="H276" s="426">
        <v>2281.9333333333334</v>
      </c>
      <c r="I276" s="426">
        <v>2309.9166666666661</v>
      </c>
      <c r="J276" s="426">
        <v>2325.8833333333332</v>
      </c>
      <c r="K276" s="425">
        <v>2293.9499999999998</v>
      </c>
      <c r="L276" s="425">
        <v>2250</v>
      </c>
      <c r="M276" s="425">
        <v>0.11917999999999999</v>
      </c>
    </row>
    <row r="277" spans="1:13">
      <c r="A277" s="245">
        <v>267</v>
      </c>
      <c r="B277" s="428" t="s">
        <v>129</v>
      </c>
      <c r="C277" s="425">
        <v>3117.85</v>
      </c>
      <c r="D277" s="426">
        <v>3129.9666666666672</v>
      </c>
      <c r="E277" s="426">
        <v>3079.9333333333343</v>
      </c>
      <c r="F277" s="426">
        <v>3042.0166666666673</v>
      </c>
      <c r="G277" s="426">
        <v>2991.9833333333345</v>
      </c>
      <c r="H277" s="426">
        <v>3167.8833333333341</v>
      </c>
      <c r="I277" s="426">
        <v>3217.916666666667</v>
      </c>
      <c r="J277" s="426">
        <v>3255.8333333333339</v>
      </c>
      <c r="K277" s="425">
        <v>3180</v>
      </c>
      <c r="L277" s="425">
        <v>3092.05</v>
      </c>
      <c r="M277" s="425">
        <v>4.0168600000000003</v>
      </c>
    </row>
    <row r="278" spans="1:13">
      <c r="A278" s="245">
        <v>268</v>
      </c>
      <c r="B278" s="428" t="s">
        <v>130</v>
      </c>
      <c r="C278" s="425">
        <v>992.25</v>
      </c>
      <c r="D278" s="426">
        <v>997.93333333333339</v>
      </c>
      <c r="E278" s="426">
        <v>982.36666666666679</v>
      </c>
      <c r="F278" s="426">
        <v>972.48333333333335</v>
      </c>
      <c r="G278" s="426">
        <v>956.91666666666674</v>
      </c>
      <c r="H278" s="426">
        <v>1007.8166666666668</v>
      </c>
      <c r="I278" s="426">
        <v>1023.3833333333334</v>
      </c>
      <c r="J278" s="426">
        <v>1033.2666666666669</v>
      </c>
      <c r="K278" s="425">
        <v>1013.5</v>
      </c>
      <c r="L278" s="425">
        <v>988.05</v>
      </c>
      <c r="M278" s="425">
        <v>15.821160000000001</v>
      </c>
    </row>
    <row r="279" spans="1:13">
      <c r="A279" s="245">
        <v>269</v>
      </c>
      <c r="B279" s="428" t="s">
        <v>415</v>
      </c>
      <c r="C279" s="425">
        <v>154.69999999999999</v>
      </c>
      <c r="D279" s="426">
        <v>154.85</v>
      </c>
      <c r="E279" s="426">
        <v>154.1</v>
      </c>
      <c r="F279" s="426">
        <v>153.5</v>
      </c>
      <c r="G279" s="426">
        <v>152.75</v>
      </c>
      <c r="H279" s="426">
        <v>155.44999999999999</v>
      </c>
      <c r="I279" s="426">
        <v>156.19999999999999</v>
      </c>
      <c r="J279" s="426">
        <v>156.79999999999998</v>
      </c>
      <c r="K279" s="425">
        <v>155.6</v>
      </c>
      <c r="L279" s="425">
        <v>154.25</v>
      </c>
      <c r="M279" s="425">
        <v>1.89473</v>
      </c>
    </row>
    <row r="280" spans="1:13">
      <c r="A280" s="245">
        <v>270</v>
      </c>
      <c r="B280" s="428" t="s">
        <v>417</v>
      </c>
      <c r="C280" s="425">
        <v>708.1</v>
      </c>
      <c r="D280" s="426">
        <v>697.25</v>
      </c>
      <c r="E280" s="426">
        <v>674.85</v>
      </c>
      <c r="F280" s="426">
        <v>641.6</v>
      </c>
      <c r="G280" s="426">
        <v>619.20000000000005</v>
      </c>
      <c r="H280" s="426">
        <v>730.5</v>
      </c>
      <c r="I280" s="426">
        <v>752.90000000000009</v>
      </c>
      <c r="J280" s="426">
        <v>786.15</v>
      </c>
      <c r="K280" s="425">
        <v>719.65</v>
      </c>
      <c r="L280" s="425">
        <v>664</v>
      </c>
      <c r="M280" s="425">
        <v>6.5523800000000003</v>
      </c>
    </row>
    <row r="281" spans="1:13">
      <c r="A281" s="245">
        <v>271</v>
      </c>
      <c r="B281" s="428" t="s">
        <v>418</v>
      </c>
      <c r="C281" s="425">
        <v>220.25</v>
      </c>
      <c r="D281" s="426">
        <v>221.08333333333334</v>
      </c>
      <c r="E281" s="426">
        <v>218.36666666666667</v>
      </c>
      <c r="F281" s="426">
        <v>216.48333333333332</v>
      </c>
      <c r="G281" s="426">
        <v>213.76666666666665</v>
      </c>
      <c r="H281" s="426">
        <v>222.9666666666667</v>
      </c>
      <c r="I281" s="426">
        <v>225.68333333333334</v>
      </c>
      <c r="J281" s="426">
        <v>227.56666666666672</v>
      </c>
      <c r="K281" s="425">
        <v>223.8</v>
      </c>
      <c r="L281" s="425">
        <v>219.2</v>
      </c>
      <c r="M281" s="425">
        <v>1.6953499999999999</v>
      </c>
    </row>
    <row r="282" spans="1:13">
      <c r="A282" s="245">
        <v>272</v>
      </c>
      <c r="B282" s="428" t="s">
        <v>419</v>
      </c>
      <c r="C282" s="425">
        <v>254.2</v>
      </c>
      <c r="D282" s="426">
        <v>256.55</v>
      </c>
      <c r="E282" s="426">
        <v>248.15000000000003</v>
      </c>
      <c r="F282" s="426">
        <v>242.10000000000002</v>
      </c>
      <c r="G282" s="426">
        <v>233.70000000000005</v>
      </c>
      <c r="H282" s="426">
        <v>262.60000000000002</v>
      </c>
      <c r="I282" s="426">
        <v>271</v>
      </c>
      <c r="J282" s="426">
        <v>277.05</v>
      </c>
      <c r="K282" s="425">
        <v>264.95</v>
      </c>
      <c r="L282" s="425">
        <v>250.5</v>
      </c>
      <c r="M282" s="425">
        <v>25.943380000000001</v>
      </c>
    </row>
    <row r="283" spans="1:13">
      <c r="A283" s="245">
        <v>273</v>
      </c>
      <c r="B283" s="428" t="s">
        <v>752</v>
      </c>
      <c r="C283" s="425">
        <v>917.7</v>
      </c>
      <c r="D283" s="426">
        <v>920.9</v>
      </c>
      <c r="E283" s="426">
        <v>911.8</v>
      </c>
      <c r="F283" s="426">
        <v>905.9</v>
      </c>
      <c r="G283" s="426">
        <v>896.8</v>
      </c>
      <c r="H283" s="426">
        <v>926.8</v>
      </c>
      <c r="I283" s="426">
        <v>935.90000000000009</v>
      </c>
      <c r="J283" s="426">
        <v>941.8</v>
      </c>
      <c r="K283" s="425">
        <v>930</v>
      </c>
      <c r="L283" s="425">
        <v>915</v>
      </c>
      <c r="M283" s="425">
        <v>0.38716</v>
      </c>
    </row>
    <row r="284" spans="1:13">
      <c r="A284" s="245">
        <v>274</v>
      </c>
      <c r="B284" s="428" t="s">
        <v>420</v>
      </c>
      <c r="C284" s="425">
        <v>993.9</v>
      </c>
      <c r="D284" s="426">
        <v>988.11666666666667</v>
      </c>
      <c r="E284" s="426">
        <v>981.83333333333337</v>
      </c>
      <c r="F284" s="426">
        <v>969.76666666666665</v>
      </c>
      <c r="G284" s="426">
        <v>963.48333333333335</v>
      </c>
      <c r="H284" s="426">
        <v>1000.1833333333334</v>
      </c>
      <c r="I284" s="426">
        <v>1006.4666666666667</v>
      </c>
      <c r="J284" s="426">
        <v>1018.5333333333334</v>
      </c>
      <c r="K284" s="425">
        <v>994.4</v>
      </c>
      <c r="L284" s="425">
        <v>976.05</v>
      </c>
      <c r="M284" s="425">
        <v>0.80128999999999995</v>
      </c>
    </row>
    <row r="285" spans="1:13">
      <c r="A285" s="245">
        <v>275</v>
      </c>
      <c r="B285" s="428" t="s">
        <v>421</v>
      </c>
      <c r="C285" s="425">
        <v>425.9</v>
      </c>
      <c r="D285" s="426">
        <v>430.51666666666665</v>
      </c>
      <c r="E285" s="426">
        <v>419.0333333333333</v>
      </c>
      <c r="F285" s="426">
        <v>412.16666666666663</v>
      </c>
      <c r="G285" s="426">
        <v>400.68333333333328</v>
      </c>
      <c r="H285" s="426">
        <v>437.38333333333333</v>
      </c>
      <c r="I285" s="426">
        <v>448.86666666666667</v>
      </c>
      <c r="J285" s="426">
        <v>455.73333333333335</v>
      </c>
      <c r="K285" s="425">
        <v>442</v>
      </c>
      <c r="L285" s="425">
        <v>423.65</v>
      </c>
      <c r="M285" s="425">
        <v>3.4179200000000001</v>
      </c>
    </row>
    <row r="286" spans="1:13">
      <c r="A286" s="245">
        <v>276</v>
      </c>
      <c r="B286" s="428" t="s">
        <v>422</v>
      </c>
      <c r="C286" s="425">
        <v>589.15</v>
      </c>
      <c r="D286" s="426">
        <v>591.45000000000005</v>
      </c>
      <c r="E286" s="426">
        <v>582.90000000000009</v>
      </c>
      <c r="F286" s="426">
        <v>576.65000000000009</v>
      </c>
      <c r="G286" s="426">
        <v>568.10000000000014</v>
      </c>
      <c r="H286" s="426">
        <v>597.70000000000005</v>
      </c>
      <c r="I286" s="426">
        <v>606.25</v>
      </c>
      <c r="J286" s="426">
        <v>612.5</v>
      </c>
      <c r="K286" s="425">
        <v>600</v>
      </c>
      <c r="L286" s="425">
        <v>585.20000000000005</v>
      </c>
      <c r="M286" s="425">
        <v>2.62324</v>
      </c>
    </row>
    <row r="287" spans="1:13">
      <c r="A287" s="245">
        <v>277</v>
      </c>
      <c r="B287" s="428" t="s">
        <v>423</v>
      </c>
      <c r="C287" s="425">
        <v>62.6</v>
      </c>
      <c r="D287" s="426">
        <v>62.783333333333331</v>
      </c>
      <c r="E287" s="426">
        <v>62.316666666666663</v>
      </c>
      <c r="F287" s="426">
        <v>62.033333333333331</v>
      </c>
      <c r="G287" s="426">
        <v>61.566666666666663</v>
      </c>
      <c r="H287" s="426">
        <v>63.066666666666663</v>
      </c>
      <c r="I287" s="426">
        <v>63.533333333333331</v>
      </c>
      <c r="J287" s="426">
        <v>63.816666666666663</v>
      </c>
      <c r="K287" s="425">
        <v>63.25</v>
      </c>
      <c r="L287" s="425">
        <v>62.5</v>
      </c>
      <c r="M287" s="425">
        <v>8.0374300000000005</v>
      </c>
    </row>
    <row r="288" spans="1:13">
      <c r="A288" s="245">
        <v>278</v>
      </c>
      <c r="B288" s="428" t="s">
        <v>424</v>
      </c>
      <c r="C288" s="425">
        <v>52.7</v>
      </c>
      <c r="D288" s="426">
        <v>52.366666666666674</v>
      </c>
      <c r="E288" s="426">
        <v>51.383333333333347</v>
      </c>
      <c r="F288" s="426">
        <v>50.06666666666667</v>
      </c>
      <c r="G288" s="426">
        <v>49.083333333333343</v>
      </c>
      <c r="H288" s="426">
        <v>53.683333333333351</v>
      </c>
      <c r="I288" s="426">
        <v>54.666666666666671</v>
      </c>
      <c r="J288" s="426">
        <v>55.983333333333356</v>
      </c>
      <c r="K288" s="425">
        <v>53.35</v>
      </c>
      <c r="L288" s="425">
        <v>51.05</v>
      </c>
      <c r="M288" s="425">
        <v>29.91846</v>
      </c>
    </row>
    <row r="289" spans="1:13">
      <c r="A289" s="245">
        <v>279</v>
      </c>
      <c r="B289" s="428" t="s">
        <v>425</v>
      </c>
      <c r="C289" s="425">
        <v>706.3</v>
      </c>
      <c r="D289" s="426">
        <v>710.85</v>
      </c>
      <c r="E289" s="426">
        <v>697.7</v>
      </c>
      <c r="F289" s="426">
        <v>689.1</v>
      </c>
      <c r="G289" s="426">
        <v>675.95</v>
      </c>
      <c r="H289" s="426">
        <v>719.45</v>
      </c>
      <c r="I289" s="426">
        <v>732.59999999999991</v>
      </c>
      <c r="J289" s="426">
        <v>741.2</v>
      </c>
      <c r="K289" s="425">
        <v>724</v>
      </c>
      <c r="L289" s="425">
        <v>702.25</v>
      </c>
      <c r="M289" s="425">
        <v>1.3498699999999999</v>
      </c>
    </row>
    <row r="290" spans="1:13">
      <c r="A290" s="245">
        <v>280</v>
      </c>
      <c r="B290" s="428" t="s">
        <v>426</v>
      </c>
      <c r="C290" s="425">
        <v>456.25</v>
      </c>
      <c r="D290" s="426">
        <v>453.98333333333335</v>
      </c>
      <c r="E290" s="426">
        <v>448.06666666666672</v>
      </c>
      <c r="F290" s="426">
        <v>439.88333333333338</v>
      </c>
      <c r="G290" s="426">
        <v>433.96666666666675</v>
      </c>
      <c r="H290" s="426">
        <v>462.16666666666669</v>
      </c>
      <c r="I290" s="426">
        <v>468.08333333333331</v>
      </c>
      <c r="J290" s="426">
        <v>476.26666666666665</v>
      </c>
      <c r="K290" s="425">
        <v>459.9</v>
      </c>
      <c r="L290" s="425">
        <v>445.8</v>
      </c>
      <c r="M290" s="425">
        <v>6.2045000000000003</v>
      </c>
    </row>
    <row r="291" spans="1:13">
      <c r="A291" s="245">
        <v>281</v>
      </c>
      <c r="B291" s="428" t="s">
        <v>427</v>
      </c>
      <c r="C291" s="425">
        <v>223.6</v>
      </c>
      <c r="D291" s="426">
        <v>222.93333333333331</v>
      </c>
      <c r="E291" s="426">
        <v>218.66666666666663</v>
      </c>
      <c r="F291" s="426">
        <v>213.73333333333332</v>
      </c>
      <c r="G291" s="426">
        <v>209.46666666666664</v>
      </c>
      <c r="H291" s="426">
        <v>227.86666666666662</v>
      </c>
      <c r="I291" s="426">
        <v>232.13333333333333</v>
      </c>
      <c r="J291" s="426">
        <v>237.06666666666661</v>
      </c>
      <c r="K291" s="425">
        <v>227.2</v>
      </c>
      <c r="L291" s="425">
        <v>218</v>
      </c>
      <c r="M291" s="425">
        <v>3.62785</v>
      </c>
    </row>
    <row r="292" spans="1:13">
      <c r="A292" s="245">
        <v>282</v>
      </c>
      <c r="B292" s="428" t="s">
        <v>131</v>
      </c>
      <c r="C292" s="425">
        <v>1735</v>
      </c>
      <c r="D292" s="426">
        <v>1736.6333333333332</v>
      </c>
      <c r="E292" s="426">
        <v>1719.2666666666664</v>
      </c>
      <c r="F292" s="426">
        <v>1703.5333333333333</v>
      </c>
      <c r="G292" s="426">
        <v>1686.1666666666665</v>
      </c>
      <c r="H292" s="426">
        <v>1752.3666666666663</v>
      </c>
      <c r="I292" s="426">
        <v>1769.7333333333331</v>
      </c>
      <c r="J292" s="426">
        <v>1785.4666666666662</v>
      </c>
      <c r="K292" s="425">
        <v>1754</v>
      </c>
      <c r="L292" s="425">
        <v>1720.9</v>
      </c>
      <c r="M292" s="425">
        <v>95.776449999999997</v>
      </c>
    </row>
    <row r="293" spans="1:13">
      <c r="A293" s="245">
        <v>283</v>
      </c>
      <c r="B293" s="428" t="s">
        <v>132</v>
      </c>
      <c r="C293" s="425">
        <v>95.35</v>
      </c>
      <c r="D293" s="426">
        <v>95.350000000000009</v>
      </c>
      <c r="E293" s="426">
        <v>94.500000000000014</v>
      </c>
      <c r="F293" s="426">
        <v>93.65</v>
      </c>
      <c r="G293" s="426">
        <v>92.800000000000011</v>
      </c>
      <c r="H293" s="426">
        <v>96.200000000000017</v>
      </c>
      <c r="I293" s="426">
        <v>97.050000000000011</v>
      </c>
      <c r="J293" s="426">
        <v>97.90000000000002</v>
      </c>
      <c r="K293" s="425">
        <v>96.2</v>
      </c>
      <c r="L293" s="425">
        <v>94.5</v>
      </c>
      <c r="M293" s="425">
        <v>72.781030000000001</v>
      </c>
    </row>
    <row r="294" spans="1:13">
      <c r="A294" s="245">
        <v>284</v>
      </c>
      <c r="B294" s="428" t="s">
        <v>259</v>
      </c>
      <c r="C294" s="425">
        <v>2927.05</v>
      </c>
      <c r="D294" s="426">
        <v>2923.3833333333332</v>
      </c>
      <c r="E294" s="426">
        <v>2868.7666666666664</v>
      </c>
      <c r="F294" s="426">
        <v>2810.4833333333331</v>
      </c>
      <c r="G294" s="426">
        <v>2755.8666666666663</v>
      </c>
      <c r="H294" s="426">
        <v>2981.6666666666665</v>
      </c>
      <c r="I294" s="426">
        <v>3036.2833333333333</v>
      </c>
      <c r="J294" s="426">
        <v>3094.5666666666666</v>
      </c>
      <c r="K294" s="425">
        <v>2978</v>
      </c>
      <c r="L294" s="425">
        <v>2865.1</v>
      </c>
      <c r="M294" s="425">
        <v>4.3198400000000001</v>
      </c>
    </row>
    <row r="295" spans="1:13">
      <c r="A295" s="245">
        <v>285</v>
      </c>
      <c r="B295" s="428" t="s">
        <v>133</v>
      </c>
      <c r="C295" s="425">
        <v>467.7</v>
      </c>
      <c r="D295" s="426">
        <v>468.66666666666669</v>
      </c>
      <c r="E295" s="426">
        <v>461.58333333333337</v>
      </c>
      <c r="F295" s="426">
        <v>455.4666666666667</v>
      </c>
      <c r="G295" s="426">
        <v>448.38333333333338</v>
      </c>
      <c r="H295" s="426">
        <v>474.78333333333336</v>
      </c>
      <c r="I295" s="426">
        <v>481.86666666666673</v>
      </c>
      <c r="J295" s="426">
        <v>487.98333333333335</v>
      </c>
      <c r="K295" s="425">
        <v>475.75</v>
      </c>
      <c r="L295" s="425">
        <v>462.55</v>
      </c>
      <c r="M295" s="425">
        <v>66.46669</v>
      </c>
    </row>
    <row r="296" spans="1:13">
      <c r="A296" s="245">
        <v>286</v>
      </c>
      <c r="B296" s="428" t="s">
        <v>753</v>
      </c>
      <c r="C296" s="425">
        <v>266.89999999999998</v>
      </c>
      <c r="D296" s="426">
        <v>268.28333333333336</v>
      </c>
      <c r="E296" s="426">
        <v>264.7166666666667</v>
      </c>
      <c r="F296" s="426">
        <v>262.53333333333336</v>
      </c>
      <c r="G296" s="426">
        <v>258.9666666666667</v>
      </c>
      <c r="H296" s="426">
        <v>270.4666666666667</v>
      </c>
      <c r="I296" s="426">
        <v>274.03333333333342</v>
      </c>
      <c r="J296" s="426">
        <v>276.2166666666667</v>
      </c>
      <c r="K296" s="425">
        <v>271.85000000000002</v>
      </c>
      <c r="L296" s="425">
        <v>266.10000000000002</v>
      </c>
      <c r="M296" s="425">
        <v>0.33359</v>
      </c>
    </row>
    <row r="297" spans="1:13">
      <c r="A297" s="245">
        <v>287</v>
      </c>
      <c r="B297" s="428" t="s">
        <v>428</v>
      </c>
      <c r="C297" s="425">
        <v>6126.4</v>
      </c>
      <c r="D297" s="426">
        <v>6123.4666666666672</v>
      </c>
      <c r="E297" s="426">
        <v>6052.9333333333343</v>
      </c>
      <c r="F297" s="426">
        <v>5979.4666666666672</v>
      </c>
      <c r="G297" s="426">
        <v>5908.9333333333343</v>
      </c>
      <c r="H297" s="426">
        <v>6196.9333333333343</v>
      </c>
      <c r="I297" s="426">
        <v>6267.4666666666672</v>
      </c>
      <c r="J297" s="426">
        <v>6340.9333333333343</v>
      </c>
      <c r="K297" s="425">
        <v>6194</v>
      </c>
      <c r="L297" s="425">
        <v>6050</v>
      </c>
      <c r="M297" s="425">
        <v>0.21035000000000001</v>
      </c>
    </row>
    <row r="298" spans="1:13">
      <c r="A298" s="245">
        <v>288</v>
      </c>
      <c r="B298" s="428" t="s">
        <v>260</v>
      </c>
      <c r="C298" s="425">
        <v>4215.45</v>
      </c>
      <c r="D298" s="426">
        <v>4207.8166666666666</v>
      </c>
      <c r="E298" s="426">
        <v>4182.6333333333332</v>
      </c>
      <c r="F298" s="426">
        <v>4149.8166666666666</v>
      </c>
      <c r="G298" s="426">
        <v>4124.6333333333332</v>
      </c>
      <c r="H298" s="426">
        <v>4240.6333333333332</v>
      </c>
      <c r="I298" s="426">
        <v>4265.8166666666657</v>
      </c>
      <c r="J298" s="426">
        <v>4298.6333333333332</v>
      </c>
      <c r="K298" s="425">
        <v>4233</v>
      </c>
      <c r="L298" s="425">
        <v>4175</v>
      </c>
      <c r="M298" s="425">
        <v>2.5548099999999998</v>
      </c>
    </row>
    <row r="299" spans="1:13">
      <c r="A299" s="245">
        <v>289</v>
      </c>
      <c r="B299" s="428" t="s">
        <v>134</v>
      </c>
      <c r="C299" s="425">
        <v>1523.85</v>
      </c>
      <c r="D299" s="426">
        <v>1520.2166666666665</v>
      </c>
      <c r="E299" s="426">
        <v>1511.133333333333</v>
      </c>
      <c r="F299" s="426">
        <v>1498.4166666666665</v>
      </c>
      <c r="G299" s="426">
        <v>1489.333333333333</v>
      </c>
      <c r="H299" s="426">
        <v>1532.9333333333329</v>
      </c>
      <c r="I299" s="426">
        <v>1542.0166666666664</v>
      </c>
      <c r="J299" s="426">
        <v>1554.7333333333329</v>
      </c>
      <c r="K299" s="425">
        <v>1529.3</v>
      </c>
      <c r="L299" s="425">
        <v>1507.5</v>
      </c>
      <c r="M299" s="425">
        <v>20.990020000000001</v>
      </c>
    </row>
    <row r="300" spans="1:13">
      <c r="A300" s="245">
        <v>290</v>
      </c>
      <c r="B300" s="428" t="s">
        <v>429</v>
      </c>
      <c r="C300" s="425">
        <v>650.70000000000005</v>
      </c>
      <c r="D300" s="426">
        <v>653.9666666666667</v>
      </c>
      <c r="E300" s="426">
        <v>625.13333333333344</v>
      </c>
      <c r="F300" s="426">
        <v>599.56666666666672</v>
      </c>
      <c r="G300" s="426">
        <v>570.73333333333346</v>
      </c>
      <c r="H300" s="426">
        <v>679.53333333333342</v>
      </c>
      <c r="I300" s="426">
        <v>708.36666666666667</v>
      </c>
      <c r="J300" s="426">
        <v>733.93333333333339</v>
      </c>
      <c r="K300" s="425">
        <v>682.8</v>
      </c>
      <c r="L300" s="425">
        <v>628.4</v>
      </c>
      <c r="M300" s="425">
        <v>128.30495999999999</v>
      </c>
    </row>
    <row r="301" spans="1:13">
      <c r="A301" s="245">
        <v>291</v>
      </c>
      <c r="B301" s="428" t="s">
        <v>430</v>
      </c>
      <c r="C301" s="425">
        <v>41.35</v>
      </c>
      <c r="D301" s="426">
        <v>41.533333333333339</v>
      </c>
      <c r="E301" s="426">
        <v>40.866666666666674</v>
      </c>
      <c r="F301" s="426">
        <v>40.383333333333333</v>
      </c>
      <c r="G301" s="426">
        <v>39.716666666666669</v>
      </c>
      <c r="H301" s="426">
        <v>42.01666666666668</v>
      </c>
      <c r="I301" s="426">
        <v>42.683333333333351</v>
      </c>
      <c r="J301" s="426">
        <v>43.166666666666686</v>
      </c>
      <c r="K301" s="425">
        <v>42.2</v>
      </c>
      <c r="L301" s="425">
        <v>41.05</v>
      </c>
      <c r="M301" s="425">
        <v>28.125399999999999</v>
      </c>
    </row>
    <row r="302" spans="1:13">
      <c r="A302" s="245">
        <v>292</v>
      </c>
      <c r="B302" s="428" t="s">
        <v>431</v>
      </c>
      <c r="C302" s="425">
        <v>1594.05</v>
      </c>
      <c r="D302" s="426">
        <v>1598.0166666666667</v>
      </c>
      <c r="E302" s="426">
        <v>1582.0333333333333</v>
      </c>
      <c r="F302" s="426">
        <v>1570.0166666666667</v>
      </c>
      <c r="G302" s="426">
        <v>1554.0333333333333</v>
      </c>
      <c r="H302" s="426">
        <v>1610.0333333333333</v>
      </c>
      <c r="I302" s="426">
        <v>1626.0166666666664</v>
      </c>
      <c r="J302" s="426">
        <v>1638.0333333333333</v>
      </c>
      <c r="K302" s="425">
        <v>1614</v>
      </c>
      <c r="L302" s="425">
        <v>1586</v>
      </c>
      <c r="M302" s="425">
        <v>0.39051999999999998</v>
      </c>
    </row>
    <row r="303" spans="1:13">
      <c r="A303" s="245">
        <v>293</v>
      </c>
      <c r="B303" s="428" t="s">
        <v>135</v>
      </c>
      <c r="C303" s="425">
        <v>1152.3499999999999</v>
      </c>
      <c r="D303" s="426">
        <v>1149</v>
      </c>
      <c r="E303" s="426">
        <v>1137.3499999999999</v>
      </c>
      <c r="F303" s="426">
        <v>1122.3499999999999</v>
      </c>
      <c r="G303" s="426">
        <v>1110.6999999999998</v>
      </c>
      <c r="H303" s="426">
        <v>1164</v>
      </c>
      <c r="I303" s="426">
        <v>1175.6500000000001</v>
      </c>
      <c r="J303" s="426">
        <v>1190.6500000000001</v>
      </c>
      <c r="K303" s="425">
        <v>1160.6500000000001</v>
      </c>
      <c r="L303" s="425">
        <v>1134</v>
      </c>
      <c r="M303" s="425">
        <v>8.5578199999999995</v>
      </c>
    </row>
    <row r="304" spans="1:13">
      <c r="A304" s="245">
        <v>294</v>
      </c>
      <c r="B304" s="428" t="s">
        <v>432</v>
      </c>
      <c r="C304" s="425">
        <v>3601.75</v>
      </c>
      <c r="D304" s="426">
        <v>3607.75</v>
      </c>
      <c r="E304" s="426">
        <v>3544</v>
      </c>
      <c r="F304" s="426">
        <v>3486.25</v>
      </c>
      <c r="G304" s="426">
        <v>3422.5</v>
      </c>
      <c r="H304" s="426">
        <v>3665.5</v>
      </c>
      <c r="I304" s="426">
        <v>3729.25</v>
      </c>
      <c r="J304" s="426">
        <v>3787</v>
      </c>
      <c r="K304" s="425">
        <v>3671.5</v>
      </c>
      <c r="L304" s="425">
        <v>3550</v>
      </c>
      <c r="M304" s="425">
        <v>0.34866999999999998</v>
      </c>
    </row>
    <row r="305" spans="1:13">
      <c r="A305" s="245">
        <v>295</v>
      </c>
      <c r="B305" s="428" t="s">
        <v>433</v>
      </c>
      <c r="C305" s="425">
        <v>869.15</v>
      </c>
      <c r="D305" s="426">
        <v>868.63333333333333</v>
      </c>
      <c r="E305" s="426">
        <v>860.51666666666665</v>
      </c>
      <c r="F305" s="426">
        <v>851.88333333333333</v>
      </c>
      <c r="G305" s="426">
        <v>843.76666666666665</v>
      </c>
      <c r="H305" s="426">
        <v>877.26666666666665</v>
      </c>
      <c r="I305" s="426">
        <v>885.38333333333321</v>
      </c>
      <c r="J305" s="426">
        <v>894.01666666666665</v>
      </c>
      <c r="K305" s="425">
        <v>876.75</v>
      </c>
      <c r="L305" s="425">
        <v>860</v>
      </c>
      <c r="M305" s="425">
        <v>5.6230000000000002E-2</v>
      </c>
    </row>
    <row r="306" spans="1:13">
      <c r="A306" s="245">
        <v>296</v>
      </c>
      <c r="B306" s="428" t="s">
        <v>434</v>
      </c>
      <c r="C306" s="425">
        <v>55.55</v>
      </c>
      <c r="D306" s="426">
        <v>55.866666666666667</v>
      </c>
      <c r="E306" s="426">
        <v>55.033333333333331</v>
      </c>
      <c r="F306" s="426">
        <v>54.516666666666666</v>
      </c>
      <c r="G306" s="426">
        <v>53.68333333333333</v>
      </c>
      <c r="H306" s="426">
        <v>56.383333333333333</v>
      </c>
      <c r="I306" s="426">
        <v>57.216666666666661</v>
      </c>
      <c r="J306" s="426">
        <v>57.733333333333334</v>
      </c>
      <c r="K306" s="425">
        <v>56.7</v>
      </c>
      <c r="L306" s="425">
        <v>55.35</v>
      </c>
      <c r="M306" s="425">
        <v>32.52261</v>
      </c>
    </row>
    <row r="307" spans="1:13">
      <c r="A307" s="245">
        <v>297</v>
      </c>
      <c r="B307" s="428" t="s">
        <v>435</v>
      </c>
      <c r="C307" s="425">
        <v>193.2</v>
      </c>
      <c r="D307" s="426">
        <v>194.86666666666667</v>
      </c>
      <c r="E307" s="426">
        <v>190.73333333333335</v>
      </c>
      <c r="F307" s="426">
        <v>188.26666666666668</v>
      </c>
      <c r="G307" s="426">
        <v>184.13333333333335</v>
      </c>
      <c r="H307" s="426">
        <v>197.33333333333334</v>
      </c>
      <c r="I307" s="426">
        <v>201.46666666666667</v>
      </c>
      <c r="J307" s="426">
        <v>203.93333333333334</v>
      </c>
      <c r="K307" s="425">
        <v>199</v>
      </c>
      <c r="L307" s="425">
        <v>192.4</v>
      </c>
      <c r="M307" s="425">
        <v>7.6985200000000003</v>
      </c>
    </row>
    <row r="308" spans="1:13">
      <c r="A308" s="245">
        <v>298</v>
      </c>
      <c r="B308" s="428" t="s">
        <v>146</v>
      </c>
      <c r="C308" s="425">
        <v>80514.2</v>
      </c>
      <c r="D308" s="426">
        <v>80712.75</v>
      </c>
      <c r="E308" s="426">
        <v>80176.45</v>
      </c>
      <c r="F308" s="426">
        <v>79838.7</v>
      </c>
      <c r="G308" s="426">
        <v>79302.399999999994</v>
      </c>
      <c r="H308" s="426">
        <v>81050.5</v>
      </c>
      <c r="I308" s="426">
        <v>81586.799999999988</v>
      </c>
      <c r="J308" s="426">
        <v>81924.55</v>
      </c>
      <c r="K308" s="425">
        <v>81249.05</v>
      </c>
      <c r="L308" s="425">
        <v>80375</v>
      </c>
      <c r="M308" s="425">
        <v>7.5249999999999997E-2</v>
      </c>
    </row>
    <row r="309" spans="1:13">
      <c r="A309" s="245">
        <v>299</v>
      </c>
      <c r="B309" s="428" t="s">
        <v>143</v>
      </c>
      <c r="C309" s="425">
        <v>1126.75</v>
      </c>
      <c r="D309" s="426">
        <v>1129.9166666666667</v>
      </c>
      <c r="E309" s="426">
        <v>1121.8333333333335</v>
      </c>
      <c r="F309" s="426">
        <v>1116.9166666666667</v>
      </c>
      <c r="G309" s="426">
        <v>1108.8333333333335</v>
      </c>
      <c r="H309" s="426">
        <v>1134.8333333333335</v>
      </c>
      <c r="I309" s="426">
        <v>1142.916666666667</v>
      </c>
      <c r="J309" s="426">
        <v>1147.8333333333335</v>
      </c>
      <c r="K309" s="425">
        <v>1138</v>
      </c>
      <c r="L309" s="425">
        <v>1125</v>
      </c>
      <c r="M309" s="425">
        <v>5.9380100000000002</v>
      </c>
    </row>
    <row r="310" spans="1:13">
      <c r="A310" s="245">
        <v>300</v>
      </c>
      <c r="B310" s="428" t="s">
        <v>436</v>
      </c>
      <c r="C310" s="425">
        <v>3760.5</v>
      </c>
      <c r="D310" s="426">
        <v>3761.9166666666665</v>
      </c>
      <c r="E310" s="426">
        <v>3736.833333333333</v>
      </c>
      <c r="F310" s="426">
        <v>3713.1666666666665</v>
      </c>
      <c r="G310" s="426">
        <v>3688.083333333333</v>
      </c>
      <c r="H310" s="426">
        <v>3785.583333333333</v>
      </c>
      <c r="I310" s="426">
        <v>3810.6666666666661</v>
      </c>
      <c r="J310" s="426">
        <v>3834.333333333333</v>
      </c>
      <c r="K310" s="425">
        <v>3787</v>
      </c>
      <c r="L310" s="425">
        <v>3738.25</v>
      </c>
      <c r="M310" s="425">
        <v>3.7749999999999999E-2</v>
      </c>
    </row>
    <row r="311" spans="1:13">
      <c r="A311" s="245">
        <v>301</v>
      </c>
      <c r="B311" s="428" t="s">
        <v>437</v>
      </c>
      <c r="C311" s="425">
        <v>319</v>
      </c>
      <c r="D311" s="426">
        <v>318.48333333333335</v>
      </c>
      <c r="E311" s="426">
        <v>312.56666666666672</v>
      </c>
      <c r="F311" s="426">
        <v>306.13333333333338</v>
      </c>
      <c r="G311" s="426">
        <v>300.21666666666675</v>
      </c>
      <c r="H311" s="426">
        <v>324.91666666666669</v>
      </c>
      <c r="I311" s="426">
        <v>330.83333333333331</v>
      </c>
      <c r="J311" s="426">
        <v>337.26666666666665</v>
      </c>
      <c r="K311" s="425">
        <v>324.39999999999998</v>
      </c>
      <c r="L311" s="425">
        <v>312.05</v>
      </c>
      <c r="M311" s="425">
        <v>1.61863</v>
      </c>
    </row>
    <row r="312" spans="1:13">
      <c r="A312" s="245">
        <v>302</v>
      </c>
      <c r="B312" s="428" t="s">
        <v>137</v>
      </c>
      <c r="C312" s="425">
        <v>159.05000000000001</v>
      </c>
      <c r="D312" s="426">
        <v>158.63333333333333</v>
      </c>
      <c r="E312" s="426">
        <v>157.01666666666665</v>
      </c>
      <c r="F312" s="426">
        <v>154.98333333333332</v>
      </c>
      <c r="G312" s="426">
        <v>153.36666666666665</v>
      </c>
      <c r="H312" s="426">
        <v>160.66666666666666</v>
      </c>
      <c r="I312" s="426">
        <v>162.28333333333333</v>
      </c>
      <c r="J312" s="426">
        <v>164.31666666666666</v>
      </c>
      <c r="K312" s="425">
        <v>160.25</v>
      </c>
      <c r="L312" s="425">
        <v>156.6</v>
      </c>
      <c r="M312" s="425">
        <v>55.78416</v>
      </c>
    </row>
    <row r="313" spans="1:13">
      <c r="A313" s="245">
        <v>303</v>
      </c>
      <c r="B313" s="428" t="s">
        <v>136</v>
      </c>
      <c r="C313" s="425">
        <v>794.25</v>
      </c>
      <c r="D313" s="426">
        <v>795.38333333333333</v>
      </c>
      <c r="E313" s="426">
        <v>788.86666666666667</v>
      </c>
      <c r="F313" s="426">
        <v>783.48333333333335</v>
      </c>
      <c r="G313" s="426">
        <v>776.9666666666667</v>
      </c>
      <c r="H313" s="426">
        <v>800.76666666666665</v>
      </c>
      <c r="I313" s="426">
        <v>807.2833333333333</v>
      </c>
      <c r="J313" s="426">
        <v>812.66666666666663</v>
      </c>
      <c r="K313" s="425">
        <v>801.9</v>
      </c>
      <c r="L313" s="425">
        <v>790</v>
      </c>
      <c r="M313" s="425">
        <v>17.632010000000001</v>
      </c>
    </row>
    <row r="314" spans="1:13">
      <c r="A314" s="245">
        <v>304</v>
      </c>
      <c r="B314" s="428" t="s">
        <v>438</v>
      </c>
      <c r="C314" s="425">
        <v>225.05</v>
      </c>
      <c r="D314" s="426">
        <v>224.83333333333334</v>
      </c>
      <c r="E314" s="426">
        <v>222.7166666666667</v>
      </c>
      <c r="F314" s="426">
        <v>220.38333333333335</v>
      </c>
      <c r="G314" s="426">
        <v>218.26666666666671</v>
      </c>
      <c r="H314" s="426">
        <v>227.16666666666669</v>
      </c>
      <c r="I314" s="426">
        <v>229.2833333333333</v>
      </c>
      <c r="J314" s="426">
        <v>231.61666666666667</v>
      </c>
      <c r="K314" s="425">
        <v>226.95</v>
      </c>
      <c r="L314" s="425">
        <v>222.5</v>
      </c>
      <c r="M314" s="425">
        <v>7.7651399999999997</v>
      </c>
    </row>
    <row r="315" spans="1:13">
      <c r="A315" s="245">
        <v>305</v>
      </c>
      <c r="B315" s="428" t="s">
        <v>439</v>
      </c>
      <c r="C315" s="425">
        <v>252.6</v>
      </c>
      <c r="D315" s="426">
        <v>252.86666666666665</v>
      </c>
      <c r="E315" s="426">
        <v>250.2833333333333</v>
      </c>
      <c r="F315" s="426">
        <v>247.96666666666667</v>
      </c>
      <c r="G315" s="426">
        <v>245.38333333333333</v>
      </c>
      <c r="H315" s="426">
        <v>255.18333333333328</v>
      </c>
      <c r="I315" s="426">
        <v>257.76666666666659</v>
      </c>
      <c r="J315" s="426">
        <v>260.08333333333326</v>
      </c>
      <c r="K315" s="425">
        <v>255.45</v>
      </c>
      <c r="L315" s="425">
        <v>250.55</v>
      </c>
      <c r="M315" s="425">
        <v>1.25156</v>
      </c>
    </row>
    <row r="316" spans="1:13">
      <c r="A316" s="245">
        <v>306</v>
      </c>
      <c r="B316" s="428" t="s">
        <v>440</v>
      </c>
      <c r="C316" s="425">
        <v>571.20000000000005</v>
      </c>
      <c r="D316" s="426">
        <v>572.69999999999993</v>
      </c>
      <c r="E316" s="426">
        <v>565.49999999999989</v>
      </c>
      <c r="F316" s="426">
        <v>559.79999999999995</v>
      </c>
      <c r="G316" s="426">
        <v>552.59999999999991</v>
      </c>
      <c r="H316" s="426">
        <v>578.39999999999986</v>
      </c>
      <c r="I316" s="426">
        <v>585.59999999999991</v>
      </c>
      <c r="J316" s="426">
        <v>591.29999999999984</v>
      </c>
      <c r="K316" s="425">
        <v>579.9</v>
      </c>
      <c r="L316" s="425">
        <v>567</v>
      </c>
      <c r="M316" s="425">
        <v>0.92562</v>
      </c>
    </row>
    <row r="317" spans="1:13">
      <c r="A317" s="245">
        <v>307</v>
      </c>
      <c r="B317" s="428" t="s">
        <v>138</v>
      </c>
      <c r="C317" s="425">
        <v>164.05</v>
      </c>
      <c r="D317" s="426">
        <v>163.08333333333334</v>
      </c>
      <c r="E317" s="426">
        <v>161.36666666666667</v>
      </c>
      <c r="F317" s="426">
        <v>158.68333333333334</v>
      </c>
      <c r="G317" s="426">
        <v>156.96666666666667</v>
      </c>
      <c r="H317" s="426">
        <v>165.76666666666668</v>
      </c>
      <c r="I317" s="426">
        <v>167.48333333333332</v>
      </c>
      <c r="J317" s="426">
        <v>170.16666666666669</v>
      </c>
      <c r="K317" s="425">
        <v>164.8</v>
      </c>
      <c r="L317" s="425">
        <v>160.4</v>
      </c>
      <c r="M317" s="425">
        <v>38.736049999999999</v>
      </c>
    </row>
    <row r="318" spans="1:13">
      <c r="A318" s="245">
        <v>308</v>
      </c>
      <c r="B318" s="428" t="s">
        <v>261</v>
      </c>
      <c r="C318" s="425">
        <v>51.4</v>
      </c>
      <c r="D318" s="426">
        <v>51.733333333333327</v>
      </c>
      <c r="E318" s="426">
        <v>50.866666666666653</v>
      </c>
      <c r="F318" s="426">
        <v>50.333333333333329</v>
      </c>
      <c r="G318" s="426">
        <v>49.466666666666654</v>
      </c>
      <c r="H318" s="426">
        <v>52.266666666666652</v>
      </c>
      <c r="I318" s="426">
        <v>53.133333333333326</v>
      </c>
      <c r="J318" s="426">
        <v>53.66666666666665</v>
      </c>
      <c r="K318" s="425">
        <v>52.6</v>
      </c>
      <c r="L318" s="425">
        <v>51.2</v>
      </c>
      <c r="M318" s="425">
        <v>21.802679999999999</v>
      </c>
    </row>
    <row r="319" spans="1:13">
      <c r="A319" s="245">
        <v>309</v>
      </c>
      <c r="B319" s="428" t="s">
        <v>139</v>
      </c>
      <c r="C319" s="425">
        <v>511.65</v>
      </c>
      <c r="D319" s="426">
        <v>512.59999999999991</v>
      </c>
      <c r="E319" s="426">
        <v>508.89999999999986</v>
      </c>
      <c r="F319" s="426">
        <v>506.15</v>
      </c>
      <c r="G319" s="426">
        <v>502.44999999999993</v>
      </c>
      <c r="H319" s="426">
        <v>515.3499999999998</v>
      </c>
      <c r="I319" s="426">
        <v>519.04999999999984</v>
      </c>
      <c r="J319" s="426">
        <v>521.79999999999973</v>
      </c>
      <c r="K319" s="425">
        <v>516.29999999999995</v>
      </c>
      <c r="L319" s="425">
        <v>509.85</v>
      </c>
      <c r="M319" s="425">
        <v>8.8321799999999993</v>
      </c>
    </row>
    <row r="320" spans="1:13">
      <c r="A320" s="245">
        <v>310</v>
      </c>
      <c r="B320" s="428" t="s">
        <v>140</v>
      </c>
      <c r="C320" s="425">
        <v>7649</v>
      </c>
      <c r="D320" s="426">
        <v>7618</v>
      </c>
      <c r="E320" s="426">
        <v>7571</v>
      </c>
      <c r="F320" s="426">
        <v>7493</v>
      </c>
      <c r="G320" s="426">
        <v>7446</v>
      </c>
      <c r="H320" s="426">
        <v>7696</v>
      </c>
      <c r="I320" s="426">
        <v>7743</v>
      </c>
      <c r="J320" s="426">
        <v>7821</v>
      </c>
      <c r="K320" s="425">
        <v>7665</v>
      </c>
      <c r="L320" s="425">
        <v>7540</v>
      </c>
      <c r="M320" s="425">
        <v>12.16123</v>
      </c>
    </row>
    <row r="321" spans="1:13">
      <c r="A321" s="245">
        <v>311</v>
      </c>
      <c r="B321" s="428" t="s">
        <v>142</v>
      </c>
      <c r="C321" s="425">
        <v>1084.55</v>
      </c>
      <c r="D321" s="426">
        <v>1066.2</v>
      </c>
      <c r="E321" s="426">
        <v>1042.4000000000001</v>
      </c>
      <c r="F321" s="426">
        <v>1000.25</v>
      </c>
      <c r="G321" s="426">
        <v>976.45</v>
      </c>
      <c r="H321" s="426">
        <v>1108.3500000000001</v>
      </c>
      <c r="I321" s="426">
        <v>1132.1499999999999</v>
      </c>
      <c r="J321" s="426">
        <v>1174.3000000000002</v>
      </c>
      <c r="K321" s="425">
        <v>1090</v>
      </c>
      <c r="L321" s="425">
        <v>1024.05</v>
      </c>
      <c r="M321" s="425">
        <v>21.68927</v>
      </c>
    </row>
    <row r="322" spans="1:13">
      <c r="A322" s="245">
        <v>312</v>
      </c>
      <c r="B322" s="428" t="s">
        <v>441</v>
      </c>
      <c r="C322" s="425">
        <v>2954.05</v>
      </c>
      <c r="D322" s="426">
        <v>2935.6833333333329</v>
      </c>
      <c r="E322" s="426">
        <v>2863.3666666666659</v>
      </c>
      <c r="F322" s="426">
        <v>2772.6833333333329</v>
      </c>
      <c r="G322" s="426">
        <v>2700.3666666666659</v>
      </c>
      <c r="H322" s="426">
        <v>3026.3666666666659</v>
      </c>
      <c r="I322" s="426">
        <v>3098.6833333333325</v>
      </c>
      <c r="J322" s="426">
        <v>3189.3666666666659</v>
      </c>
      <c r="K322" s="425">
        <v>3008</v>
      </c>
      <c r="L322" s="425">
        <v>2845</v>
      </c>
      <c r="M322" s="425">
        <v>4.2668200000000001</v>
      </c>
    </row>
    <row r="323" spans="1:13">
      <c r="A323" s="245">
        <v>313</v>
      </c>
      <c r="B323" s="428" t="s">
        <v>144</v>
      </c>
      <c r="C323" s="425">
        <v>2552.85</v>
      </c>
      <c r="D323" s="426">
        <v>2547.3333333333335</v>
      </c>
      <c r="E323" s="426">
        <v>2521.0166666666669</v>
      </c>
      <c r="F323" s="426">
        <v>2489.1833333333334</v>
      </c>
      <c r="G323" s="426">
        <v>2462.8666666666668</v>
      </c>
      <c r="H323" s="426">
        <v>2579.166666666667</v>
      </c>
      <c r="I323" s="426">
        <v>2605.4833333333336</v>
      </c>
      <c r="J323" s="426">
        <v>2637.3166666666671</v>
      </c>
      <c r="K323" s="425">
        <v>2573.65</v>
      </c>
      <c r="L323" s="425">
        <v>2515.5</v>
      </c>
      <c r="M323" s="425">
        <v>5.5811299999999999</v>
      </c>
    </row>
    <row r="324" spans="1:13">
      <c r="A324" s="245">
        <v>314</v>
      </c>
      <c r="B324" s="428" t="s">
        <v>442</v>
      </c>
      <c r="C324" s="425">
        <v>129.85</v>
      </c>
      <c r="D324" s="426">
        <v>130.58333333333334</v>
      </c>
      <c r="E324" s="426">
        <v>128.26666666666668</v>
      </c>
      <c r="F324" s="426">
        <v>126.68333333333334</v>
      </c>
      <c r="G324" s="426">
        <v>124.36666666666667</v>
      </c>
      <c r="H324" s="426">
        <v>132.16666666666669</v>
      </c>
      <c r="I324" s="426">
        <v>134.48333333333335</v>
      </c>
      <c r="J324" s="426">
        <v>136.06666666666669</v>
      </c>
      <c r="K324" s="425">
        <v>132.9</v>
      </c>
      <c r="L324" s="425">
        <v>129</v>
      </c>
      <c r="M324" s="425">
        <v>4.1395900000000001</v>
      </c>
    </row>
    <row r="325" spans="1:13">
      <c r="A325" s="245">
        <v>315</v>
      </c>
      <c r="B325" s="428" t="s">
        <v>443</v>
      </c>
      <c r="C325" s="425">
        <v>667.05</v>
      </c>
      <c r="D325" s="426">
        <v>668.98333333333335</v>
      </c>
      <c r="E325" s="426">
        <v>660.11666666666667</v>
      </c>
      <c r="F325" s="426">
        <v>653.18333333333328</v>
      </c>
      <c r="G325" s="426">
        <v>644.31666666666661</v>
      </c>
      <c r="H325" s="426">
        <v>675.91666666666674</v>
      </c>
      <c r="I325" s="426">
        <v>684.78333333333353</v>
      </c>
      <c r="J325" s="426">
        <v>691.71666666666681</v>
      </c>
      <c r="K325" s="425">
        <v>677.85</v>
      </c>
      <c r="L325" s="425">
        <v>662.05</v>
      </c>
      <c r="M325" s="425">
        <v>5.0466100000000003</v>
      </c>
    </row>
    <row r="326" spans="1:13">
      <c r="A326" s="245">
        <v>316</v>
      </c>
      <c r="B326" s="428" t="s">
        <v>754</v>
      </c>
      <c r="C326" s="425">
        <v>208.45</v>
      </c>
      <c r="D326" s="426">
        <v>211.31666666666669</v>
      </c>
      <c r="E326" s="426">
        <v>204.13333333333338</v>
      </c>
      <c r="F326" s="426">
        <v>199.81666666666669</v>
      </c>
      <c r="G326" s="426">
        <v>192.63333333333338</v>
      </c>
      <c r="H326" s="426">
        <v>215.63333333333338</v>
      </c>
      <c r="I326" s="426">
        <v>222.81666666666672</v>
      </c>
      <c r="J326" s="426">
        <v>227.13333333333338</v>
      </c>
      <c r="K326" s="425">
        <v>218.5</v>
      </c>
      <c r="L326" s="425">
        <v>207</v>
      </c>
      <c r="M326" s="425">
        <v>27.035589999999999</v>
      </c>
    </row>
    <row r="327" spans="1:13">
      <c r="A327" s="245">
        <v>317</v>
      </c>
      <c r="B327" s="428" t="s">
        <v>145</v>
      </c>
      <c r="C327" s="425">
        <v>236.65</v>
      </c>
      <c r="D327" s="426">
        <v>237.7166666666667</v>
      </c>
      <c r="E327" s="426">
        <v>234.63333333333338</v>
      </c>
      <c r="F327" s="426">
        <v>232.61666666666667</v>
      </c>
      <c r="G327" s="426">
        <v>229.53333333333336</v>
      </c>
      <c r="H327" s="426">
        <v>239.73333333333341</v>
      </c>
      <c r="I327" s="426">
        <v>242.81666666666672</v>
      </c>
      <c r="J327" s="426">
        <v>244.83333333333343</v>
      </c>
      <c r="K327" s="425">
        <v>240.8</v>
      </c>
      <c r="L327" s="425">
        <v>235.7</v>
      </c>
      <c r="M327" s="425">
        <v>53.059930000000001</v>
      </c>
    </row>
    <row r="328" spans="1:13">
      <c r="A328" s="245">
        <v>318</v>
      </c>
      <c r="B328" s="428" t="s">
        <v>444</v>
      </c>
      <c r="C328" s="425">
        <v>775.55</v>
      </c>
      <c r="D328" s="426">
        <v>781.18333333333339</v>
      </c>
      <c r="E328" s="426">
        <v>767.36666666666679</v>
      </c>
      <c r="F328" s="426">
        <v>759.18333333333339</v>
      </c>
      <c r="G328" s="426">
        <v>745.36666666666679</v>
      </c>
      <c r="H328" s="426">
        <v>789.36666666666679</v>
      </c>
      <c r="I328" s="426">
        <v>803.18333333333339</v>
      </c>
      <c r="J328" s="426">
        <v>811.36666666666679</v>
      </c>
      <c r="K328" s="425">
        <v>795</v>
      </c>
      <c r="L328" s="425">
        <v>773</v>
      </c>
      <c r="M328" s="425">
        <v>1.3456399999999999</v>
      </c>
    </row>
    <row r="329" spans="1:13">
      <c r="A329" s="245">
        <v>319</v>
      </c>
      <c r="B329" s="428" t="s">
        <v>262</v>
      </c>
      <c r="C329" s="425">
        <v>2067.15</v>
      </c>
      <c r="D329" s="426">
        <v>2066.2333333333336</v>
      </c>
      <c r="E329" s="426">
        <v>2044.916666666667</v>
      </c>
      <c r="F329" s="426">
        <v>2022.6833333333334</v>
      </c>
      <c r="G329" s="426">
        <v>2001.3666666666668</v>
      </c>
      <c r="H329" s="426">
        <v>2088.4666666666672</v>
      </c>
      <c r="I329" s="426">
        <v>2109.7833333333338</v>
      </c>
      <c r="J329" s="426">
        <v>2132.0166666666673</v>
      </c>
      <c r="K329" s="425">
        <v>2087.5500000000002</v>
      </c>
      <c r="L329" s="425">
        <v>2044</v>
      </c>
      <c r="M329" s="425">
        <v>5.2683999999999997</v>
      </c>
    </row>
    <row r="330" spans="1:13">
      <c r="A330" s="245">
        <v>320</v>
      </c>
      <c r="B330" s="428" t="s">
        <v>445</v>
      </c>
      <c r="C330" s="425">
        <v>1519.85</v>
      </c>
      <c r="D330" s="426">
        <v>1514.95</v>
      </c>
      <c r="E330" s="426">
        <v>1502.9</v>
      </c>
      <c r="F330" s="426">
        <v>1485.95</v>
      </c>
      <c r="G330" s="426">
        <v>1473.9</v>
      </c>
      <c r="H330" s="426">
        <v>1531.9</v>
      </c>
      <c r="I330" s="426">
        <v>1543.9499999999998</v>
      </c>
      <c r="J330" s="426">
        <v>1560.9</v>
      </c>
      <c r="K330" s="425">
        <v>1527</v>
      </c>
      <c r="L330" s="425">
        <v>1498</v>
      </c>
      <c r="M330" s="425">
        <v>1.0175099999999999</v>
      </c>
    </row>
    <row r="331" spans="1:13">
      <c r="A331" s="245">
        <v>321</v>
      </c>
      <c r="B331" s="428" t="s">
        <v>147</v>
      </c>
      <c r="C331" s="425">
        <v>1484.95</v>
      </c>
      <c r="D331" s="426">
        <v>1479.9833333333333</v>
      </c>
      <c r="E331" s="426">
        <v>1469.9666666666667</v>
      </c>
      <c r="F331" s="426">
        <v>1454.9833333333333</v>
      </c>
      <c r="G331" s="426">
        <v>1444.9666666666667</v>
      </c>
      <c r="H331" s="426">
        <v>1494.9666666666667</v>
      </c>
      <c r="I331" s="426">
        <v>1504.9833333333336</v>
      </c>
      <c r="J331" s="426">
        <v>1519.9666666666667</v>
      </c>
      <c r="K331" s="425">
        <v>1490</v>
      </c>
      <c r="L331" s="425">
        <v>1465</v>
      </c>
      <c r="M331" s="425">
        <v>5.7792399999999997</v>
      </c>
    </row>
    <row r="332" spans="1:13">
      <c r="A332" s="245">
        <v>322</v>
      </c>
      <c r="B332" s="428" t="s">
        <v>263</v>
      </c>
      <c r="C332" s="425">
        <v>1096.0999999999999</v>
      </c>
      <c r="D332" s="426">
        <v>1096.2333333333333</v>
      </c>
      <c r="E332" s="426">
        <v>1085.4666666666667</v>
      </c>
      <c r="F332" s="426">
        <v>1074.8333333333333</v>
      </c>
      <c r="G332" s="426">
        <v>1064.0666666666666</v>
      </c>
      <c r="H332" s="426">
        <v>1106.8666666666668</v>
      </c>
      <c r="I332" s="426">
        <v>1117.6333333333337</v>
      </c>
      <c r="J332" s="426">
        <v>1128.2666666666669</v>
      </c>
      <c r="K332" s="425">
        <v>1107</v>
      </c>
      <c r="L332" s="425">
        <v>1085.5999999999999</v>
      </c>
      <c r="M332" s="425">
        <v>2.2408600000000001</v>
      </c>
    </row>
    <row r="333" spans="1:13">
      <c r="A333" s="245">
        <v>323</v>
      </c>
      <c r="B333" s="428" t="s">
        <v>149</v>
      </c>
      <c r="C333" s="425">
        <v>55</v>
      </c>
      <c r="D333" s="426">
        <v>55.066666666666663</v>
      </c>
      <c r="E333" s="426">
        <v>54.433333333333323</v>
      </c>
      <c r="F333" s="426">
        <v>53.86666666666666</v>
      </c>
      <c r="G333" s="426">
        <v>53.23333333333332</v>
      </c>
      <c r="H333" s="426">
        <v>55.633333333333326</v>
      </c>
      <c r="I333" s="426">
        <v>56.266666666666666</v>
      </c>
      <c r="J333" s="426">
        <v>56.833333333333329</v>
      </c>
      <c r="K333" s="425">
        <v>55.7</v>
      </c>
      <c r="L333" s="425">
        <v>54.5</v>
      </c>
      <c r="M333" s="425">
        <v>98.862399999999994</v>
      </c>
    </row>
    <row r="334" spans="1:13">
      <c r="A334" s="245">
        <v>324</v>
      </c>
      <c r="B334" s="428" t="s">
        <v>150</v>
      </c>
      <c r="C334" s="425">
        <v>83.2</v>
      </c>
      <c r="D334" s="426">
        <v>83.5</v>
      </c>
      <c r="E334" s="426">
        <v>82.4</v>
      </c>
      <c r="F334" s="426">
        <v>81.600000000000009</v>
      </c>
      <c r="G334" s="426">
        <v>80.500000000000014</v>
      </c>
      <c r="H334" s="426">
        <v>84.3</v>
      </c>
      <c r="I334" s="426">
        <v>85.399999999999991</v>
      </c>
      <c r="J334" s="426">
        <v>86.199999999999989</v>
      </c>
      <c r="K334" s="425">
        <v>84.6</v>
      </c>
      <c r="L334" s="425">
        <v>82.7</v>
      </c>
      <c r="M334" s="425">
        <v>23.063500000000001</v>
      </c>
    </row>
    <row r="335" spans="1:13">
      <c r="A335" s="245">
        <v>325</v>
      </c>
      <c r="B335" s="428" t="s">
        <v>446</v>
      </c>
      <c r="C335" s="425">
        <v>601.5</v>
      </c>
      <c r="D335" s="426">
        <v>608.44999999999993</v>
      </c>
      <c r="E335" s="426">
        <v>591.09999999999991</v>
      </c>
      <c r="F335" s="426">
        <v>580.69999999999993</v>
      </c>
      <c r="G335" s="426">
        <v>563.34999999999991</v>
      </c>
      <c r="H335" s="426">
        <v>618.84999999999991</v>
      </c>
      <c r="I335" s="426">
        <v>636.20000000000005</v>
      </c>
      <c r="J335" s="426">
        <v>646.59999999999991</v>
      </c>
      <c r="K335" s="425">
        <v>625.79999999999995</v>
      </c>
      <c r="L335" s="425">
        <v>598.04999999999995</v>
      </c>
      <c r="M335" s="425">
        <v>0.81440999999999997</v>
      </c>
    </row>
    <row r="336" spans="1:13">
      <c r="A336" s="245">
        <v>326</v>
      </c>
      <c r="B336" s="428" t="s">
        <v>264</v>
      </c>
      <c r="C336" s="425">
        <v>26.6</v>
      </c>
      <c r="D336" s="426">
        <v>26.599999999999998</v>
      </c>
      <c r="E336" s="426">
        <v>26.249999999999996</v>
      </c>
      <c r="F336" s="426">
        <v>25.9</v>
      </c>
      <c r="G336" s="426">
        <v>25.549999999999997</v>
      </c>
      <c r="H336" s="426">
        <v>26.949999999999996</v>
      </c>
      <c r="I336" s="426">
        <v>27.299999999999997</v>
      </c>
      <c r="J336" s="426">
        <v>27.649999999999995</v>
      </c>
      <c r="K336" s="425">
        <v>26.95</v>
      </c>
      <c r="L336" s="425">
        <v>26.25</v>
      </c>
      <c r="M336" s="425">
        <v>43.448259999999998</v>
      </c>
    </row>
    <row r="337" spans="1:13">
      <c r="A337" s="245">
        <v>327</v>
      </c>
      <c r="B337" s="428" t="s">
        <v>447</v>
      </c>
      <c r="C337" s="425">
        <v>62.75</v>
      </c>
      <c r="D337" s="426">
        <v>62.666666666666664</v>
      </c>
      <c r="E337" s="426">
        <v>61.133333333333326</v>
      </c>
      <c r="F337" s="426">
        <v>59.516666666666659</v>
      </c>
      <c r="G337" s="426">
        <v>57.98333333333332</v>
      </c>
      <c r="H337" s="426">
        <v>64.283333333333331</v>
      </c>
      <c r="I337" s="426">
        <v>65.816666666666677</v>
      </c>
      <c r="J337" s="426">
        <v>67.433333333333337</v>
      </c>
      <c r="K337" s="425">
        <v>64.2</v>
      </c>
      <c r="L337" s="425">
        <v>61.05</v>
      </c>
      <c r="M337" s="425">
        <v>65.735960000000006</v>
      </c>
    </row>
    <row r="338" spans="1:13">
      <c r="A338" s="245">
        <v>328</v>
      </c>
      <c r="B338" s="428" t="s">
        <v>152</v>
      </c>
      <c r="C338" s="425">
        <v>177.75</v>
      </c>
      <c r="D338" s="426">
        <v>178.16666666666666</v>
      </c>
      <c r="E338" s="426">
        <v>176.13333333333333</v>
      </c>
      <c r="F338" s="426">
        <v>174.51666666666668</v>
      </c>
      <c r="G338" s="426">
        <v>172.48333333333335</v>
      </c>
      <c r="H338" s="426">
        <v>179.7833333333333</v>
      </c>
      <c r="I338" s="426">
        <v>181.81666666666666</v>
      </c>
      <c r="J338" s="426">
        <v>183.43333333333328</v>
      </c>
      <c r="K338" s="425">
        <v>180.2</v>
      </c>
      <c r="L338" s="425">
        <v>176.55</v>
      </c>
      <c r="M338" s="425">
        <v>112.22739</v>
      </c>
    </row>
    <row r="339" spans="1:13">
      <c r="A339" s="245">
        <v>329</v>
      </c>
      <c r="B339" s="428" t="s">
        <v>694</v>
      </c>
      <c r="C339" s="425">
        <v>217.7</v>
      </c>
      <c r="D339" s="426">
        <v>217.73333333333335</v>
      </c>
      <c r="E339" s="426">
        <v>214.4666666666667</v>
      </c>
      <c r="F339" s="426">
        <v>211.23333333333335</v>
      </c>
      <c r="G339" s="426">
        <v>207.9666666666667</v>
      </c>
      <c r="H339" s="426">
        <v>220.9666666666667</v>
      </c>
      <c r="I339" s="426">
        <v>224.23333333333335</v>
      </c>
      <c r="J339" s="426">
        <v>227.4666666666667</v>
      </c>
      <c r="K339" s="425">
        <v>221</v>
      </c>
      <c r="L339" s="425">
        <v>214.5</v>
      </c>
      <c r="M339" s="425">
        <v>11.14001</v>
      </c>
    </row>
    <row r="340" spans="1:13">
      <c r="A340" s="245">
        <v>330</v>
      </c>
      <c r="B340" s="428" t="s">
        <v>153</v>
      </c>
      <c r="C340" s="425">
        <v>116.05</v>
      </c>
      <c r="D340" s="426">
        <v>116.94999999999999</v>
      </c>
      <c r="E340" s="426">
        <v>114.79999999999998</v>
      </c>
      <c r="F340" s="426">
        <v>113.55</v>
      </c>
      <c r="G340" s="426">
        <v>111.39999999999999</v>
      </c>
      <c r="H340" s="426">
        <v>118.19999999999997</v>
      </c>
      <c r="I340" s="426">
        <v>120.34999999999998</v>
      </c>
      <c r="J340" s="426">
        <v>121.59999999999997</v>
      </c>
      <c r="K340" s="425">
        <v>119.1</v>
      </c>
      <c r="L340" s="425">
        <v>115.7</v>
      </c>
      <c r="M340" s="425">
        <v>127.68348</v>
      </c>
    </row>
    <row r="341" spans="1:13">
      <c r="A341" s="245">
        <v>331</v>
      </c>
      <c r="B341" s="428" t="s">
        <v>448</v>
      </c>
      <c r="C341" s="425">
        <v>476.2</v>
      </c>
      <c r="D341" s="426">
        <v>479.13333333333338</v>
      </c>
      <c r="E341" s="426">
        <v>472.06666666666678</v>
      </c>
      <c r="F341" s="426">
        <v>467.93333333333339</v>
      </c>
      <c r="G341" s="426">
        <v>460.86666666666679</v>
      </c>
      <c r="H341" s="426">
        <v>483.26666666666677</v>
      </c>
      <c r="I341" s="426">
        <v>490.33333333333337</v>
      </c>
      <c r="J341" s="426">
        <v>494.46666666666675</v>
      </c>
      <c r="K341" s="425">
        <v>486.2</v>
      </c>
      <c r="L341" s="425">
        <v>475</v>
      </c>
      <c r="M341" s="425">
        <v>3.6600899999999998</v>
      </c>
    </row>
    <row r="342" spans="1:13">
      <c r="A342" s="245">
        <v>332</v>
      </c>
      <c r="B342" s="428" t="s">
        <v>148</v>
      </c>
      <c r="C342" s="425">
        <v>73.45</v>
      </c>
      <c r="D342" s="426">
        <v>72.216666666666669</v>
      </c>
      <c r="E342" s="426">
        <v>70.233333333333334</v>
      </c>
      <c r="F342" s="426">
        <v>67.016666666666666</v>
      </c>
      <c r="G342" s="426">
        <v>65.033333333333331</v>
      </c>
      <c r="H342" s="426">
        <v>75.433333333333337</v>
      </c>
      <c r="I342" s="426">
        <v>77.416666666666686</v>
      </c>
      <c r="J342" s="426">
        <v>80.63333333333334</v>
      </c>
      <c r="K342" s="425">
        <v>74.2</v>
      </c>
      <c r="L342" s="425">
        <v>69</v>
      </c>
      <c r="M342" s="425">
        <v>495.39924999999999</v>
      </c>
    </row>
    <row r="343" spans="1:13">
      <c r="A343" s="245">
        <v>333</v>
      </c>
      <c r="B343" s="428" t="s">
        <v>449</v>
      </c>
      <c r="C343" s="425">
        <v>65.25</v>
      </c>
      <c r="D343" s="426">
        <v>65.5</v>
      </c>
      <c r="E343" s="426">
        <v>64.599999999999994</v>
      </c>
      <c r="F343" s="426">
        <v>63.949999999999989</v>
      </c>
      <c r="G343" s="426">
        <v>63.049999999999983</v>
      </c>
      <c r="H343" s="426">
        <v>66.150000000000006</v>
      </c>
      <c r="I343" s="426">
        <v>67.050000000000011</v>
      </c>
      <c r="J343" s="426">
        <v>67.700000000000017</v>
      </c>
      <c r="K343" s="425">
        <v>66.400000000000006</v>
      </c>
      <c r="L343" s="425">
        <v>64.849999999999994</v>
      </c>
      <c r="M343" s="425">
        <v>15.728680000000001</v>
      </c>
    </row>
    <row r="344" spans="1:13">
      <c r="A344" s="245">
        <v>334</v>
      </c>
      <c r="B344" s="428" t="s">
        <v>450</v>
      </c>
      <c r="C344" s="425">
        <v>3647.9</v>
      </c>
      <c r="D344" s="426">
        <v>3581.25</v>
      </c>
      <c r="E344" s="426">
        <v>3483.5</v>
      </c>
      <c r="F344" s="426">
        <v>3319.1</v>
      </c>
      <c r="G344" s="426">
        <v>3221.35</v>
      </c>
      <c r="H344" s="426">
        <v>3745.65</v>
      </c>
      <c r="I344" s="426">
        <v>3843.4</v>
      </c>
      <c r="J344" s="426">
        <v>4007.8</v>
      </c>
      <c r="K344" s="425">
        <v>3679</v>
      </c>
      <c r="L344" s="425">
        <v>3416.85</v>
      </c>
      <c r="M344" s="425">
        <v>11.36102</v>
      </c>
    </row>
    <row r="345" spans="1:13">
      <c r="A345" s="245">
        <v>335</v>
      </c>
      <c r="B345" s="428" t="s">
        <v>755</v>
      </c>
      <c r="C345" s="425">
        <v>95.3</v>
      </c>
      <c r="D345" s="426">
        <v>95.516666666666666</v>
      </c>
      <c r="E345" s="426">
        <v>94.583333333333329</v>
      </c>
      <c r="F345" s="426">
        <v>93.86666666666666</v>
      </c>
      <c r="G345" s="426">
        <v>92.933333333333323</v>
      </c>
      <c r="H345" s="426">
        <v>96.233333333333334</v>
      </c>
      <c r="I345" s="426">
        <v>97.166666666666671</v>
      </c>
      <c r="J345" s="426">
        <v>97.88333333333334</v>
      </c>
      <c r="K345" s="425">
        <v>96.45</v>
      </c>
      <c r="L345" s="425">
        <v>94.8</v>
      </c>
      <c r="M345" s="425">
        <v>0.84689999999999999</v>
      </c>
    </row>
    <row r="346" spans="1:13">
      <c r="A346" s="245">
        <v>336</v>
      </c>
      <c r="B346" s="428" t="s">
        <v>151</v>
      </c>
      <c r="C346" s="425">
        <v>17506.7</v>
      </c>
      <c r="D346" s="426">
        <v>17530.566666666666</v>
      </c>
      <c r="E346" s="426">
        <v>17411.133333333331</v>
      </c>
      <c r="F346" s="426">
        <v>17315.566666666666</v>
      </c>
      <c r="G346" s="426">
        <v>17196.133333333331</v>
      </c>
      <c r="H346" s="426">
        <v>17626.133333333331</v>
      </c>
      <c r="I346" s="426">
        <v>17745.566666666666</v>
      </c>
      <c r="J346" s="426">
        <v>17841.133333333331</v>
      </c>
      <c r="K346" s="425">
        <v>17650</v>
      </c>
      <c r="L346" s="425">
        <v>17435</v>
      </c>
      <c r="M346" s="425">
        <v>0.39</v>
      </c>
    </row>
    <row r="347" spans="1:13">
      <c r="A347" s="245">
        <v>337</v>
      </c>
      <c r="B347" s="428" t="s">
        <v>791</v>
      </c>
      <c r="C347" s="425">
        <v>49.55</v>
      </c>
      <c r="D347" s="426">
        <v>50.233333333333327</v>
      </c>
      <c r="E347" s="426">
        <v>48.666666666666657</v>
      </c>
      <c r="F347" s="426">
        <v>47.783333333333331</v>
      </c>
      <c r="G347" s="426">
        <v>46.216666666666661</v>
      </c>
      <c r="H347" s="426">
        <v>51.116666666666653</v>
      </c>
      <c r="I347" s="426">
        <v>52.68333333333333</v>
      </c>
      <c r="J347" s="426">
        <v>53.566666666666649</v>
      </c>
      <c r="K347" s="425">
        <v>51.8</v>
      </c>
      <c r="L347" s="425">
        <v>49.35</v>
      </c>
      <c r="M347" s="425">
        <v>23.013760000000001</v>
      </c>
    </row>
    <row r="348" spans="1:13">
      <c r="A348" s="245">
        <v>338</v>
      </c>
      <c r="B348" s="428" t="s">
        <v>451</v>
      </c>
      <c r="C348" s="425">
        <v>2174.85</v>
      </c>
      <c r="D348" s="426">
        <v>2182.7333333333331</v>
      </c>
      <c r="E348" s="426">
        <v>2159.3666666666663</v>
      </c>
      <c r="F348" s="426">
        <v>2143.8833333333332</v>
      </c>
      <c r="G348" s="426">
        <v>2120.5166666666664</v>
      </c>
      <c r="H348" s="426">
        <v>2198.2166666666662</v>
      </c>
      <c r="I348" s="426">
        <v>2221.583333333333</v>
      </c>
      <c r="J348" s="426">
        <v>2237.0666666666662</v>
      </c>
      <c r="K348" s="425">
        <v>2206.1</v>
      </c>
      <c r="L348" s="425">
        <v>2167.25</v>
      </c>
      <c r="M348" s="425">
        <v>0.12289</v>
      </c>
    </row>
    <row r="349" spans="1:13">
      <c r="A349" s="245">
        <v>339</v>
      </c>
      <c r="B349" s="428" t="s">
        <v>790</v>
      </c>
      <c r="C349" s="425">
        <v>362.2</v>
      </c>
      <c r="D349" s="426">
        <v>361.0333333333333</v>
      </c>
      <c r="E349" s="426">
        <v>356.66666666666663</v>
      </c>
      <c r="F349" s="426">
        <v>351.13333333333333</v>
      </c>
      <c r="G349" s="426">
        <v>346.76666666666665</v>
      </c>
      <c r="H349" s="426">
        <v>366.56666666666661</v>
      </c>
      <c r="I349" s="426">
        <v>370.93333333333328</v>
      </c>
      <c r="J349" s="426">
        <v>376.46666666666658</v>
      </c>
      <c r="K349" s="425">
        <v>365.4</v>
      </c>
      <c r="L349" s="425">
        <v>355.5</v>
      </c>
      <c r="M349" s="425">
        <v>11.00323</v>
      </c>
    </row>
    <row r="350" spans="1:13">
      <c r="A350" s="245">
        <v>340</v>
      </c>
      <c r="B350" s="428" t="s">
        <v>265</v>
      </c>
      <c r="C350" s="425">
        <v>604.15</v>
      </c>
      <c r="D350" s="426">
        <v>607.98333333333335</v>
      </c>
      <c r="E350" s="426">
        <v>597.9666666666667</v>
      </c>
      <c r="F350" s="426">
        <v>591.7833333333333</v>
      </c>
      <c r="G350" s="426">
        <v>581.76666666666665</v>
      </c>
      <c r="H350" s="426">
        <v>614.16666666666674</v>
      </c>
      <c r="I350" s="426">
        <v>624.18333333333339</v>
      </c>
      <c r="J350" s="426">
        <v>630.36666666666679</v>
      </c>
      <c r="K350" s="425">
        <v>618</v>
      </c>
      <c r="L350" s="425">
        <v>601.79999999999995</v>
      </c>
      <c r="M350" s="425">
        <v>1.37504</v>
      </c>
    </row>
    <row r="351" spans="1:13">
      <c r="A351" s="245">
        <v>341</v>
      </c>
      <c r="B351" s="428" t="s">
        <v>155</v>
      </c>
      <c r="C351" s="425">
        <v>120.9</v>
      </c>
      <c r="D351" s="426">
        <v>122.06666666666668</v>
      </c>
      <c r="E351" s="426">
        <v>119.18333333333335</v>
      </c>
      <c r="F351" s="426">
        <v>117.46666666666667</v>
      </c>
      <c r="G351" s="426">
        <v>114.58333333333334</v>
      </c>
      <c r="H351" s="426">
        <v>123.78333333333336</v>
      </c>
      <c r="I351" s="426">
        <v>126.66666666666669</v>
      </c>
      <c r="J351" s="426">
        <v>128.38333333333338</v>
      </c>
      <c r="K351" s="425">
        <v>124.95</v>
      </c>
      <c r="L351" s="425">
        <v>120.35</v>
      </c>
      <c r="M351" s="425">
        <v>345.57609000000002</v>
      </c>
    </row>
    <row r="352" spans="1:13">
      <c r="A352" s="245">
        <v>342</v>
      </c>
      <c r="B352" s="428" t="s">
        <v>154</v>
      </c>
      <c r="C352" s="425">
        <v>156.75</v>
      </c>
      <c r="D352" s="426">
        <v>157.75</v>
      </c>
      <c r="E352" s="426">
        <v>155</v>
      </c>
      <c r="F352" s="426">
        <v>153.25</v>
      </c>
      <c r="G352" s="426">
        <v>150.5</v>
      </c>
      <c r="H352" s="426">
        <v>159.5</v>
      </c>
      <c r="I352" s="426">
        <v>162.25</v>
      </c>
      <c r="J352" s="426">
        <v>164</v>
      </c>
      <c r="K352" s="425">
        <v>160.5</v>
      </c>
      <c r="L352" s="425">
        <v>156</v>
      </c>
      <c r="M352" s="425">
        <v>31.46733</v>
      </c>
    </row>
    <row r="353" spans="1:13">
      <c r="A353" s="245">
        <v>343</v>
      </c>
      <c r="B353" s="428" t="s">
        <v>452</v>
      </c>
      <c r="C353" s="425">
        <v>81</v>
      </c>
      <c r="D353" s="426">
        <v>81.45</v>
      </c>
      <c r="E353" s="426">
        <v>80.050000000000011</v>
      </c>
      <c r="F353" s="426">
        <v>79.100000000000009</v>
      </c>
      <c r="G353" s="426">
        <v>77.700000000000017</v>
      </c>
      <c r="H353" s="426">
        <v>82.4</v>
      </c>
      <c r="I353" s="426">
        <v>83.800000000000011</v>
      </c>
      <c r="J353" s="426">
        <v>84.75</v>
      </c>
      <c r="K353" s="425">
        <v>82.85</v>
      </c>
      <c r="L353" s="425">
        <v>80.5</v>
      </c>
      <c r="M353" s="425">
        <v>0.27472000000000002</v>
      </c>
    </row>
    <row r="354" spans="1:13">
      <c r="A354" s="245">
        <v>344</v>
      </c>
      <c r="B354" s="428" t="s">
        <v>266</v>
      </c>
      <c r="C354" s="425">
        <v>3633.05</v>
      </c>
      <c r="D354" s="426">
        <v>3620.6833333333329</v>
      </c>
      <c r="E354" s="426">
        <v>3597.3666666666659</v>
      </c>
      <c r="F354" s="426">
        <v>3561.6833333333329</v>
      </c>
      <c r="G354" s="426">
        <v>3538.3666666666659</v>
      </c>
      <c r="H354" s="426">
        <v>3656.3666666666659</v>
      </c>
      <c r="I354" s="426">
        <v>3679.6833333333325</v>
      </c>
      <c r="J354" s="426">
        <v>3715.3666666666659</v>
      </c>
      <c r="K354" s="425">
        <v>3644</v>
      </c>
      <c r="L354" s="425">
        <v>3585</v>
      </c>
      <c r="M354" s="425">
        <v>0.52475000000000005</v>
      </c>
    </row>
    <row r="355" spans="1:13">
      <c r="A355" s="245">
        <v>345</v>
      </c>
      <c r="B355" s="428" t="s">
        <v>453</v>
      </c>
      <c r="C355" s="425">
        <v>137.19999999999999</v>
      </c>
      <c r="D355" s="426">
        <v>136.33333333333334</v>
      </c>
      <c r="E355" s="426">
        <v>134.66666666666669</v>
      </c>
      <c r="F355" s="426">
        <v>132.13333333333335</v>
      </c>
      <c r="G355" s="426">
        <v>130.4666666666667</v>
      </c>
      <c r="H355" s="426">
        <v>138.86666666666667</v>
      </c>
      <c r="I355" s="426">
        <v>140.53333333333336</v>
      </c>
      <c r="J355" s="426">
        <v>143.06666666666666</v>
      </c>
      <c r="K355" s="425">
        <v>138</v>
      </c>
      <c r="L355" s="425">
        <v>133.80000000000001</v>
      </c>
      <c r="M355" s="425">
        <v>9.5113599999999998</v>
      </c>
    </row>
    <row r="356" spans="1:13">
      <c r="A356" s="245">
        <v>346</v>
      </c>
      <c r="B356" s="428" t="s">
        <v>454</v>
      </c>
      <c r="C356" s="425">
        <v>310.35000000000002</v>
      </c>
      <c r="D356" s="426">
        <v>309.86666666666667</v>
      </c>
      <c r="E356" s="426">
        <v>305.73333333333335</v>
      </c>
      <c r="F356" s="426">
        <v>301.11666666666667</v>
      </c>
      <c r="G356" s="426">
        <v>296.98333333333335</v>
      </c>
      <c r="H356" s="426">
        <v>314.48333333333335</v>
      </c>
      <c r="I356" s="426">
        <v>318.61666666666667</v>
      </c>
      <c r="J356" s="426">
        <v>323.23333333333335</v>
      </c>
      <c r="K356" s="425">
        <v>314</v>
      </c>
      <c r="L356" s="425">
        <v>305.25</v>
      </c>
      <c r="M356" s="425">
        <v>7.56074</v>
      </c>
    </row>
    <row r="357" spans="1:13">
      <c r="A357" s="245">
        <v>347</v>
      </c>
      <c r="B357" s="428" t="s">
        <v>455</v>
      </c>
      <c r="C357" s="425">
        <v>327.85</v>
      </c>
      <c r="D357" s="426">
        <v>330.68333333333334</v>
      </c>
      <c r="E357" s="426">
        <v>322.66666666666669</v>
      </c>
      <c r="F357" s="426">
        <v>317.48333333333335</v>
      </c>
      <c r="G357" s="426">
        <v>309.4666666666667</v>
      </c>
      <c r="H357" s="426">
        <v>335.86666666666667</v>
      </c>
      <c r="I357" s="426">
        <v>343.88333333333333</v>
      </c>
      <c r="J357" s="426">
        <v>349.06666666666666</v>
      </c>
      <c r="K357" s="425">
        <v>338.7</v>
      </c>
      <c r="L357" s="425">
        <v>325.5</v>
      </c>
      <c r="M357" s="425">
        <v>2.1939700000000002</v>
      </c>
    </row>
    <row r="358" spans="1:13">
      <c r="A358" s="245">
        <v>348</v>
      </c>
      <c r="B358" s="428" t="s">
        <v>267</v>
      </c>
      <c r="C358" s="425">
        <v>2899.55</v>
      </c>
      <c r="D358" s="426">
        <v>2878.85</v>
      </c>
      <c r="E358" s="426">
        <v>2842.75</v>
      </c>
      <c r="F358" s="426">
        <v>2785.9500000000003</v>
      </c>
      <c r="G358" s="426">
        <v>2749.8500000000004</v>
      </c>
      <c r="H358" s="426">
        <v>2935.6499999999996</v>
      </c>
      <c r="I358" s="426">
        <v>2971.7499999999991</v>
      </c>
      <c r="J358" s="426">
        <v>3028.5499999999993</v>
      </c>
      <c r="K358" s="425">
        <v>2914.95</v>
      </c>
      <c r="L358" s="425">
        <v>2822.05</v>
      </c>
      <c r="M358" s="425">
        <v>2.77623</v>
      </c>
    </row>
    <row r="359" spans="1:13">
      <c r="A359" s="245">
        <v>349</v>
      </c>
      <c r="B359" s="428" t="s">
        <v>268</v>
      </c>
      <c r="C359" s="425">
        <v>697.65</v>
      </c>
      <c r="D359" s="426">
        <v>688.44999999999993</v>
      </c>
      <c r="E359" s="426">
        <v>679.24999999999989</v>
      </c>
      <c r="F359" s="426">
        <v>660.84999999999991</v>
      </c>
      <c r="G359" s="426">
        <v>651.64999999999986</v>
      </c>
      <c r="H359" s="426">
        <v>706.84999999999991</v>
      </c>
      <c r="I359" s="426">
        <v>716.05</v>
      </c>
      <c r="J359" s="426">
        <v>734.44999999999993</v>
      </c>
      <c r="K359" s="425">
        <v>697.65</v>
      </c>
      <c r="L359" s="425">
        <v>670.05</v>
      </c>
      <c r="M359" s="425">
        <v>1.7711699999999999</v>
      </c>
    </row>
    <row r="360" spans="1:13">
      <c r="A360" s="245">
        <v>350</v>
      </c>
      <c r="B360" s="428" t="s">
        <v>456</v>
      </c>
      <c r="C360" s="425">
        <v>249.95</v>
      </c>
      <c r="D360" s="426">
        <v>252.35</v>
      </c>
      <c r="E360" s="426">
        <v>242.7</v>
      </c>
      <c r="F360" s="426">
        <v>235.45</v>
      </c>
      <c r="G360" s="426">
        <v>225.79999999999998</v>
      </c>
      <c r="H360" s="426">
        <v>259.60000000000002</v>
      </c>
      <c r="I360" s="426">
        <v>269.25</v>
      </c>
      <c r="J360" s="426">
        <v>276.5</v>
      </c>
      <c r="K360" s="425">
        <v>262</v>
      </c>
      <c r="L360" s="425">
        <v>245.1</v>
      </c>
      <c r="M360" s="425">
        <v>14.701980000000001</v>
      </c>
    </row>
    <row r="361" spans="1:13">
      <c r="A361" s="245">
        <v>351</v>
      </c>
      <c r="B361" s="428" t="s">
        <v>758</v>
      </c>
      <c r="C361" s="425">
        <v>419.2</v>
      </c>
      <c r="D361" s="426">
        <v>422.41666666666669</v>
      </c>
      <c r="E361" s="426">
        <v>413.98333333333335</v>
      </c>
      <c r="F361" s="426">
        <v>408.76666666666665</v>
      </c>
      <c r="G361" s="426">
        <v>400.33333333333331</v>
      </c>
      <c r="H361" s="426">
        <v>427.63333333333338</v>
      </c>
      <c r="I361" s="426">
        <v>436.06666666666666</v>
      </c>
      <c r="J361" s="426">
        <v>441.28333333333342</v>
      </c>
      <c r="K361" s="425">
        <v>430.85</v>
      </c>
      <c r="L361" s="425">
        <v>417.2</v>
      </c>
      <c r="M361" s="425">
        <v>0.94301999999999997</v>
      </c>
    </row>
    <row r="362" spans="1:13">
      <c r="A362" s="245">
        <v>352</v>
      </c>
      <c r="B362" s="428" t="s">
        <v>457</v>
      </c>
      <c r="C362" s="425">
        <v>102.6</v>
      </c>
      <c r="D362" s="426">
        <v>103.58333333333333</v>
      </c>
      <c r="E362" s="426">
        <v>101.21666666666665</v>
      </c>
      <c r="F362" s="426">
        <v>99.833333333333329</v>
      </c>
      <c r="G362" s="426">
        <v>97.466666666666654</v>
      </c>
      <c r="H362" s="426">
        <v>104.96666666666665</v>
      </c>
      <c r="I362" s="426">
        <v>107.33333333333333</v>
      </c>
      <c r="J362" s="426">
        <v>108.71666666666665</v>
      </c>
      <c r="K362" s="425">
        <v>105.95</v>
      </c>
      <c r="L362" s="425">
        <v>102.2</v>
      </c>
      <c r="M362" s="425">
        <v>21.219909999999999</v>
      </c>
    </row>
    <row r="363" spans="1:13">
      <c r="A363" s="245">
        <v>353</v>
      </c>
      <c r="B363" s="428" t="s">
        <v>163</v>
      </c>
      <c r="C363" s="425">
        <v>1387.05</v>
      </c>
      <c r="D363" s="426">
        <v>1395.8500000000001</v>
      </c>
      <c r="E363" s="426">
        <v>1369.7000000000003</v>
      </c>
      <c r="F363" s="426">
        <v>1352.3500000000001</v>
      </c>
      <c r="G363" s="426">
        <v>1326.2000000000003</v>
      </c>
      <c r="H363" s="426">
        <v>1413.2000000000003</v>
      </c>
      <c r="I363" s="426">
        <v>1439.3500000000004</v>
      </c>
      <c r="J363" s="426">
        <v>1456.7000000000003</v>
      </c>
      <c r="K363" s="425">
        <v>1422</v>
      </c>
      <c r="L363" s="425">
        <v>1378.5</v>
      </c>
      <c r="M363" s="425">
        <v>4.7074299999999996</v>
      </c>
    </row>
    <row r="364" spans="1:13">
      <c r="A364" s="245">
        <v>354</v>
      </c>
      <c r="B364" s="428" t="s">
        <v>156</v>
      </c>
      <c r="C364" s="425">
        <v>29455.45</v>
      </c>
      <c r="D364" s="426">
        <v>29503.116666666669</v>
      </c>
      <c r="E364" s="426">
        <v>29267.333333333336</v>
      </c>
      <c r="F364" s="426">
        <v>29079.216666666667</v>
      </c>
      <c r="G364" s="426">
        <v>28843.433333333334</v>
      </c>
      <c r="H364" s="426">
        <v>29691.233333333337</v>
      </c>
      <c r="I364" s="426">
        <v>29927.01666666667</v>
      </c>
      <c r="J364" s="426">
        <v>30115.133333333339</v>
      </c>
      <c r="K364" s="425">
        <v>29738.9</v>
      </c>
      <c r="L364" s="425">
        <v>29315</v>
      </c>
      <c r="M364" s="425">
        <v>0.10705000000000001</v>
      </c>
    </row>
    <row r="365" spans="1:13">
      <c r="A365" s="245">
        <v>355</v>
      </c>
      <c r="B365" s="428" t="s">
        <v>458</v>
      </c>
      <c r="C365" s="425">
        <v>2621.0500000000002</v>
      </c>
      <c r="D365" s="426">
        <v>2621.25</v>
      </c>
      <c r="E365" s="426">
        <v>2584.8000000000002</v>
      </c>
      <c r="F365" s="426">
        <v>2548.5500000000002</v>
      </c>
      <c r="G365" s="426">
        <v>2512.1000000000004</v>
      </c>
      <c r="H365" s="426">
        <v>2657.5</v>
      </c>
      <c r="I365" s="426">
        <v>2693.95</v>
      </c>
      <c r="J365" s="426">
        <v>2730.2</v>
      </c>
      <c r="K365" s="425">
        <v>2657.7</v>
      </c>
      <c r="L365" s="425">
        <v>2585</v>
      </c>
      <c r="M365" s="425">
        <v>1.0464500000000001</v>
      </c>
    </row>
    <row r="366" spans="1:13">
      <c r="A366" s="245">
        <v>356</v>
      </c>
      <c r="B366" s="428" t="s">
        <v>158</v>
      </c>
      <c r="C366" s="425">
        <v>228.25</v>
      </c>
      <c r="D366" s="426">
        <v>227.70000000000002</v>
      </c>
      <c r="E366" s="426">
        <v>226.55000000000004</v>
      </c>
      <c r="F366" s="426">
        <v>224.85000000000002</v>
      </c>
      <c r="G366" s="426">
        <v>223.70000000000005</v>
      </c>
      <c r="H366" s="426">
        <v>229.40000000000003</v>
      </c>
      <c r="I366" s="426">
        <v>230.55</v>
      </c>
      <c r="J366" s="426">
        <v>232.25000000000003</v>
      </c>
      <c r="K366" s="425">
        <v>228.85</v>
      </c>
      <c r="L366" s="425">
        <v>226</v>
      </c>
      <c r="M366" s="425">
        <v>30.773299999999999</v>
      </c>
    </row>
    <row r="367" spans="1:13">
      <c r="A367" s="245">
        <v>357</v>
      </c>
      <c r="B367" s="428" t="s">
        <v>269</v>
      </c>
      <c r="C367" s="425">
        <v>5545.35</v>
      </c>
      <c r="D367" s="426">
        <v>5554.1833333333334</v>
      </c>
      <c r="E367" s="426">
        <v>5499.6166666666668</v>
      </c>
      <c r="F367" s="426">
        <v>5453.8833333333332</v>
      </c>
      <c r="G367" s="426">
        <v>5399.3166666666666</v>
      </c>
      <c r="H367" s="426">
        <v>5599.916666666667</v>
      </c>
      <c r="I367" s="426">
        <v>5654.4833333333345</v>
      </c>
      <c r="J367" s="426">
        <v>5700.2166666666672</v>
      </c>
      <c r="K367" s="425">
        <v>5608.75</v>
      </c>
      <c r="L367" s="425">
        <v>5508.45</v>
      </c>
      <c r="M367" s="425">
        <v>0.40054000000000001</v>
      </c>
    </row>
    <row r="368" spans="1:13">
      <c r="A368" s="245">
        <v>358</v>
      </c>
      <c r="B368" s="428" t="s">
        <v>459</v>
      </c>
      <c r="C368" s="425">
        <v>225.9</v>
      </c>
      <c r="D368" s="426">
        <v>226.4</v>
      </c>
      <c r="E368" s="426">
        <v>223.75</v>
      </c>
      <c r="F368" s="426">
        <v>221.6</v>
      </c>
      <c r="G368" s="426">
        <v>218.95</v>
      </c>
      <c r="H368" s="426">
        <v>228.55</v>
      </c>
      <c r="I368" s="426">
        <v>231.20000000000005</v>
      </c>
      <c r="J368" s="426">
        <v>233.35000000000002</v>
      </c>
      <c r="K368" s="425">
        <v>229.05</v>
      </c>
      <c r="L368" s="425">
        <v>224.25</v>
      </c>
      <c r="M368" s="425">
        <v>8.0000800000000005</v>
      </c>
    </row>
    <row r="369" spans="1:13">
      <c r="A369" s="245">
        <v>359</v>
      </c>
      <c r="B369" s="428" t="s">
        <v>460</v>
      </c>
      <c r="C369" s="425">
        <v>813.8</v>
      </c>
      <c r="D369" s="426">
        <v>812.73333333333323</v>
      </c>
      <c r="E369" s="426">
        <v>804.06666666666649</v>
      </c>
      <c r="F369" s="426">
        <v>794.33333333333326</v>
      </c>
      <c r="G369" s="426">
        <v>785.66666666666652</v>
      </c>
      <c r="H369" s="426">
        <v>822.46666666666647</v>
      </c>
      <c r="I369" s="426">
        <v>831.13333333333321</v>
      </c>
      <c r="J369" s="426">
        <v>840.86666666666645</v>
      </c>
      <c r="K369" s="425">
        <v>821.4</v>
      </c>
      <c r="L369" s="425">
        <v>803</v>
      </c>
      <c r="M369" s="425">
        <v>0.31827</v>
      </c>
    </row>
    <row r="370" spans="1:13">
      <c r="A370" s="245">
        <v>360</v>
      </c>
      <c r="B370" s="428" t="s">
        <v>160</v>
      </c>
      <c r="C370" s="425">
        <v>2134.25</v>
      </c>
      <c r="D370" s="426">
        <v>2141.35</v>
      </c>
      <c r="E370" s="426">
        <v>2117.8999999999996</v>
      </c>
      <c r="F370" s="426">
        <v>2101.5499999999997</v>
      </c>
      <c r="G370" s="426">
        <v>2078.0999999999995</v>
      </c>
      <c r="H370" s="426">
        <v>2157.6999999999998</v>
      </c>
      <c r="I370" s="426">
        <v>2181.1499999999996</v>
      </c>
      <c r="J370" s="426">
        <v>2197.5</v>
      </c>
      <c r="K370" s="425">
        <v>2164.8000000000002</v>
      </c>
      <c r="L370" s="425">
        <v>2125</v>
      </c>
      <c r="M370" s="425">
        <v>1.9626699999999999</v>
      </c>
    </row>
    <row r="371" spans="1:13">
      <c r="A371" s="245">
        <v>361</v>
      </c>
      <c r="B371" s="428" t="s">
        <v>157</v>
      </c>
      <c r="C371" s="425">
        <v>2423.15</v>
      </c>
      <c r="D371" s="426">
        <v>2419.7333333333331</v>
      </c>
      <c r="E371" s="426">
        <v>2397.4666666666662</v>
      </c>
      <c r="F371" s="426">
        <v>2371.7833333333333</v>
      </c>
      <c r="G371" s="426">
        <v>2349.5166666666664</v>
      </c>
      <c r="H371" s="426">
        <v>2445.4166666666661</v>
      </c>
      <c r="I371" s="426">
        <v>2467.6833333333334</v>
      </c>
      <c r="J371" s="426">
        <v>2493.3666666666659</v>
      </c>
      <c r="K371" s="425">
        <v>2442</v>
      </c>
      <c r="L371" s="425">
        <v>2394.0500000000002</v>
      </c>
      <c r="M371" s="425">
        <v>7.6642200000000003</v>
      </c>
    </row>
    <row r="372" spans="1:13">
      <c r="A372" s="245">
        <v>362</v>
      </c>
      <c r="B372" s="428" t="s">
        <v>756</v>
      </c>
      <c r="C372" s="425">
        <v>989.05</v>
      </c>
      <c r="D372" s="426">
        <v>979.13333333333333</v>
      </c>
      <c r="E372" s="426">
        <v>963.51666666666665</v>
      </c>
      <c r="F372" s="426">
        <v>937.98333333333335</v>
      </c>
      <c r="G372" s="426">
        <v>922.36666666666667</v>
      </c>
      <c r="H372" s="426">
        <v>1004.6666666666666</v>
      </c>
      <c r="I372" s="426">
        <v>1020.2833333333332</v>
      </c>
      <c r="J372" s="426">
        <v>1045.8166666666666</v>
      </c>
      <c r="K372" s="425">
        <v>994.75</v>
      </c>
      <c r="L372" s="425">
        <v>953.6</v>
      </c>
      <c r="M372" s="425">
        <v>2.1520199999999998</v>
      </c>
    </row>
    <row r="373" spans="1:13">
      <c r="A373" s="245">
        <v>363</v>
      </c>
      <c r="B373" s="428" t="s">
        <v>461</v>
      </c>
      <c r="C373" s="425">
        <v>1957.55</v>
      </c>
      <c r="D373" s="426">
        <v>1967.8500000000001</v>
      </c>
      <c r="E373" s="426">
        <v>1939.7000000000003</v>
      </c>
      <c r="F373" s="426">
        <v>1921.8500000000001</v>
      </c>
      <c r="G373" s="426">
        <v>1893.7000000000003</v>
      </c>
      <c r="H373" s="426">
        <v>1985.7000000000003</v>
      </c>
      <c r="I373" s="426">
        <v>2013.8500000000004</v>
      </c>
      <c r="J373" s="426">
        <v>2031.7000000000003</v>
      </c>
      <c r="K373" s="425">
        <v>1996</v>
      </c>
      <c r="L373" s="425">
        <v>1950</v>
      </c>
      <c r="M373" s="425">
        <v>1.17221</v>
      </c>
    </row>
    <row r="374" spans="1:13">
      <c r="A374" s="245">
        <v>364</v>
      </c>
      <c r="B374" s="428" t="s">
        <v>757</v>
      </c>
      <c r="C374" s="425">
        <v>1325.8</v>
      </c>
      <c r="D374" s="426">
        <v>1330.2833333333333</v>
      </c>
      <c r="E374" s="426">
        <v>1318.5166666666667</v>
      </c>
      <c r="F374" s="426">
        <v>1311.2333333333333</v>
      </c>
      <c r="G374" s="426">
        <v>1299.4666666666667</v>
      </c>
      <c r="H374" s="426">
        <v>1337.5666666666666</v>
      </c>
      <c r="I374" s="426">
        <v>1349.333333333333</v>
      </c>
      <c r="J374" s="426">
        <v>1356.6166666666666</v>
      </c>
      <c r="K374" s="425">
        <v>1342.05</v>
      </c>
      <c r="L374" s="425">
        <v>1323</v>
      </c>
      <c r="M374" s="425">
        <v>0.59053999999999995</v>
      </c>
    </row>
    <row r="375" spans="1:13">
      <c r="A375" s="245">
        <v>365</v>
      </c>
      <c r="B375" s="428" t="s">
        <v>159</v>
      </c>
      <c r="C375" s="425">
        <v>123.5</v>
      </c>
      <c r="D375" s="426">
        <v>123.33333333333333</v>
      </c>
      <c r="E375" s="426">
        <v>122.41666666666666</v>
      </c>
      <c r="F375" s="426">
        <v>121.33333333333333</v>
      </c>
      <c r="G375" s="426">
        <v>120.41666666666666</v>
      </c>
      <c r="H375" s="426">
        <v>124.41666666666666</v>
      </c>
      <c r="I375" s="426">
        <v>125.33333333333331</v>
      </c>
      <c r="J375" s="426">
        <v>126.41666666666666</v>
      </c>
      <c r="K375" s="425">
        <v>124.25</v>
      </c>
      <c r="L375" s="425">
        <v>122.25</v>
      </c>
      <c r="M375" s="425">
        <v>26.885280000000002</v>
      </c>
    </row>
    <row r="376" spans="1:13">
      <c r="A376" s="245">
        <v>366</v>
      </c>
      <c r="B376" s="428" t="s">
        <v>162</v>
      </c>
      <c r="C376" s="425">
        <v>230.85</v>
      </c>
      <c r="D376" s="426">
        <v>231.01666666666665</v>
      </c>
      <c r="E376" s="426">
        <v>229.23333333333329</v>
      </c>
      <c r="F376" s="426">
        <v>227.61666666666665</v>
      </c>
      <c r="G376" s="426">
        <v>225.83333333333329</v>
      </c>
      <c r="H376" s="426">
        <v>232.6333333333333</v>
      </c>
      <c r="I376" s="426">
        <v>234.41666666666666</v>
      </c>
      <c r="J376" s="426">
        <v>236.0333333333333</v>
      </c>
      <c r="K376" s="425">
        <v>232.8</v>
      </c>
      <c r="L376" s="425">
        <v>229.4</v>
      </c>
      <c r="M376" s="425">
        <v>43.517440000000001</v>
      </c>
    </row>
    <row r="377" spans="1:13">
      <c r="A377" s="245">
        <v>367</v>
      </c>
      <c r="B377" s="428" t="s">
        <v>462</v>
      </c>
      <c r="C377" s="425">
        <v>358.3</v>
      </c>
      <c r="D377" s="426">
        <v>360.63333333333338</v>
      </c>
      <c r="E377" s="426">
        <v>354.71666666666675</v>
      </c>
      <c r="F377" s="426">
        <v>351.13333333333338</v>
      </c>
      <c r="G377" s="426">
        <v>345.21666666666675</v>
      </c>
      <c r="H377" s="426">
        <v>364.21666666666675</v>
      </c>
      <c r="I377" s="426">
        <v>370.13333333333338</v>
      </c>
      <c r="J377" s="426">
        <v>373.71666666666675</v>
      </c>
      <c r="K377" s="425">
        <v>366.55</v>
      </c>
      <c r="L377" s="425">
        <v>357.05</v>
      </c>
      <c r="M377" s="425">
        <v>2.32375</v>
      </c>
    </row>
    <row r="378" spans="1:13">
      <c r="A378" s="245">
        <v>368</v>
      </c>
      <c r="B378" s="428" t="s">
        <v>270</v>
      </c>
      <c r="C378" s="425">
        <v>286.8</v>
      </c>
      <c r="D378" s="426">
        <v>288.73333333333335</v>
      </c>
      <c r="E378" s="426">
        <v>284.06666666666672</v>
      </c>
      <c r="F378" s="426">
        <v>281.33333333333337</v>
      </c>
      <c r="G378" s="426">
        <v>276.66666666666674</v>
      </c>
      <c r="H378" s="426">
        <v>291.4666666666667</v>
      </c>
      <c r="I378" s="426">
        <v>296.13333333333333</v>
      </c>
      <c r="J378" s="426">
        <v>298.86666666666667</v>
      </c>
      <c r="K378" s="425">
        <v>293.39999999999998</v>
      </c>
      <c r="L378" s="425">
        <v>286</v>
      </c>
      <c r="M378" s="425">
        <v>3.62737</v>
      </c>
    </row>
    <row r="379" spans="1:13">
      <c r="A379" s="245">
        <v>369</v>
      </c>
      <c r="B379" s="428" t="s">
        <v>463</v>
      </c>
      <c r="C379" s="425">
        <v>131.05000000000001</v>
      </c>
      <c r="D379" s="426">
        <v>131.03333333333333</v>
      </c>
      <c r="E379" s="426">
        <v>128.56666666666666</v>
      </c>
      <c r="F379" s="426">
        <v>126.08333333333334</v>
      </c>
      <c r="G379" s="426">
        <v>123.61666666666667</v>
      </c>
      <c r="H379" s="426">
        <v>133.51666666666665</v>
      </c>
      <c r="I379" s="426">
        <v>135.98333333333329</v>
      </c>
      <c r="J379" s="426">
        <v>138.46666666666664</v>
      </c>
      <c r="K379" s="425">
        <v>133.5</v>
      </c>
      <c r="L379" s="425">
        <v>128.55000000000001</v>
      </c>
      <c r="M379" s="425">
        <v>4.7029100000000001</v>
      </c>
    </row>
    <row r="380" spans="1:13">
      <c r="A380" s="245">
        <v>370</v>
      </c>
      <c r="B380" s="428" t="s">
        <v>464</v>
      </c>
      <c r="C380" s="425">
        <v>5854.5</v>
      </c>
      <c r="D380" s="426">
        <v>5831.5</v>
      </c>
      <c r="E380" s="426">
        <v>5788</v>
      </c>
      <c r="F380" s="426">
        <v>5721.5</v>
      </c>
      <c r="G380" s="426">
        <v>5678</v>
      </c>
      <c r="H380" s="426">
        <v>5898</v>
      </c>
      <c r="I380" s="426">
        <v>5941.5</v>
      </c>
      <c r="J380" s="426">
        <v>6008</v>
      </c>
      <c r="K380" s="425">
        <v>5875</v>
      </c>
      <c r="L380" s="425">
        <v>5765</v>
      </c>
      <c r="M380" s="425">
        <v>7.1790000000000007E-2</v>
      </c>
    </row>
    <row r="381" spans="1:13">
      <c r="A381" s="245">
        <v>371</v>
      </c>
      <c r="B381" s="428" t="s">
        <v>271</v>
      </c>
      <c r="C381" s="425">
        <v>13812.25</v>
      </c>
      <c r="D381" s="426">
        <v>13870.033333333333</v>
      </c>
      <c r="E381" s="426">
        <v>13643.216666666665</v>
      </c>
      <c r="F381" s="426">
        <v>13474.183333333332</v>
      </c>
      <c r="G381" s="426">
        <v>13247.366666666665</v>
      </c>
      <c r="H381" s="426">
        <v>14039.066666666666</v>
      </c>
      <c r="I381" s="426">
        <v>14265.883333333331</v>
      </c>
      <c r="J381" s="426">
        <v>14434.916666666666</v>
      </c>
      <c r="K381" s="425">
        <v>14096.85</v>
      </c>
      <c r="L381" s="425">
        <v>13701</v>
      </c>
      <c r="M381" s="425">
        <v>6.7510000000000001E-2</v>
      </c>
    </row>
    <row r="382" spans="1:13">
      <c r="A382" s="245">
        <v>372</v>
      </c>
      <c r="B382" s="428" t="s">
        <v>161</v>
      </c>
      <c r="C382" s="425">
        <v>42.3</v>
      </c>
      <c r="D382" s="426">
        <v>42.233333333333334</v>
      </c>
      <c r="E382" s="426">
        <v>41.766666666666666</v>
      </c>
      <c r="F382" s="426">
        <v>41.233333333333334</v>
      </c>
      <c r="G382" s="426">
        <v>40.766666666666666</v>
      </c>
      <c r="H382" s="426">
        <v>42.766666666666666</v>
      </c>
      <c r="I382" s="426">
        <v>43.233333333333334</v>
      </c>
      <c r="J382" s="426">
        <v>43.766666666666666</v>
      </c>
      <c r="K382" s="425">
        <v>42.7</v>
      </c>
      <c r="L382" s="425">
        <v>41.7</v>
      </c>
      <c r="M382" s="425">
        <v>1110.2298800000001</v>
      </c>
    </row>
    <row r="383" spans="1:13">
      <c r="A383" s="245">
        <v>373</v>
      </c>
      <c r="B383" s="428" t="s">
        <v>272</v>
      </c>
      <c r="C383" s="425">
        <v>826.2</v>
      </c>
      <c r="D383" s="426">
        <v>830.01666666666677</v>
      </c>
      <c r="E383" s="426">
        <v>817.03333333333353</v>
      </c>
      <c r="F383" s="426">
        <v>807.86666666666679</v>
      </c>
      <c r="G383" s="426">
        <v>794.88333333333355</v>
      </c>
      <c r="H383" s="426">
        <v>839.18333333333351</v>
      </c>
      <c r="I383" s="426">
        <v>852.16666666666686</v>
      </c>
      <c r="J383" s="426">
        <v>861.33333333333348</v>
      </c>
      <c r="K383" s="425">
        <v>843</v>
      </c>
      <c r="L383" s="425">
        <v>820.85</v>
      </c>
      <c r="M383" s="425">
        <v>0.38791999999999999</v>
      </c>
    </row>
    <row r="384" spans="1:13">
      <c r="A384" s="245">
        <v>374</v>
      </c>
      <c r="B384" s="428" t="s">
        <v>165</v>
      </c>
      <c r="C384" s="425">
        <v>212.25</v>
      </c>
      <c r="D384" s="426">
        <v>211.38333333333333</v>
      </c>
      <c r="E384" s="426">
        <v>208.96666666666664</v>
      </c>
      <c r="F384" s="426">
        <v>205.68333333333331</v>
      </c>
      <c r="G384" s="426">
        <v>203.26666666666662</v>
      </c>
      <c r="H384" s="426">
        <v>214.66666666666666</v>
      </c>
      <c r="I384" s="426">
        <v>217.08333333333334</v>
      </c>
      <c r="J384" s="426">
        <v>220.36666666666667</v>
      </c>
      <c r="K384" s="425">
        <v>213.8</v>
      </c>
      <c r="L384" s="425">
        <v>208.1</v>
      </c>
      <c r="M384" s="425">
        <v>95.921750000000003</v>
      </c>
    </row>
    <row r="385" spans="1:13">
      <c r="A385" s="245">
        <v>375</v>
      </c>
      <c r="B385" s="428" t="s">
        <v>166</v>
      </c>
      <c r="C385" s="425">
        <v>143.35</v>
      </c>
      <c r="D385" s="426">
        <v>143.28333333333333</v>
      </c>
      <c r="E385" s="426">
        <v>141.96666666666667</v>
      </c>
      <c r="F385" s="426">
        <v>140.58333333333334</v>
      </c>
      <c r="G385" s="426">
        <v>139.26666666666668</v>
      </c>
      <c r="H385" s="426">
        <v>144.66666666666666</v>
      </c>
      <c r="I385" s="426">
        <v>145.98333333333332</v>
      </c>
      <c r="J385" s="426">
        <v>147.36666666666665</v>
      </c>
      <c r="K385" s="425">
        <v>144.6</v>
      </c>
      <c r="L385" s="425">
        <v>141.9</v>
      </c>
      <c r="M385" s="425">
        <v>37.454079999999998</v>
      </c>
    </row>
    <row r="386" spans="1:13">
      <c r="A386" s="245">
        <v>376</v>
      </c>
      <c r="B386" s="428" t="s">
        <v>465</v>
      </c>
      <c r="C386" s="425">
        <v>270.35000000000002</v>
      </c>
      <c r="D386" s="426">
        <v>269.58333333333331</v>
      </c>
      <c r="E386" s="426">
        <v>266.76666666666665</v>
      </c>
      <c r="F386" s="426">
        <v>263.18333333333334</v>
      </c>
      <c r="G386" s="426">
        <v>260.36666666666667</v>
      </c>
      <c r="H386" s="426">
        <v>273.16666666666663</v>
      </c>
      <c r="I386" s="426">
        <v>275.98333333333335</v>
      </c>
      <c r="J386" s="426">
        <v>279.56666666666661</v>
      </c>
      <c r="K386" s="425">
        <v>272.39999999999998</v>
      </c>
      <c r="L386" s="425">
        <v>266</v>
      </c>
      <c r="M386" s="425">
        <v>2.6867800000000002</v>
      </c>
    </row>
    <row r="387" spans="1:13">
      <c r="A387" s="245">
        <v>377</v>
      </c>
      <c r="B387" s="428" t="s">
        <v>466</v>
      </c>
      <c r="C387" s="425">
        <v>767.45</v>
      </c>
      <c r="D387" s="426">
        <v>774.80000000000007</v>
      </c>
      <c r="E387" s="426">
        <v>757.65000000000009</v>
      </c>
      <c r="F387" s="426">
        <v>747.85</v>
      </c>
      <c r="G387" s="426">
        <v>730.7</v>
      </c>
      <c r="H387" s="426">
        <v>784.60000000000014</v>
      </c>
      <c r="I387" s="426">
        <v>801.75</v>
      </c>
      <c r="J387" s="426">
        <v>811.55000000000018</v>
      </c>
      <c r="K387" s="425">
        <v>791.95</v>
      </c>
      <c r="L387" s="425">
        <v>765</v>
      </c>
      <c r="M387" s="425">
        <v>2.68696</v>
      </c>
    </row>
    <row r="388" spans="1:13">
      <c r="A388" s="245">
        <v>378</v>
      </c>
      <c r="B388" s="428" t="s">
        <v>467</v>
      </c>
      <c r="C388" s="425">
        <v>32.700000000000003</v>
      </c>
      <c r="D388" s="426">
        <v>32.800000000000004</v>
      </c>
      <c r="E388" s="426">
        <v>32.300000000000011</v>
      </c>
      <c r="F388" s="426">
        <v>31.900000000000006</v>
      </c>
      <c r="G388" s="426">
        <v>31.400000000000013</v>
      </c>
      <c r="H388" s="426">
        <v>33.20000000000001</v>
      </c>
      <c r="I388" s="426">
        <v>33.699999999999996</v>
      </c>
      <c r="J388" s="426">
        <v>34.100000000000009</v>
      </c>
      <c r="K388" s="425">
        <v>33.299999999999997</v>
      </c>
      <c r="L388" s="425">
        <v>32.4</v>
      </c>
      <c r="M388" s="425">
        <v>74.710740000000001</v>
      </c>
    </row>
    <row r="389" spans="1:13">
      <c r="A389" s="245">
        <v>379</v>
      </c>
      <c r="B389" s="428" t="s">
        <v>468</v>
      </c>
      <c r="C389" s="425">
        <v>190.05</v>
      </c>
      <c r="D389" s="426">
        <v>190.35</v>
      </c>
      <c r="E389" s="426">
        <v>187</v>
      </c>
      <c r="F389" s="426">
        <v>183.95000000000002</v>
      </c>
      <c r="G389" s="426">
        <v>180.60000000000002</v>
      </c>
      <c r="H389" s="426">
        <v>193.39999999999998</v>
      </c>
      <c r="I389" s="426">
        <v>196.74999999999994</v>
      </c>
      <c r="J389" s="426">
        <v>199.79999999999995</v>
      </c>
      <c r="K389" s="425">
        <v>193.7</v>
      </c>
      <c r="L389" s="425">
        <v>187.3</v>
      </c>
      <c r="M389" s="425">
        <v>24.677910000000001</v>
      </c>
    </row>
    <row r="390" spans="1:13">
      <c r="A390" s="245">
        <v>380</v>
      </c>
      <c r="B390" s="428" t="s">
        <v>273</v>
      </c>
      <c r="C390" s="425">
        <v>567.20000000000005</v>
      </c>
      <c r="D390" s="426">
        <v>569.2166666666667</v>
      </c>
      <c r="E390" s="426">
        <v>555.88333333333344</v>
      </c>
      <c r="F390" s="426">
        <v>544.56666666666672</v>
      </c>
      <c r="G390" s="426">
        <v>531.23333333333346</v>
      </c>
      <c r="H390" s="426">
        <v>580.53333333333342</v>
      </c>
      <c r="I390" s="426">
        <v>593.86666666666667</v>
      </c>
      <c r="J390" s="426">
        <v>605.18333333333339</v>
      </c>
      <c r="K390" s="425">
        <v>582.54999999999995</v>
      </c>
      <c r="L390" s="425">
        <v>557.9</v>
      </c>
      <c r="M390" s="425">
        <v>2.9506700000000001</v>
      </c>
    </row>
    <row r="391" spans="1:13">
      <c r="A391" s="245">
        <v>381</v>
      </c>
      <c r="B391" s="428" t="s">
        <v>469</v>
      </c>
      <c r="C391" s="425">
        <v>324.10000000000002</v>
      </c>
      <c r="D391" s="426">
        <v>328.70000000000005</v>
      </c>
      <c r="E391" s="426">
        <v>317.60000000000008</v>
      </c>
      <c r="F391" s="426">
        <v>311.10000000000002</v>
      </c>
      <c r="G391" s="426">
        <v>300.00000000000006</v>
      </c>
      <c r="H391" s="426">
        <v>335.2000000000001</v>
      </c>
      <c r="I391" s="426">
        <v>346.3</v>
      </c>
      <c r="J391" s="426">
        <v>352.80000000000013</v>
      </c>
      <c r="K391" s="425">
        <v>339.8</v>
      </c>
      <c r="L391" s="425">
        <v>322.2</v>
      </c>
      <c r="M391" s="425">
        <v>6.6898099999999996</v>
      </c>
    </row>
    <row r="392" spans="1:13">
      <c r="A392" s="245">
        <v>382</v>
      </c>
      <c r="B392" s="428" t="s">
        <v>470</v>
      </c>
      <c r="C392" s="425">
        <v>81.099999999999994</v>
      </c>
      <c r="D392" s="426">
        <v>81.400000000000006</v>
      </c>
      <c r="E392" s="426">
        <v>80.600000000000009</v>
      </c>
      <c r="F392" s="426">
        <v>80.100000000000009</v>
      </c>
      <c r="G392" s="426">
        <v>79.300000000000011</v>
      </c>
      <c r="H392" s="426">
        <v>81.900000000000006</v>
      </c>
      <c r="I392" s="426">
        <v>82.700000000000017</v>
      </c>
      <c r="J392" s="426">
        <v>83.2</v>
      </c>
      <c r="K392" s="425">
        <v>82.2</v>
      </c>
      <c r="L392" s="425">
        <v>80.900000000000006</v>
      </c>
      <c r="M392" s="425">
        <v>18.715520000000001</v>
      </c>
    </row>
    <row r="393" spans="1:13">
      <c r="A393" s="245">
        <v>383</v>
      </c>
      <c r="B393" s="428" t="s">
        <v>471</v>
      </c>
      <c r="C393" s="425">
        <v>2040</v>
      </c>
      <c r="D393" s="426">
        <v>2038.6333333333332</v>
      </c>
      <c r="E393" s="426">
        <v>2021.2666666666664</v>
      </c>
      <c r="F393" s="426">
        <v>2002.5333333333333</v>
      </c>
      <c r="G393" s="426">
        <v>1985.1666666666665</v>
      </c>
      <c r="H393" s="426">
        <v>2057.3666666666663</v>
      </c>
      <c r="I393" s="426">
        <v>2074.7333333333331</v>
      </c>
      <c r="J393" s="426">
        <v>2093.4666666666662</v>
      </c>
      <c r="K393" s="425">
        <v>2056</v>
      </c>
      <c r="L393" s="425">
        <v>2019.9</v>
      </c>
      <c r="M393" s="425">
        <v>0.17519000000000001</v>
      </c>
    </row>
    <row r="394" spans="1:13">
      <c r="A394" s="245">
        <v>384</v>
      </c>
      <c r="B394" s="428" t="s">
        <v>472</v>
      </c>
      <c r="C394" s="425">
        <v>417.15</v>
      </c>
      <c r="D394" s="426">
        <v>417.09999999999997</v>
      </c>
      <c r="E394" s="426">
        <v>411.79999999999995</v>
      </c>
      <c r="F394" s="426">
        <v>406.45</v>
      </c>
      <c r="G394" s="426">
        <v>401.15</v>
      </c>
      <c r="H394" s="426">
        <v>422.44999999999993</v>
      </c>
      <c r="I394" s="426">
        <v>427.75</v>
      </c>
      <c r="J394" s="426">
        <v>433.09999999999991</v>
      </c>
      <c r="K394" s="425">
        <v>422.4</v>
      </c>
      <c r="L394" s="425">
        <v>411.75</v>
      </c>
      <c r="M394" s="425">
        <v>7.1110699999999998</v>
      </c>
    </row>
    <row r="395" spans="1:13">
      <c r="A395" s="245">
        <v>385</v>
      </c>
      <c r="B395" s="428" t="s">
        <v>473</v>
      </c>
      <c r="C395" s="425">
        <v>267.14999999999998</v>
      </c>
      <c r="D395" s="426">
        <v>267.18333333333334</v>
      </c>
      <c r="E395" s="426">
        <v>261.4666666666667</v>
      </c>
      <c r="F395" s="426">
        <v>255.78333333333336</v>
      </c>
      <c r="G395" s="426">
        <v>250.06666666666672</v>
      </c>
      <c r="H395" s="426">
        <v>272.86666666666667</v>
      </c>
      <c r="I395" s="426">
        <v>278.58333333333326</v>
      </c>
      <c r="J395" s="426">
        <v>284.26666666666665</v>
      </c>
      <c r="K395" s="425">
        <v>272.89999999999998</v>
      </c>
      <c r="L395" s="425">
        <v>261.5</v>
      </c>
      <c r="M395" s="425">
        <v>6.4713399999999996</v>
      </c>
    </row>
    <row r="396" spans="1:13">
      <c r="A396" s="245">
        <v>386</v>
      </c>
      <c r="B396" s="428" t="s">
        <v>474</v>
      </c>
      <c r="C396" s="425">
        <v>1183.2</v>
      </c>
      <c r="D396" s="426">
        <v>1188.4833333333333</v>
      </c>
      <c r="E396" s="426">
        <v>1169.7166666666667</v>
      </c>
      <c r="F396" s="426">
        <v>1156.2333333333333</v>
      </c>
      <c r="G396" s="426">
        <v>1137.4666666666667</v>
      </c>
      <c r="H396" s="426">
        <v>1201.9666666666667</v>
      </c>
      <c r="I396" s="426">
        <v>1220.7333333333336</v>
      </c>
      <c r="J396" s="426">
        <v>1234.2166666666667</v>
      </c>
      <c r="K396" s="425">
        <v>1207.25</v>
      </c>
      <c r="L396" s="425">
        <v>1175</v>
      </c>
      <c r="M396" s="425">
        <v>2.4979399999999998</v>
      </c>
    </row>
    <row r="397" spans="1:13">
      <c r="A397" s="245">
        <v>387</v>
      </c>
      <c r="B397" s="428" t="s">
        <v>167</v>
      </c>
      <c r="C397" s="425">
        <v>2104.4499999999998</v>
      </c>
      <c r="D397" s="426">
        <v>2113.0166666666664</v>
      </c>
      <c r="E397" s="426">
        <v>2072.5333333333328</v>
      </c>
      <c r="F397" s="426">
        <v>2040.6166666666663</v>
      </c>
      <c r="G397" s="426">
        <v>2000.1333333333328</v>
      </c>
      <c r="H397" s="426">
        <v>2144.9333333333329</v>
      </c>
      <c r="I397" s="426">
        <v>2185.4166666666665</v>
      </c>
      <c r="J397" s="426">
        <v>2217.333333333333</v>
      </c>
      <c r="K397" s="425">
        <v>2153.5</v>
      </c>
      <c r="L397" s="425">
        <v>2081.1</v>
      </c>
      <c r="M397" s="425">
        <v>255.46333999999999</v>
      </c>
    </row>
    <row r="398" spans="1:13">
      <c r="A398" s="245">
        <v>388</v>
      </c>
      <c r="B398" s="428" t="s">
        <v>814</v>
      </c>
      <c r="C398" s="425">
        <v>972.35</v>
      </c>
      <c r="D398" s="426">
        <v>970.15</v>
      </c>
      <c r="E398" s="426">
        <v>960.3</v>
      </c>
      <c r="F398" s="426">
        <v>948.25</v>
      </c>
      <c r="G398" s="426">
        <v>938.4</v>
      </c>
      <c r="H398" s="426">
        <v>982.19999999999993</v>
      </c>
      <c r="I398" s="426">
        <v>992.05000000000007</v>
      </c>
      <c r="J398" s="426">
        <v>1004.0999999999999</v>
      </c>
      <c r="K398" s="425">
        <v>980</v>
      </c>
      <c r="L398" s="425">
        <v>958.1</v>
      </c>
      <c r="M398" s="425">
        <v>35.436300000000003</v>
      </c>
    </row>
    <row r="399" spans="1:13">
      <c r="A399" s="245">
        <v>389</v>
      </c>
      <c r="B399" s="428" t="s">
        <v>274</v>
      </c>
      <c r="C399" s="425">
        <v>1007.15</v>
      </c>
      <c r="D399" s="426">
        <v>1005.3666666666667</v>
      </c>
      <c r="E399" s="426">
        <v>993.18333333333339</v>
      </c>
      <c r="F399" s="426">
        <v>979.2166666666667</v>
      </c>
      <c r="G399" s="426">
        <v>967.03333333333342</v>
      </c>
      <c r="H399" s="426">
        <v>1019.3333333333334</v>
      </c>
      <c r="I399" s="426">
        <v>1031.5166666666664</v>
      </c>
      <c r="J399" s="426">
        <v>1045.4833333333333</v>
      </c>
      <c r="K399" s="425">
        <v>1017.55</v>
      </c>
      <c r="L399" s="425">
        <v>991.4</v>
      </c>
      <c r="M399" s="425">
        <v>9.8020300000000002</v>
      </c>
    </row>
    <row r="400" spans="1:13">
      <c r="A400" s="245">
        <v>390</v>
      </c>
      <c r="B400" s="428" t="s">
        <v>476</v>
      </c>
      <c r="C400" s="425">
        <v>28.7</v>
      </c>
      <c r="D400" s="426">
        <v>28.599999999999998</v>
      </c>
      <c r="E400" s="426">
        <v>28.349999999999994</v>
      </c>
      <c r="F400" s="426">
        <v>27.999999999999996</v>
      </c>
      <c r="G400" s="426">
        <v>27.749999999999993</v>
      </c>
      <c r="H400" s="426">
        <v>28.949999999999996</v>
      </c>
      <c r="I400" s="426">
        <v>29.200000000000003</v>
      </c>
      <c r="J400" s="426">
        <v>29.549999999999997</v>
      </c>
      <c r="K400" s="425">
        <v>28.85</v>
      </c>
      <c r="L400" s="425">
        <v>28.25</v>
      </c>
      <c r="M400" s="425">
        <v>15.735329999999999</v>
      </c>
    </row>
    <row r="401" spans="1:13">
      <c r="A401" s="245">
        <v>391</v>
      </c>
      <c r="B401" s="428" t="s">
        <v>477</v>
      </c>
      <c r="C401" s="425">
        <v>2604.8000000000002</v>
      </c>
      <c r="D401" s="426">
        <v>2607.4833333333331</v>
      </c>
      <c r="E401" s="426">
        <v>2567.2666666666664</v>
      </c>
      <c r="F401" s="426">
        <v>2529.7333333333331</v>
      </c>
      <c r="G401" s="426">
        <v>2489.5166666666664</v>
      </c>
      <c r="H401" s="426">
        <v>2645.0166666666664</v>
      </c>
      <c r="I401" s="426">
        <v>2685.2333333333327</v>
      </c>
      <c r="J401" s="426">
        <v>2722.7666666666664</v>
      </c>
      <c r="K401" s="425">
        <v>2647.7</v>
      </c>
      <c r="L401" s="425">
        <v>2569.9499999999998</v>
      </c>
      <c r="M401" s="425">
        <v>0.14219000000000001</v>
      </c>
    </row>
    <row r="402" spans="1:13">
      <c r="A402" s="245">
        <v>392</v>
      </c>
      <c r="B402" s="428" t="s">
        <v>172</v>
      </c>
      <c r="C402" s="425">
        <v>7046.55</v>
      </c>
      <c r="D402" s="426">
        <v>7029.3833333333341</v>
      </c>
      <c r="E402" s="426">
        <v>6940.8666666666686</v>
      </c>
      <c r="F402" s="426">
        <v>6835.1833333333343</v>
      </c>
      <c r="G402" s="426">
        <v>6746.6666666666688</v>
      </c>
      <c r="H402" s="426">
        <v>7135.0666666666684</v>
      </c>
      <c r="I402" s="426">
        <v>7223.583333333333</v>
      </c>
      <c r="J402" s="426">
        <v>7329.2666666666682</v>
      </c>
      <c r="K402" s="425">
        <v>7117.9</v>
      </c>
      <c r="L402" s="425">
        <v>6923.7</v>
      </c>
      <c r="M402" s="425">
        <v>1.0686199999999999</v>
      </c>
    </row>
    <row r="403" spans="1:13">
      <c r="A403" s="245">
        <v>393</v>
      </c>
      <c r="B403" s="428" t="s">
        <v>478</v>
      </c>
      <c r="C403" s="425">
        <v>7698.3</v>
      </c>
      <c r="D403" s="426">
        <v>7700</v>
      </c>
      <c r="E403" s="426">
        <v>7676.45</v>
      </c>
      <c r="F403" s="426">
        <v>7654.5999999999995</v>
      </c>
      <c r="G403" s="426">
        <v>7631.0499999999993</v>
      </c>
      <c r="H403" s="426">
        <v>7721.85</v>
      </c>
      <c r="I403" s="426">
        <v>7745.4</v>
      </c>
      <c r="J403" s="426">
        <v>7767.2500000000009</v>
      </c>
      <c r="K403" s="425">
        <v>7723.55</v>
      </c>
      <c r="L403" s="425">
        <v>7678.15</v>
      </c>
      <c r="M403" s="425">
        <v>0.27427000000000001</v>
      </c>
    </row>
    <row r="404" spans="1:13">
      <c r="A404" s="245">
        <v>394</v>
      </c>
      <c r="B404" s="428" t="s">
        <v>479</v>
      </c>
      <c r="C404" s="425">
        <v>5604.55</v>
      </c>
      <c r="D404" s="426">
        <v>5550.2333333333336</v>
      </c>
      <c r="E404" s="426">
        <v>5474.3166666666675</v>
      </c>
      <c r="F404" s="426">
        <v>5344.0833333333339</v>
      </c>
      <c r="G404" s="426">
        <v>5268.1666666666679</v>
      </c>
      <c r="H404" s="426">
        <v>5680.4666666666672</v>
      </c>
      <c r="I404" s="426">
        <v>5756.3833333333332</v>
      </c>
      <c r="J404" s="426">
        <v>5886.6166666666668</v>
      </c>
      <c r="K404" s="425">
        <v>5626.15</v>
      </c>
      <c r="L404" s="425">
        <v>5420</v>
      </c>
      <c r="M404" s="425">
        <v>0.21290999999999999</v>
      </c>
    </row>
    <row r="405" spans="1:13">
      <c r="A405" s="245">
        <v>395</v>
      </c>
      <c r="B405" s="428" t="s">
        <v>759</v>
      </c>
      <c r="C405" s="425">
        <v>118.8</v>
      </c>
      <c r="D405" s="426">
        <v>119.76666666666667</v>
      </c>
      <c r="E405" s="426">
        <v>117.53333333333333</v>
      </c>
      <c r="F405" s="426">
        <v>116.26666666666667</v>
      </c>
      <c r="G405" s="426">
        <v>114.03333333333333</v>
      </c>
      <c r="H405" s="426">
        <v>121.03333333333333</v>
      </c>
      <c r="I405" s="426">
        <v>123.26666666666665</v>
      </c>
      <c r="J405" s="426">
        <v>124.53333333333333</v>
      </c>
      <c r="K405" s="425">
        <v>122</v>
      </c>
      <c r="L405" s="425">
        <v>118.5</v>
      </c>
      <c r="M405" s="425">
        <v>6.7957900000000002</v>
      </c>
    </row>
    <row r="406" spans="1:13">
      <c r="A406" s="245">
        <v>396</v>
      </c>
      <c r="B406" s="428" t="s">
        <v>480</v>
      </c>
      <c r="C406" s="425">
        <v>426.05</v>
      </c>
      <c r="D406" s="426">
        <v>426.41666666666669</v>
      </c>
      <c r="E406" s="426">
        <v>422.33333333333337</v>
      </c>
      <c r="F406" s="426">
        <v>418.61666666666667</v>
      </c>
      <c r="G406" s="426">
        <v>414.53333333333336</v>
      </c>
      <c r="H406" s="426">
        <v>430.13333333333338</v>
      </c>
      <c r="I406" s="426">
        <v>434.21666666666675</v>
      </c>
      <c r="J406" s="426">
        <v>437.93333333333339</v>
      </c>
      <c r="K406" s="425">
        <v>430.5</v>
      </c>
      <c r="L406" s="425">
        <v>422.7</v>
      </c>
      <c r="M406" s="425">
        <v>0.59347000000000005</v>
      </c>
    </row>
    <row r="407" spans="1:13">
      <c r="A407" s="245">
        <v>397</v>
      </c>
      <c r="B407" s="428" t="s">
        <v>761</v>
      </c>
      <c r="C407" s="425">
        <v>268.45</v>
      </c>
      <c r="D407" s="426">
        <v>267.46666666666664</v>
      </c>
      <c r="E407" s="426">
        <v>265.0333333333333</v>
      </c>
      <c r="F407" s="426">
        <v>261.61666666666667</v>
      </c>
      <c r="G407" s="426">
        <v>259.18333333333334</v>
      </c>
      <c r="H407" s="426">
        <v>270.88333333333327</v>
      </c>
      <c r="I407" s="426">
        <v>273.31666666666655</v>
      </c>
      <c r="J407" s="426">
        <v>276.73333333333323</v>
      </c>
      <c r="K407" s="425">
        <v>269.89999999999998</v>
      </c>
      <c r="L407" s="425">
        <v>264.05</v>
      </c>
      <c r="M407" s="425">
        <v>4.0914999999999999</v>
      </c>
    </row>
    <row r="408" spans="1:13">
      <c r="A408" s="245">
        <v>398</v>
      </c>
      <c r="B408" s="428" t="s">
        <v>481</v>
      </c>
      <c r="C408" s="425">
        <v>2244.65</v>
      </c>
      <c r="D408" s="426">
        <v>2262.4</v>
      </c>
      <c r="E408" s="426">
        <v>2191</v>
      </c>
      <c r="F408" s="426">
        <v>2137.35</v>
      </c>
      <c r="G408" s="426">
        <v>2065.9499999999998</v>
      </c>
      <c r="H408" s="426">
        <v>2316.0500000000002</v>
      </c>
      <c r="I408" s="426">
        <v>2387.4500000000007</v>
      </c>
      <c r="J408" s="426">
        <v>2441.1000000000004</v>
      </c>
      <c r="K408" s="425">
        <v>2333.8000000000002</v>
      </c>
      <c r="L408" s="425">
        <v>2208.75</v>
      </c>
      <c r="M408" s="425">
        <v>0.63517000000000001</v>
      </c>
    </row>
    <row r="409" spans="1:13">
      <c r="A409" s="245">
        <v>399</v>
      </c>
      <c r="B409" s="428" t="s">
        <v>482</v>
      </c>
      <c r="C409" s="425">
        <v>568.04999999999995</v>
      </c>
      <c r="D409" s="426">
        <v>564.86666666666667</v>
      </c>
      <c r="E409" s="426">
        <v>548.73333333333335</v>
      </c>
      <c r="F409" s="426">
        <v>529.41666666666663</v>
      </c>
      <c r="G409" s="426">
        <v>513.2833333333333</v>
      </c>
      <c r="H409" s="426">
        <v>584.18333333333339</v>
      </c>
      <c r="I409" s="426">
        <v>600.31666666666683</v>
      </c>
      <c r="J409" s="426">
        <v>619.63333333333344</v>
      </c>
      <c r="K409" s="425">
        <v>581</v>
      </c>
      <c r="L409" s="425">
        <v>545.54999999999995</v>
      </c>
      <c r="M409" s="425">
        <v>15.285920000000001</v>
      </c>
    </row>
    <row r="410" spans="1:13">
      <c r="A410" s="245">
        <v>400</v>
      </c>
      <c r="B410" s="428" t="s">
        <v>760</v>
      </c>
      <c r="C410" s="425">
        <v>110.9</v>
      </c>
      <c r="D410" s="426">
        <v>111.26666666666665</v>
      </c>
      <c r="E410" s="426">
        <v>110.23333333333331</v>
      </c>
      <c r="F410" s="426">
        <v>109.56666666666665</v>
      </c>
      <c r="G410" s="426">
        <v>108.5333333333333</v>
      </c>
      <c r="H410" s="426">
        <v>111.93333333333331</v>
      </c>
      <c r="I410" s="426">
        <v>112.96666666666667</v>
      </c>
      <c r="J410" s="426">
        <v>113.63333333333331</v>
      </c>
      <c r="K410" s="425">
        <v>112.3</v>
      </c>
      <c r="L410" s="425">
        <v>110.6</v>
      </c>
      <c r="M410" s="425">
        <v>9.8589000000000002</v>
      </c>
    </row>
    <row r="411" spans="1:13">
      <c r="A411" s="245">
        <v>401</v>
      </c>
      <c r="B411" s="428" t="s">
        <v>483</v>
      </c>
      <c r="C411" s="425">
        <v>261.60000000000002</v>
      </c>
      <c r="D411" s="426">
        <v>251.86666666666667</v>
      </c>
      <c r="E411" s="426">
        <v>233.73333333333335</v>
      </c>
      <c r="F411" s="426">
        <v>205.86666666666667</v>
      </c>
      <c r="G411" s="426">
        <v>187.73333333333335</v>
      </c>
      <c r="H411" s="426">
        <v>279.73333333333335</v>
      </c>
      <c r="I411" s="426">
        <v>297.86666666666667</v>
      </c>
      <c r="J411" s="426">
        <v>325.73333333333335</v>
      </c>
      <c r="K411" s="425">
        <v>270</v>
      </c>
      <c r="L411" s="425">
        <v>224</v>
      </c>
      <c r="M411" s="425">
        <v>28.90006</v>
      </c>
    </row>
    <row r="412" spans="1:13">
      <c r="A412" s="245">
        <v>402</v>
      </c>
      <c r="B412" s="428" t="s">
        <v>170</v>
      </c>
      <c r="C412" s="425">
        <v>28729.1</v>
      </c>
      <c r="D412" s="426">
        <v>28744.600000000002</v>
      </c>
      <c r="E412" s="426">
        <v>28589.500000000004</v>
      </c>
      <c r="F412" s="426">
        <v>28449.9</v>
      </c>
      <c r="G412" s="426">
        <v>28294.800000000003</v>
      </c>
      <c r="H412" s="426">
        <v>28884.200000000004</v>
      </c>
      <c r="I412" s="426">
        <v>29039.300000000003</v>
      </c>
      <c r="J412" s="426">
        <v>29178.900000000005</v>
      </c>
      <c r="K412" s="425">
        <v>28899.7</v>
      </c>
      <c r="L412" s="425">
        <v>28605</v>
      </c>
      <c r="M412" s="425">
        <v>0.19694</v>
      </c>
    </row>
    <row r="413" spans="1:13">
      <c r="A413" s="245">
        <v>403</v>
      </c>
      <c r="B413" s="428" t="s">
        <v>484</v>
      </c>
      <c r="C413" s="425">
        <v>1704.65</v>
      </c>
      <c r="D413" s="426">
        <v>1698.55</v>
      </c>
      <c r="E413" s="426">
        <v>1678.6</v>
      </c>
      <c r="F413" s="426">
        <v>1652.55</v>
      </c>
      <c r="G413" s="426">
        <v>1632.6</v>
      </c>
      <c r="H413" s="426">
        <v>1724.6</v>
      </c>
      <c r="I413" s="426">
        <v>1744.5500000000002</v>
      </c>
      <c r="J413" s="426">
        <v>1770.6</v>
      </c>
      <c r="K413" s="425">
        <v>1718.5</v>
      </c>
      <c r="L413" s="425">
        <v>1672.5</v>
      </c>
      <c r="M413" s="425">
        <v>8.8609999999999994E-2</v>
      </c>
    </row>
    <row r="414" spans="1:13">
      <c r="A414" s="245">
        <v>404</v>
      </c>
      <c r="B414" s="428" t="s">
        <v>173</v>
      </c>
      <c r="C414" s="425">
        <v>1368.1</v>
      </c>
      <c r="D414" s="426">
        <v>1367.25</v>
      </c>
      <c r="E414" s="426">
        <v>1356.5</v>
      </c>
      <c r="F414" s="426">
        <v>1344.9</v>
      </c>
      <c r="G414" s="426">
        <v>1334.15</v>
      </c>
      <c r="H414" s="426">
        <v>1378.85</v>
      </c>
      <c r="I414" s="426">
        <v>1389.6</v>
      </c>
      <c r="J414" s="426">
        <v>1401.1999999999998</v>
      </c>
      <c r="K414" s="425">
        <v>1378</v>
      </c>
      <c r="L414" s="425">
        <v>1355.65</v>
      </c>
      <c r="M414" s="425">
        <v>13.033759999999999</v>
      </c>
    </row>
    <row r="415" spans="1:13">
      <c r="A415" s="245">
        <v>405</v>
      </c>
      <c r="B415" s="428" t="s">
        <v>171</v>
      </c>
      <c r="C415" s="425">
        <v>2015.25</v>
      </c>
      <c r="D415" s="426">
        <v>2019.2666666666667</v>
      </c>
      <c r="E415" s="426">
        <v>1998.5333333333333</v>
      </c>
      <c r="F415" s="426">
        <v>1981.8166666666666</v>
      </c>
      <c r="G415" s="426">
        <v>1961.0833333333333</v>
      </c>
      <c r="H415" s="426">
        <v>2035.9833333333333</v>
      </c>
      <c r="I415" s="426">
        <v>2056.7166666666662</v>
      </c>
      <c r="J415" s="426">
        <v>2073.4333333333334</v>
      </c>
      <c r="K415" s="425">
        <v>2040</v>
      </c>
      <c r="L415" s="425">
        <v>2002.55</v>
      </c>
      <c r="M415" s="425">
        <v>2.7159499999999999</v>
      </c>
    </row>
    <row r="416" spans="1:13">
      <c r="A416" s="245">
        <v>406</v>
      </c>
      <c r="B416" s="428" t="s">
        <v>485</v>
      </c>
      <c r="C416" s="425">
        <v>460.75</v>
      </c>
      <c r="D416" s="426">
        <v>465.58333333333331</v>
      </c>
      <c r="E416" s="426">
        <v>454.16666666666663</v>
      </c>
      <c r="F416" s="426">
        <v>447.58333333333331</v>
      </c>
      <c r="G416" s="426">
        <v>436.16666666666663</v>
      </c>
      <c r="H416" s="426">
        <v>472.16666666666663</v>
      </c>
      <c r="I416" s="426">
        <v>483.58333333333326</v>
      </c>
      <c r="J416" s="426">
        <v>490.16666666666663</v>
      </c>
      <c r="K416" s="425">
        <v>477</v>
      </c>
      <c r="L416" s="425">
        <v>459</v>
      </c>
      <c r="M416" s="425">
        <v>4.2586199999999996</v>
      </c>
    </row>
    <row r="417" spans="1:13">
      <c r="A417" s="245">
        <v>407</v>
      </c>
      <c r="B417" s="428" t="s">
        <v>486</v>
      </c>
      <c r="C417" s="425">
        <v>1581.6</v>
      </c>
      <c r="D417" s="426">
        <v>1588.3500000000001</v>
      </c>
      <c r="E417" s="426">
        <v>1568.2500000000002</v>
      </c>
      <c r="F417" s="426">
        <v>1554.9</v>
      </c>
      <c r="G417" s="426">
        <v>1534.8000000000002</v>
      </c>
      <c r="H417" s="426">
        <v>1601.7000000000003</v>
      </c>
      <c r="I417" s="426">
        <v>1621.8000000000002</v>
      </c>
      <c r="J417" s="426">
        <v>1635.1500000000003</v>
      </c>
      <c r="K417" s="425">
        <v>1608.45</v>
      </c>
      <c r="L417" s="425">
        <v>1575</v>
      </c>
      <c r="M417" s="425">
        <v>5.5649999999999998E-2</v>
      </c>
    </row>
    <row r="418" spans="1:13">
      <c r="A418" s="245">
        <v>408</v>
      </c>
      <c r="B418" s="428" t="s">
        <v>762</v>
      </c>
      <c r="C418" s="425">
        <v>1667.6</v>
      </c>
      <c r="D418" s="426">
        <v>1677.8500000000001</v>
      </c>
      <c r="E418" s="426">
        <v>1645.7500000000002</v>
      </c>
      <c r="F418" s="426">
        <v>1623.9</v>
      </c>
      <c r="G418" s="426">
        <v>1591.8000000000002</v>
      </c>
      <c r="H418" s="426">
        <v>1699.7000000000003</v>
      </c>
      <c r="I418" s="426">
        <v>1731.8000000000002</v>
      </c>
      <c r="J418" s="426">
        <v>1753.6500000000003</v>
      </c>
      <c r="K418" s="425">
        <v>1709.95</v>
      </c>
      <c r="L418" s="425">
        <v>1656</v>
      </c>
      <c r="M418" s="425">
        <v>0.70108000000000004</v>
      </c>
    </row>
    <row r="419" spans="1:13">
      <c r="A419" s="245">
        <v>409</v>
      </c>
      <c r="B419" s="428" t="s">
        <v>487</v>
      </c>
      <c r="C419" s="425">
        <v>712.65</v>
      </c>
      <c r="D419" s="426">
        <v>714.91666666666663</v>
      </c>
      <c r="E419" s="426">
        <v>705.83333333333326</v>
      </c>
      <c r="F419" s="426">
        <v>699.01666666666665</v>
      </c>
      <c r="G419" s="426">
        <v>689.93333333333328</v>
      </c>
      <c r="H419" s="426">
        <v>721.73333333333323</v>
      </c>
      <c r="I419" s="426">
        <v>730.81666666666649</v>
      </c>
      <c r="J419" s="426">
        <v>737.63333333333321</v>
      </c>
      <c r="K419" s="425">
        <v>724</v>
      </c>
      <c r="L419" s="425">
        <v>708.1</v>
      </c>
      <c r="M419" s="425">
        <v>1.7863199999999999</v>
      </c>
    </row>
    <row r="420" spans="1:13">
      <c r="A420" s="245">
        <v>410</v>
      </c>
      <c r="B420" s="428" t="s">
        <v>488</v>
      </c>
      <c r="C420" s="425">
        <v>12.9</v>
      </c>
      <c r="D420" s="426">
        <v>12.85</v>
      </c>
      <c r="E420" s="426">
        <v>12.549999999999999</v>
      </c>
      <c r="F420" s="426">
        <v>12.2</v>
      </c>
      <c r="G420" s="426">
        <v>11.899999999999999</v>
      </c>
      <c r="H420" s="426">
        <v>13.2</v>
      </c>
      <c r="I420" s="426">
        <v>13.5</v>
      </c>
      <c r="J420" s="426">
        <v>13.85</v>
      </c>
      <c r="K420" s="425">
        <v>13.15</v>
      </c>
      <c r="L420" s="425">
        <v>12.5</v>
      </c>
      <c r="M420" s="425">
        <v>280.80687999999998</v>
      </c>
    </row>
    <row r="421" spans="1:13">
      <c r="A421" s="245">
        <v>411</v>
      </c>
      <c r="B421" s="428" t="s">
        <v>763</v>
      </c>
      <c r="C421" s="425">
        <v>78.05</v>
      </c>
      <c r="D421" s="426">
        <v>78.100000000000009</v>
      </c>
      <c r="E421" s="426">
        <v>77.000000000000014</v>
      </c>
      <c r="F421" s="426">
        <v>75.95</v>
      </c>
      <c r="G421" s="426">
        <v>74.850000000000009</v>
      </c>
      <c r="H421" s="426">
        <v>79.15000000000002</v>
      </c>
      <c r="I421" s="426">
        <v>80.250000000000014</v>
      </c>
      <c r="J421" s="426">
        <v>81.300000000000026</v>
      </c>
      <c r="K421" s="425">
        <v>79.2</v>
      </c>
      <c r="L421" s="425">
        <v>77.05</v>
      </c>
      <c r="M421" s="425">
        <v>37.119810000000001</v>
      </c>
    </row>
    <row r="422" spans="1:13">
      <c r="A422" s="245">
        <v>412</v>
      </c>
      <c r="B422" s="428" t="s">
        <v>489</v>
      </c>
      <c r="C422" s="425">
        <v>104.05</v>
      </c>
      <c r="D422" s="426">
        <v>104.16666666666667</v>
      </c>
      <c r="E422" s="426">
        <v>103.18333333333334</v>
      </c>
      <c r="F422" s="426">
        <v>102.31666666666666</v>
      </c>
      <c r="G422" s="426">
        <v>101.33333333333333</v>
      </c>
      <c r="H422" s="426">
        <v>105.03333333333335</v>
      </c>
      <c r="I422" s="426">
        <v>106.01666666666667</v>
      </c>
      <c r="J422" s="426">
        <v>106.88333333333335</v>
      </c>
      <c r="K422" s="425">
        <v>105.15</v>
      </c>
      <c r="L422" s="425">
        <v>103.3</v>
      </c>
      <c r="M422" s="425">
        <v>2.5807500000000001</v>
      </c>
    </row>
    <row r="423" spans="1:13">
      <c r="A423" s="245">
        <v>413</v>
      </c>
      <c r="B423" s="428" t="s">
        <v>169</v>
      </c>
      <c r="C423" s="425">
        <v>428.8</v>
      </c>
      <c r="D423" s="426">
        <v>426.2833333333333</v>
      </c>
      <c r="E423" s="426">
        <v>421.56666666666661</v>
      </c>
      <c r="F423" s="426">
        <v>414.33333333333331</v>
      </c>
      <c r="G423" s="426">
        <v>409.61666666666662</v>
      </c>
      <c r="H423" s="426">
        <v>433.51666666666659</v>
      </c>
      <c r="I423" s="426">
        <v>438.23333333333329</v>
      </c>
      <c r="J423" s="426">
        <v>445.46666666666658</v>
      </c>
      <c r="K423" s="425">
        <v>431</v>
      </c>
      <c r="L423" s="425">
        <v>419.05</v>
      </c>
      <c r="M423" s="425">
        <v>298.86797000000001</v>
      </c>
    </row>
    <row r="424" spans="1:13">
      <c r="A424" s="245">
        <v>414</v>
      </c>
      <c r="B424" s="428" t="s">
        <v>168</v>
      </c>
      <c r="C424" s="425">
        <v>131.35</v>
      </c>
      <c r="D424" s="426">
        <v>130.03333333333333</v>
      </c>
      <c r="E424" s="426">
        <v>128.06666666666666</v>
      </c>
      <c r="F424" s="426">
        <v>124.78333333333333</v>
      </c>
      <c r="G424" s="426">
        <v>122.81666666666666</v>
      </c>
      <c r="H424" s="426">
        <v>133.31666666666666</v>
      </c>
      <c r="I424" s="426">
        <v>135.2833333333333</v>
      </c>
      <c r="J424" s="426">
        <v>138.56666666666666</v>
      </c>
      <c r="K424" s="425">
        <v>132</v>
      </c>
      <c r="L424" s="425">
        <v>126.75</v>
      </c>
      <c r="M424" s="425">
        <v>841.19646</v>
      </c>
    </row>
    <row r="425" spans="1:13">
      <c r="A425" s="245">
        <v>415</v>
      </c>
      <c r="B425" s="428" t="s">
        <v>766</v>
      </c>
      <c r="C425" s="425">
        <v>253.7</v>
      </c>
      <c r="D425" s="426">
        <v>253.76666666666665</v>
      </c>
      <c r="E425" s="426">
        <v>245.63333333333333</v>
      </c>
      <c r="F425" s="426">
        <v>237.56666666666666</v>
      </c>
      <c r="G425" s="426">
        <v>229.43333333333334</v>
      </c>
      <c r="H425" s="426">
        <v>261.83333333333331</v>
      </c>
      <c r="I425" s="426">
        <v>269.96666666666664</v>
      </c>
      <c r="J425" s="426">
        <v>278.0333333333333</v>
      </c>
      <c r="K425" s="425">
        <v>261.89999999999998</v>
      </c>
      <c r="L425" s="425">
        <v>245.7</v>
      </c>
      <c r="M425" s="425">
        <v>49.909089999999999</v>
      </c>
    </row>
    <row r="426" spans="1:13">
      <c r="A426" s="245">
        <v>416</v>
      </c>
      <c r="B426" s="428" t="s">
        <v>831</v>
      </c>
      <c r="C426" s="425">
        <v>264.89999999999998</v>
      </c>
      <c r="D426" s="426">
        <v>264.63333333333333</v>
      </c>
      <c r="E426" s="426">
        <v>261.26666666666665</v>
      </c>
      <c r="F426" s="426">
        <v>257.63333333333333</v>
      </c>
      <c r="G426" s="426">
        <v>254.26666666666665</v>
      </c>
      <c r="H426" s="426">
        <v>268.26666666666665</v>
      </c>
      <c r="I426" s="426">
        <v>271.63333333333333</v>
      </c>
      <c r="J426" s="426">
        <v>275.26666666666665</v>
      </c>
      <c r="K426" s="425">
        <v>268</v>
      </c>
      <c r="L426" s="425">
        <v>261</v>
      </c>
      <c r="M426" s="425">
        <v>3.6821199999999998</v>
      </c>
    </row>
    <row r="427" spans="1:13">
      <c r="A427" s="245">
        <v>417</v>
      </c>
      <c r="B427" s="428" t="s">
        <v>174</v>
      </c>
      <c r="C427" s="425">
        <v>759.05</v>
      </c>
      <c r="D427" s="426">
        <v>762.2833333333333</v>
      </c>
      <c r="E427" s="426">
        <v>754.56666666666661</v>
      </c>
      <c r="F427" s="426">
        <v>750.08333333333326</v>
      </c>
      <c r="G427" s="426">
        <v>742.36666666666656</v>
      </c>
      <c r="H427" s="426">
        <v>766.76666666666665</v>
      </c>
      <c r="I427" s="426">
        <v>774.48333333333335</v>
      </c>
      <c r="J427" s="426">
        <v>778.9666666666667</v>
      </c>
      <c r="K427" s="425">
        <v>770</v>
      </c>
      <c r="L427" s="425">
        <v>757.8</v>
      </c>
      <c r="M427" s="425">
        <v>2.8488699999999998</v>
      </c>
    </row>
    <row r="428" spans="1:13">
      <c r="A428" s="245">
        <v>418</v>
      </c>
      <c r="B428" s="428" t="s">
        <v>490</v>
      </c>
      <c r="C428" s="425">
        <v>673.7</v>
      </c>
      <c r="D428" s="426">
        <v>672.9666666666667</v>
      </c>
      <c r="E428" s="426">
        <v>666.38333333333344</v>
      </c>
      <c r="F428" s="426">
        <v>659.06666666666672</v>
      </c>
      <c r="G428" s="426">
        <v>652.48333333333346</v>
      </c>
      <c r="H428" s="426">
        <v>680.28333333333342</v>
      </c>
      <c r="I428" s="426">
        <v>686.86666666666667</v>
      </c>
      <c r="J428" s="426">
        <v>694.18333333333339</v>
      </c>
      <c r="K428" s="425">
        <v>679.55</v>
      </c>
      <c r="L428" s="425">
        <v>665.65</v>
      </c>
      <c r="M428" s="425">
        <v>0.68330999999999997</v>
      </c>
    </row>
    <row r="429" spans="1:13">
      <c r="A429" s="245">
        <v>419</v>
      </c>
      <c r="B429" s="428" t="s">
        <v>793</v>
      </c>
      <c r="C429" s="425">
        <v>379.3</v>
      </c>
      <c r="D429" s="426">
        <v>383.75</v>
      </c>
      <c r="E429" s="426">
        <v>373</v>
      </c>
      <c r="F429" s="426">
        <v>366.7</v>
      </c>
      <c r="G429" s="426">
        <v>355.95</v>
      </c>
      <c r="H429" s="426">
        <v>390.05</v>
      </c>
      <c r="I429" s="426">
        <v>400.8</v>
      </c>
      <c r="J429" s="426">
        <v>407.1</v>
      </c>
      <c r="K429" s="425">
        <v>394.5</v>
      </c>
      <c r="L429" s="425">
        <v>377.45</v>
      </c>
      <c r="M429" s="425">
        <v>4.2927499999999998</v>
      </c>
    </row>
    <row r="430" spans="1:13">
      <c r="A430" s="245">
        <v>420</v>
      </c>
      <c r="B430" s="428" t="s">
        <v>491</v>
      </c>
      <c r="C430" s="425">
        <v>229.6</v>
      </c>
      <c r="D430" s="426">
        <v>229.73333333333335</v>
      </c>
      <c r="E430" s="426">
        <v>226.16666666666669</v>
      </c>
      <c r="F430" s="426">
        <v>222.73333333333335</v>
      </c>
      <c r="G430" s="426">
        <v>219.16666666666669</v>
      </c>
      <c r="H430" s="426">
        <v>233.16666666666669</v>
      </c>
      <c r="I430" s="426">
        <v>236.73333333333335</v>
      </c>
      <c r="J430" s="426">
        <v>240.16666666666669</v>
      </c>
      <c r="K430" s="425">
        <v>233.3</v>
      </c>
      <c r="L430" s="425">
        <v>226.3</v>
      </c>
      <c r="M430" s="425">
        <v>6.5839400000000001</v>
      </c>
    </row>
    <row r="431" spans="1:13">
      <c r="A431" s="245">
        <v>421</v>
      </c>
      <c r="B431" s="428" t="s">
        <v>175</v>
      </c>
      <c r="C431" s="425">
        <v>672.25</v>
      </c>
      <c r="D431" s="426">
        <v>671.48333333333335</v>
      </c>
      <c r="E431" s="426">
        <v>665.56666666666672</v>
      </c>
      <c r="F431" s="426">
        <v>658.88333333333333</v>
      </c>
      <c r="G431" s="426">
        <v>652.9666666666667</v>
      </c>
      <c r="H431" s="426">
        <v>678.16666666666674</v>
      </c>
      <c r="I431" s="426">
        <v>684.08333333333326</v>
      </c>
      <c r="J431" s="426">
        <v>690.76666666666677</v>
      </c>
      <c r="K431" s="425">
        <v>677.4</v>
      </c>
      <c r="L431" s="425">
        <v>664.8</v>
      </c>
      <c r="M431" s="425">
        <v>30.102429999999998</v>
      </c>
    </row>
    <row r="432" spans="1:13">
      <c r="A432" s="245">
        <v>422</v>
      </c>
      <c r="B432" s="428" t="s">
        <v>176</v>
      </c>
      <c r="C432" s="425">
        <v>542.9</v>
      </c>
      <c r="D432" s="426">
        <v>544.26666666666665</v>
      </c>
      <c r="E432" s="426">
        <v>537.13333333333333</v>
      </c>
      <c r="F432" s="426">
        <v>531.36666666666667</v>
      </c>
      <c r="G432" s="426">
        <v>524.23333333333335</v>
      </c>
      <c r="H432" s="426">
        <v>550.0333333333333</v>
      </c>
      <c r="I432" s="426">
        <v>557.16666666666652</v>
      </c>
      <c r="J432" s="426">
        <v>562.93333333333328</v>
      </c>
      <c r="K432" s="425">
        <v>551.4</v>
      </c>
      <c r="L432" s="425">
        <v>538.5</v>
      </c>
      <c r="M432" s="425">
        <v>34.617699999999999</v>
      </c>
    </row>
    <row r="433" spans="1:13">
      <c r="A433" s="245">
        <v>423</v>
      </c>
      <c r="B433" s="428" t="s">
        <v>492</v>
      </c>
      <c r="C433" s="425">
        <v>2670.15</v>
      </c>
      <c r="D433" s="426">
        <v>2668.4333333333334</v>
      </c>
      <c r="E433" s="426">
        <v>2661.7166666666667</v>
      </c>
      <c r="F433" s="426">
        <v>2653.2833333333333</v>
      </c>
      <c r="G433" s="426">
        <v>2646.5666666666666</v>
      </c>
      <c r="H433" s="426">
        <v>2676.8666666666668</v>
      </c>
      <c r="I433" s="426">
        <v>2683.5833333333339</v>
      </c>
      <c r="J433" s="426">
        <v>2692.0166666666669</v>
      </c>
      <c r="K433" s="425">
        <v>2675.15</v>
      </c>
      <c r="L433" s="425">
        <v>2660</v>
      </c>
      <c r="M433" s="425">
        <v>0.44628000000000001</v>
      </c>
    </row>
    <row r="434" spans="1:13">
      <c r="A434" s="245">
        <v>424</v>
      </c>
      <c r="B434" s="428" t="s">
        <v>493</v>
      </c>
      <c r="C434" s="425">
        <v>790.35</v>
      </c>
      <c r="D434" s="426">
        <v>791.38333333333333</v>
      </c>
      <c r="E434" s="426">
        <v>782.16666666666663</v>
      </c>
      <c r="F434" s="426">
        <v>773.98333333333335</v>
      </c>
      <c r="G434" s="426">
        <v>764.76666666666665</v>
      </c>
      <c r="H434" s="426">
        <v>799.56666666666661</v>
      </c>
      <c r="I434" s="426">
        <v>808.7833333333333</v>
      </c>
      <c r="J434" s="426">
        <v>816.96666666666658</v>
      </c>
      <c r="K434" s="425">
        <v>800.6</v>
      </c>
      <c r="L434" s="425">
        <v>783.2</v>
      </c>
      <c r="M434" s="425">
        <v>0.33950999999999998</v>
      </c>
    </row>
    <row r="435" spans="1:13">
      <c r="A435" s="245">
        <v>425</v>
      </c>
      <c r="B435" s="428" t="s">
        <v>494</v>
      </c>
      <c r="C435" s="425">
        <v>300.85000000000002</v>
      </c>
      <c r="D435" s="426">
        <v>300.66666666666669</v>
      </c>
      <c r="E435" s="426">
        <v>296.38333333333338</v>
      </c>
      <c r="F435" s="426">
        <v>291.91666666666669</v>
      </c>
      <c r="G435" s="426">
        <v>287.63333333333338</v>
      </c>
      <c r="H435" s="426">
        <v>305.13333333333338</v>
      </c>
      <c r="I435" s="426">
        <v>309.41666666666669</v>
      </c>
      <c r="J435" s="426">
        <v>313.88333333333338</v>
      </c>
      <c r="K435" s="425">
        <v>304.95</v>
      </c>
      <c r="L435" s="425">
        <v>296.2</v>
      </c>
      <c r="M435" s="425">
        <v>3.0189300000000001</v>
      </c>
    </row>
    <row r="436" spans="1:13">
      <c r="A436" s="245">
        <v>426</v>
      </c>
      <c r="B436" s="428" t="s">
        <v>495</v>
      </c>
      <c r="C436" s="425">
        <v>281.14999999999998</v>
      </c>
      <c r="D436" s="426">
        <v>281.56666666666666</v>
      </c>
      <c r="E436" s="426">
        <v>278.33333333333331</v>
      </c>
      <c r="F436" s="426">
        <v>275.51666666666665</v>
      </c>
      <c r="G436" s="426">
        <v>272.2833333333333</v>
      </c>
      <c r="H436" s="426">
        <v>284.38333333333333</v>
      </c>
      <c r="I436" s="426">
        <v>287.61666666666667</v>
      </c>
      <c r="J436" s="426">
        <v>290.43333333333334</v>
      </c>
      <c r="K436" s="425">
        <v>284.8</v>
      </c>
      <c r="L436" s="425">
        <v>278.75</v>
      </c>
      <c r="M436" s="425">
        <v>1.6933100000000001</v>
      </c>
    </row>
    <row r="437" spans="1:13">
      <c r="A437" s="245">
        <v>427</v>
      </c>
      <c r="B437" s="428" t="s">
        <v>496</v>
      </c>
      <c r="C437" s="425">
        <v>2109.65</v>
      </c>
      <c r="D437" s="426">
        <v>2110.2166666666667</v>
      </c>
      <c r="E437" s="426">
        <v>2091.4333333333334</v>
      </c>
      <c r="F437" s="426">
        <v>2073.2166666666667</v>
      </c>
      <c r="G437" s="426">
        <v>2054.4333333333334</v>
      </c>
      <c r="H437" s="426">
        <v>2128.4333333333334</v>
      </c>
      <c r="I437" s="426">
        <v>2147.2166666666672</v>
      </c>
      <c r="J437" s="426">
        <v>2165.4333333333334</v>
      </c>
      <c r="K437" s="425">
        <v>2129</v>
      </c>
      <c r="L437" s="425">
        <v>2092</v>
      </c>
      <c r="M437" s="425">
        <v>0.78303</v>
      </c>
    </row>
    <row r="438" spans="1:13">
      <c r="A438" s="245">
        <v>428</v>
      </c>
      <c r="B438" s="428" t="s">
        <v>764</v>
      </c>
      <c r="C438" s="425">
        <v>723.55</v>
      </c>
      <c r="D438" s="426">
        <v>720.85</v>
      </c>
      <c r="E438" s="426">
        <v>707.7</v>
      </c>
      <c r="F438" s="426">
        <v>691.85</v>
      </c>
      <c r="G438" s="426">
        <v>678.7</v>
      </c>
      <c r="H438" s="426">
        <v>736.7</v>
      </c>
      <c r="I438" s="426">
        <v>749.84999999999991</v>
      </c>
      <c r="J438" s="426">
        <v>765.7</v>
      </c>
      <c r="K438" s="425">
        <v>734</v>
      </c>
      <c r="L438" s="425">
        <v>705</v>
      </c>
      <c r="M438" s="425">
        <v>0.47382000000000002</v>
      </c>
    </row>
    <row r="439" spans="1:13">
      <c r="A439" s="245">
        <v>429</v>
      </c>
      <c r="B439" s="428" t="s">
        <v>813</v>
      </c>
      <c r="C439" s="425">
        <v>471.75</v>
      </c>
      <c r="D439" s="426">
        <v>471.08333333333331</v>
      </c>
      <c r="E439" s="426">
        <v>467.66666666666663</v>
      </c>
      <c r="F439" s="426">
        <v>463.58333333333331</v>
      </c>
      <c r="G439" s="426">
        <v>460.16666666666663</v>
      </c>
      <c r="H439" s="426">
        <v>475.16666666666663</v>
      </c>
      <c r="I439" s="426">
        <v>478.58333333333326</v>
      </c>
      <c r="J439" s="426">
        <v>482.66666666666663</v>
      </c>
      <c r="K439" s="425">
        <v>474.5</v>
      </c>
      <c r="L439" s="425">
        <v>467</v>
      </c>
      <c r="M439" s="425">
        <v>5.1092399999999998</v>
      </c>
    </row>
    <row r="440" spans="1:13">
      <c r="A440" s="245">
        <v>430</v>
      </c>
      <c r="B440" s="428" t="s">
        <v>497</v>
      </c>
      <c r="C440" s="425">
        <v>7.75</v>
      </c>
      <c r="D440" s="426">
        <v>7.55</v>
      </c>
      <c r="E440" s="426">
        <v>7.3</v>
      </c>
      <c r="F440" s="426">
        <v>6.85</v>
      </c>
      <c r="G440" s="426">
        <v>6.6</v>
      </c>
      <c r="H440" s="426">
        <v>8</v>
      </c>
      <c r="I440" s="426">
        <v>8.25</v>
      </c>
      <c r="J440" s="426">
        <v>8.6999999999999993</v>
      </c>
      <c r="K440" s="425">
        <v>7.8</v>
      </c>
      <c r="L440" s="425">
        <v>7.1</v>
      </c>
      <c r="M440" s="425">
        <v>1592.7701</v>
      </c>
    </row>
    <row r="441" spans="1:13">
      <c r="A441" s="245">
        <v>431</v>
      </c>
      <c r="B441" s="428" t="s">
        <v>498</v>
      </c>
      <c r="C441" s="425">
        <v>144.85</v>
      </c>
      <c r="D441" s="426">
        <v>144.16666666666666</v>
      </c>
      <c r="E441" s="426">
        <v>141.88333333333333</v>
      </c>
      <c r="F441" s="426">
        <v>138.91666666666666</v>
      </c>
      <c r="G441" s="426">
        <v>136.63333333333333</v>
      </c>
      <c r="H441" s="426">
        <v>147.13333333333333</v>
      </c>
      <c r="I441" s="426">
        <v>149.41666666666669</v>
      </c>
      <c r="J441" s="426">
        <v>152.38333333333333</v>
      </c>
      <c r="K441" s="425">
        <v>146.44999999999999</v>
      </c>
      <c r="L441" s="425">
        <v>141.19999999999999</v>
      </c>
      <c r="M441" s="425">
        <v>1.4101900000000001</v>
      </c>
    </row>
    <row r="442" spans="1:13">
      <c r="A442" s="245">
        <v>432</v>
      </c>
      <c r="B442" s="428" t="s">
        <v>765</v>
      </c>
      <c r="C442" s="425">
        <v>1782.1</v>
      </c>
      <c r="D442" s="426">
        <v>1777.8500000000001</v>
      </c>
      <c r="E442" s="426">
        <v>1765.7000000000003</v>
      </c>
      <c r="F442" s="426">
        <v>1749.3000000000002</v>
      </c>
      <c r="G442" s="426">
        <v>1737.1500000000003</v>
      </c>
      <c r="H442" s="426">
        <v>1794.2500000000002</v>
      </c>
      <c r="I442" s="426">
        <v>1806.4000000000003</v>
      </c>
      <c r="J442" s="426">
        <v>1822.8000000000002</v>
      </c>
      <c r="K442" s="425">
        <v>1790</v>
      </c>
      <c r="L442" s="425">
        <v>1761.45</v>
      </c>
      <c r="M442" s="425">
        <v>0.21751000000000001</v>
      </c>
    </row>
    <row r="443" spans="1:13">
      <c r="A443" s="245">
        <v>433</v>
      </c>
      <c r="B443" s="428" t="s">
        <v>499</v>
      </c>
      <c r="C443" s="425">
        <v>1028.55</v>
      </c>
      <c r="D443" s="426">
        <v>1033.1166666666666</v>
      </c>
      <c r="E443" s="426">
        <v>1020.4333333333332</v>
      </c>
      <c r="F443" s="426">
        <v>1012.3166666666666</v>
      </c>
      <c r="G443" s="426">
        <v>999.63333333333321</v>
      </c>
      <c r="H443" s="426">
        <v>1041.2333333333331</v>
      </c>
      <c r="I443" s="426">
        <v>1053.9166666666665</v>
      </c>
      <c r="J443" s="426">
        <v>1062.0333333333331</v>
      </c>
      <c r="K443" s="425">
        <v>1045.8</v>
      </c>
      <c r="L443" s="425">
        <v>1025</v>
      </c>
      <c r="M443" s="425">
        <v>0.95250000000000001</v>
      </c>
    </row>
    <row r="444" spans="1:13">
      <c r="A444" s="245">
        <v>434</v>
      </c>
      <c r="B444" s="428" t="s">
        <v>275</v>
      </c>
      <c r="C444" s="425">
        <v>581.45000000000005</v>
      </c>
      <c r="D444" s="426">
        <v>582</v>
      </c>
      <c r="E444" s="426">
        <v>577.70000000000005</v>
      </c>
      <c r="F444" s="426">
        <v>573.95000000000005</v>
      </c>
      <c r="G444" s="426">
        <v>569.65000000000009</v>
      </c>
      <c r="H444" s="426">
        <v>585.75</v>
      </c>
      <c r="I444" s="426">
        <v>590.04999999999995</v>
      </c>
      <c r="J444" s="426">
        <v>593.79999999999995</v>
      </c>
      <c r="K444" s="425">
        <v>586.29999999999995</v>
      </c>
      <c r="L444" s="425">
        <v>578.25</v>
      </c>
      <c r="M444" s="425">
        <v>2.3465199999999999</v>
      </c>
    </row>
    <row r="445" spans="1:13">
      <c r="A445" s="245">
        <v>435</v>
      </c>
      <c r="B445" s="428" t="s">
        <v>500</v>
      </c>
      <c r="C445" s="425">
        <v>1431.05</v>
      </c>
      <c r="D445" s="426">
        <v>1439.1499999999999</v>
      </c>
      <c r="E445" s="426">
        <v>1414.2499999999998</v>
      </c>
      <c r="F445" s="426">
        <v>1397.4499999999998</v>
      </c>
      <c r="G445" s="426">
        <v>1372.5499999999997</v>
      </c>
      <c r="H445" s="426">
        <v>1455.9499999999998</v>
      </c>
      <c r="I445" s="426">
        <v>1480.85</v>
      </c>
      <c r="J445" s="426">
        <v>1497.6499999999999</v>
      </c>
      <c r="K445" s="425">
        <v>1464.05</v>
      </c>
      <c r="L445" s="425">
        <v>1422.35</v>
      </c>
      <c r="M445" s="425">
        <v>0.33305000000000001</v>
      </c>
    </row>
    <row r="446" spans="1:13">
      <c r="A446" s="245">
        <v>436</v>
      </c>
      <c r="B446" s="428" t="s">
        <v>501</v>
      </c>
      <c r="C446" s="425">
        <v>563.29999999999995</v>
      </c>
      <c r="D446" s="426">
        <v>572.43333333333328</v>
      </c>
      <c r="E446" s="426">
        <v>545.86666666666656</v>
      </c>
      <c r="F446" s="426">
        <v>528.43333333333328</v>
      </c>
      <c r="G446" s="426">
        <v>501.86666666666656</v>
      </c>
      <c r="H446" s="426">
        <v>589.86666666666656</v>
      </c>
      <c r="I446" s="426">
        <v>616.43333333333339</v>
      </c>
      <c r="J446" s="426">
        <v>633.86666666666656</v>
      </c>
      <c r="K446" s="425">
        <v>599</v>
      </c>
      <c r="L446" s="425">
        <v>555</v>
      </c>
      <c r="M446" s="425">
        <v>0.80279</v>
      </c>
    </row>
    <row r="447" spans="1:13">
      <c r="A447" s="245">
        <v>437</v>
      </c>
      <c r="B447" s="428" t="s">
        <v>502</v>
      </c>
      <c r="C447" s="425">
        <v>8803.85</v>
      </c>
      <c r="D447" s="426">
        <v>8863.9666666666653</v>
      </c>
      <c r="E447" s="426">
        <v>8687.9333333333307</v>
      </c>
      <c r="F447" s="426">
        <v>8572.0166666666646</v>
      </c>
      <c r="G447" s="426">
        <v>8395.9833333333299</v>
      </c>
      <c r="H447" s="426">
        <v>8979.8833333333314</v>
      </c>
      <c r="I447" s="426">
        <v>9155.9166666666679</v>
      </c>
      <c r="J447" s="426">
        <v>9271.8333333333321</v>
      </c>
      <c r="K447" s="425">
        <v>9040</v>
      </c>
      <c r="L447" s="425">
        <v>8748.0499999999993</v>
      </c>
      <c r="M447" s="425">
        <v>6.8110000000000004E-2</v>
      </c>
    </row>
    <row r="448" spans="1:13">
      <c r="A448" s="245">
        <v>438</v>
      </c>
      <c r="B448" s="428" t="s">
        <v>503</v>
      </c>
      <c r="C448" s="425">
        <v>299.7</v>
      </c>
      <c r="D448" s="426">
        <v>300.31666666666666</v>
      </c>
      <c r="E448" s="426">
        <v>296.0333333333333</v>
      </c>
      <c r="F448" s="426">
        <v>292.36666666666662</v>
      </c>
      <c r="G448" s="426">
        <v>288.08333333333326</v>
      </c>
      <c r="H448" s="426">
        <v>303.98333333333335</v>
      </c>
      <c r="I448" s="426">
        <v>308.26666666666677</v>
      </c>
      <c r="J448" s="426">
        <v>311.93333333333339</v>
      </c>
      <c r="K448" s="425">
        <v>304.60000000000002</v>
      </c>
      <c r="L448" s="425">
        <v>296.64999999999998</v>
      </c>
      <c r="M448" s="425">
        <v>2.6065700000000001</v>
      </c>
    </row>
    <row r="449" spans="1:13">
      <c r="A449" s="245">
        <v>439</v>
      </c>
      <c r="B449" s="428" t="s">
        <v>504</v>
      </c>
      <c r="C449" s="425">
        <v>43.5</v>
      </c>
      <c r="D449" s="426">
        <v>44.050000000000004</v>
      </c>
      <c r="E449" s="426">
        <v>42.70000000000001</v>
      </c>
      <c r="F449" s="426">
        <v>41.900000000000006</v>
      </c>
      <c r="G449" s="426">
        <v>40.550000000000011</v>
      </c>
      <c r="H449" s="426">
        <v>44.850000000000009</v>
      </c>
      <c r="I449" s="426">
        <v>46.2</v>
      </c>
      <c r="J449" s="426">
        <v>47.000000000000007</v>
      </c>
      <c r="K449" s="425">
        <v>45.4</v>
      </c>
      <c r="L449" s="425">
        <v>43.25</v>
      </c>
      <c r="M449" s="425">
        <v>90.010270000000006</v>
      </c>
    </row>
    <row r="450" spans="1:13">
      <c r="A450" s="245">
        <v>440</v>
      </c>
      <c r="B450" s="428" t="s">
        <v>188</v>
      </c>
      <c r="C450" s="425">
        <v>622.35</v>
      </c>
      <c r="D450" s="426">
        <v>621.4</v>
      </c>
      <c r="E450" s="426">
        <v>615.94999999999993</v>
      </c>
      <c r="F450" s="426">
        <v>609.54999999999995</v>
      </c>
      <c r="G450" s="426">
        <v>604.09999999999991</v>
      </c>
      <c r="H450" s="426">
        <v>627.79999999999995</v>
      </c>
      <c r="I450" s="426">
        <v>633.25</v>
      </c>
      <c r="J450" s="426">
        <v>639.65</v>
      </c>
      <c r="K450" s="425">
        <v>626.85</v>
      </c>
      <c r="L450" s="425">
        <v>615</v>
      </c>
      <c r="M450" s="425">
        <v>8.1431299999999993</v>
      </c>
    </row>
    <row r="451" spans="1:13">
      <c r="A451" s="245">
        <v>441</v>
      </c>
      <c r="B451" s="428" t="s">
        <v>767</v>
      </c>
      <c r="C451" s="425">
        <v>15657.25</v>
      </c>
      <c r="D451" s="426">
        <v>15572.300000000001</v>
      </c>
      <c r="E451" s="426">
        <v>15394.950000000003</v>
      </c>
      <c r="F451" s="426">
        <v>15132.650000000001</v>
      </c>
      <c r="G451" s="426">
        <v>14955.300000000003</v>
      </c>
      <c r="H451" s="426">
        <v>15834.600000000002</v>
      </c>
      <c r="I451" s="426">
        <v>16011.95</v>
      </c>
      <c r="J451" s="426">
        <v>16274.250000000002</v>
      </c>
      <c r="K451" s="425">
        <v>15749.65</v>
      </c>
      <c r="L451" s="425">
        <v>15310</v>
      </c>
      <c r="M451" s="425">
        <v>1.9400000000000001E-2</v>
      </c>
    </row>
    <row r="452" spans="1:13">
      <c r="A452" s="245">
        <v>442</v>
      </c>
      <c r="B452" s="428" t="s">
        <v>177</v>
      </c>
      <c r="C452" s="425">
        <v>715.95</v>
      </c>
      <c r="D452" s="426">
        <v>715.9666666666667</v>
      </c>
      <c r="E452" s="426">
        <v>708.48333333333335</v>
      </c>
      <c r="F452" s="426">
        <v>701.01666666666665</v>
      </c>
      <c r="G452" s="426">
        <v>693.5333333333333</v>
      </c>
      <c r="H452" s="426">
        <v>723.43333333333339</v>
      </c>
      <c r="I452" s="426">
        <v>730.91666666666674</v>
      </c>
      <c r="J452" s="426">
        <v>738.38333333333344</v>
      </c>
      <c r="K452" s="425">
        <v>723.45</v>
      </c>
      <c r="L452" s="425">
        <v>708.5</v>
      </c>
      <c r="M452" s="425">
        <v>19.005179999999999</v>
      </c>
    </row>
    <row r="453" spans="1:13">
      <c r="A453" s="245">
        <v>443</v>
      </c>
      <c r="B453" s="428" t="s">
        <v>768</v>
      </c>
      <c r="C453" s="425">
        <v>177.8</v>
      </c>
      <c r="D453" s="426">
        <v>176.31666666666669</v>
      </c>
      <c r="E453" s="426">
        <v>173.68333333333339</v>
      </c>
      <c r="F453" s="426">
        <v>169.56666666666669</v>
      </c>
      <c r="G453" s="426">
        <v>166.93333333333339</v>
      </c>
      <c r="H453" s="426">
        <v>180.43333333333339</v>
      </c>
      <c r="I453" s="426">
        <v>183.06666666666666</v>
      </c>
      <c r="J453" s="426">
        <v>187.18333333333339</v>
      </c>
      <c r="K453" s="425">
        <v>178.95</v>
      </c>
      <c r="L453" s="425">
        <v>172.2</v>
      </c>
      <c r="M453" s="425">
        <v>20.497309999999999</v>
      </c>
    </row>
    <row r="454" spans="1:13">
      <c r="A454" s="245">
        <v>444</v>
      </c>
      <c r="B454" s="428" t="s">
        <v>769</v>
      </c>
      <c r="C454" s="425">
        <v>1289.1500000000001</v>
      </c>
      <c r="D454" s="426">
        <v>1293.8833333333334</v>
      </c>
      <c r="E454" s="426">
        <v>1275.2666666666669</v>
      </c>
      <c r="F454" s="426">
        <v>1261.3833333333334</v>
      </c>
      <c r="G454" s="426">
        <v>1242.7666666666669</v>
      </c>
      <c r="H454" s="426">
        <v>1307.7666666666669</v>
      </c>
      <c r="I454" s="426">
        <v>1326.3833333333332</v>
      </c>
      <c r="J454" s="426">
        <v>1340.2666666666669</v>
      </c>
      <c r="K454" s="425">
        <v>1312.5</v>
      </c>
      <c r="L454" s="425">
        <v>1280</v>
      </c>
      <c r="M454" s="425">
        <v>2.0680200000000002</v>
      </c>
    </row>
    <row r="455" spans="1:13">
      <c r="A455" s="245">
        <v>445</v>
      </c>
      <c r="B455" s="428" t="s">
        <v>183</v>
      </c>
      <c r="C455" s="425">
        <v>3380.8</v>
      </c>
      <c r="D455" s="426">
        <v>3376.8166666666671</v>
      </c>
      <c r="E455" s="426">
        <v>3353.983333333334</v>
      </c>
      <c r="F455" s="426">
        <v>3327.166666666667</v>
      </c>
      <c r="G455" s="426">
        <v>3304.3333333333339</v>
      </c>
      <c r="H455" s="426">
        <v>3403.6333333333341</v>
      </c>
      <c r="I455" s="426">
        <v>3426.4666666666672</v>
      </c>
      <c r="J455" s="426">
        <v>3453.2833333333342</v>
      </c>
      <c r="K455" s="425">
        <v>3399.65</v>
      </c>
      <c r="L455" s="425">
        <v>3350</v>
      </c>
      <c r="M455" s="425">
        <v>27.22861</v>
      </c>
    </row>
    <row r="456" spans="1:13">
      <c r="A456" s="245">
        <v>446</v>
      </c>
      <c r="B456" s="428" t="s">
        <v>804</v>
      </c>
      <c r="C456" s="425">
        <v>757.6</v>
      </c>
      <c r="D456" s="426">
        <v>758.18333333333339</v>
      </c>
      <c r="E456" s="426">
        <v>752.91666666666674</v>
      </c>
      <c r="F456" s="426">
        <v>748.23333333333335</v>
      </c>
      <c r="G456" s="426">
        <v>742.9666666666667</v>
      </c>
      <c r="H456" s="426">
        <v>762.86666666666679</v>
      </c>
      <c r="I456" s="426">
        <v>768.13333333333344</v>
      </c>
      <c r="J456" s="426">
        <v>772.81666666666683</v>
      </c>
      <c r="K456" s="425">
        <v>763.45</v>
      </c>
      <c r="L456" s="425">
        <v>753.5</v>
      </c>
      <c r="M456" s="425">
        <v>15.88289</v>
      </c>
    </row>
    <row r="457" spans="1:13">
      <c r="A457" s="245">
        <v>447</v>
      </c>
      <c r="B457" s="428" t="s">
        <v>178</v>
      </c>
      <c r="C457" s="425">
        <v>3768.65</v>
      </c>
      <c r="D457" s="426">
        <v>3779.3333333333335</v>
      </c>
      <c r="E457" s="426">
        <v>3738.666666666667</v>
      </c>
      <c r="F457" s="426">
        <v>3708.6833333333334</v>
      </c>
      <c r="G457" s="426">
        <v>3668.0166666666669</v>
      </c>
      <c r="H457" s="426">
        <v>3809.3166666666671</v>
      </c>
      <c r="I457" s="426">
        <v>3849.983333333334</v>
      </c>
      <c r="J457" s="426">
        <v>3879.9666666666672</v>
      </c>
      <c r="K457" s="425">
        <v>3820</v>
      </c>
      <c r="L457" s="425">
        <v>3749.35</v>
      </c>
      <c r="M457" s="425">
        <v>1.6798</v>
      </c>
    </row>
    <row r="458" spans="1:13">
      <c r="A458" s="245">
        <v>448</v>
      </c>
      <c r="B458" s="428" t="s">
        <v>505</v>
      </c>
      <c r="C458" s="425">
        <v>1130.05</v>
      </c>
      <c r="D458" s="426">
        <v>1132.7333333333333</v>
      </c>
      <c r="E458" s="426">
        <v>1122.3166666666666</v>
      </c>
      <c r="F458" s="426">
        <v>1114.5833333333333</v>
      </c>
      <c r="G458" s="426">
        <v>1104.1666666666665</v>
      </c>
      <c r="H458" s="426">
        <v>1140.4666666666667</v>
      </c>
      <c r="I458" s="426">
        <v>1150.8833333333332</v>
      </c>
      <c r="J458" s="426">
        <v>1158.6166666666668</v>
      </c>
      <c r="K458" s="425">
        <v>1143.1500000000001</v>
      </c>
      <c r="L458" s="425">
        <v>1125</v>
      </c>
      <c r="M458" s="425">
        <v>0.12408</v>
      </c>
    </row>
    <row r="459" spans="1:13">
      <c r="A459" s="245">
        <v>449</v>
      </c>
      <c r="B459" s="428" t="s">
        <v>180</v>
      </c>
      <c r="C459" s="425">
        <v>155.69999999999999</v>
      </c>
      <c r="D459" s="426">
        <v>156.35</v>
      </c>
      <c r="E459" s="426">
        <v>153.64999999999998</v>
      </c>
      <c r="F459" s="426">
        <v>151.6</v>
      </c>
      <c r="G459" s="426">
        <v>148.89999999999998</v>
      </c>
      <c r="H459" s="426">
        <v>158.39999999999998</v>
      </c>
      <c r="I459" s="426">
        <v>161.09999999999997</v>
      </c>
      <c r="J459" s="426">
        <v>163.14999999999998</v>
      </c>
      <c r="K459" s="425">
        <v>159.05000000000001</v>
      </c>
      <c r="L459" s="425">
        <v>154.30000000000001</v>
      </c>
      <c r="M459" s="425">
        <v>16.577030000000001</v>
      </c>
    </row>
    <row r="460" spans="1:13">
      <c r="A460" s="245">
        <v>450</v>
      </c>
      <c r="B460" s="428" t="s">
        <v>179</v>
      </c>
      <c r="C460" s="425">
        <v>339.65</v>
      </c>
      <c r="D460" s="426">
        <v>339.45</v>
      </c>
      <c r="E460" s="426">
        <v>336.09999999999997</v>
      </c>
      <c r="F460" s="426">
        <v>332.54999999999995</v>
      </c>
      <c r="G460" s="426">
        <v>329.19999999999993</v>
      </c>
      <c r="H460" s="426">
        <v>343</v>
      </c>
      <c r="I460" s="426">
        <v>346.35</v>
      </c>
      <c r="J460" s="426">
        <v>349.90000000000003</v>
      </c>
      <c r="K460" s="425">
        <v>342.8</v>
      </c>
      <c r="L460" s="425">
        <v>335.9</v>
      </c>
      <c r="M460" s="425">
        <v>224.26352</v>
      </c>
    </row>
    <row r="461" spans="1:13">
      <c r="A461" s="245">
        <v>451</v>
      </c>
      <c r="B461" s="428" t="s">
        <v>181</v>
      </c>
      <c r="C461" s="425">
        <v>121.1</v>
      </c>
      <c r="D461" s="426">
        <v>121.08333333333333</v>
      </c>
      <c r="E461" s="426">
        <v>119.56666666666666</v>
      </c>
      <c r="F461" s="426">
        <v>118.03333333333333</v>
      </c>
      <c r="G461" s="426">
        <v>116.51666666666667</v>
      </c>
      <c r="H461" s="426">
        <v>122.61666666666666</v>
      </c>
      <c r="I461" s="426">
        <v>124.13333333333334</v>
      </c>
      <c r="J461" s="426">
        <v>125.66666666666666</v>
      </c>
      <c r="K461" s="425">
        <v>122.6</v>
      </c>
      <c r="L461" s="425">
        <v>119.55</v>
      </c>
      <c r="M461" s="425">
        <v>259.45026999999999</v>
      </c>
    </row>
    <row r="462" spans="1:13">
      <c r="A462" s="245">
        <v>452</v>
      </c>
      <c r="B462" s="428" t="s">
        <v>770</v>
      </c>
      <c r="C462" s="425">
        <v>91.6</v>
      </c>
      <c r="D462" s="426">
        <v>91.95</v>
      </c>
      <c r="E462" s="426">
        <v>90.65</v>
      </c>
      <c r="F462" s="426">
        <v>89.7</v>
      </c>
      <c r="G462" s="426">
        <v>88.4</v>
      </c>
      <c r="H462" s="426">
        <v>92.9</v>
      </c>
      <c r="I462" s="426">
        <v>94.199999999999989</v>
      </c>
      <c r="J462" s="426">
        <v>95.15</v>
      </c>
      <c r="K462" s="425">
        <v>93.25</v>
      </c>
      <c r="L462" s="425">
        <v>91</v>
      </c>
      <c r="M462" s="425">
        <v>49.853029999999997</v>
      </c>
    </row>
    <row r="463" spans="1:13">
      <c r="A463" s="245">
        <v>453</v>
      </c>
      <c r="B463" s="428" t="s">
        <v>182</v>
      </c>
      <c r="C463" s="425">
        <v>1165.25</v>
      </c>
      <c r="D463" s="426">
        <v>1155.0833333333333</v>
      </c>
      <c r="E463" s="426">
        <v>1140.1666666666665</v>
      </c>
      <c r="F463" s="426">
        <v>1115.0833333333333</v>
      </c>
      <c r="G463" s="426">
        <v>1100.1666666666665</v>
      </c>
      <c r="H463" s="426">
        <v>1180.1666666666665</v>
      </c>
      <c r="I463" s="426">
        <v>1195.083333333333</v>
      </c>
      <c r="J463" s="426">
        <v>1220.1666666666665</v>
      </c>
      <c r="K463" s="425">
        <v>1170</v>
      </c>
      <c r="L463" s="425">
        <v>1130</v>
      </c>
      <c r="M463" s="425">
        <v>180.2277</v>
      </c>
    </row>
    <row r="464" spans="1:13">
      <c r="A464" s="245">
        <v>454</v>
      </c>
      <c r="B464" s="428" t="s">
        <v>506</v>
      </c>
      <c r="C464" s="425">
        <v>3554.45</v>
      </c>
      <c r="D464" s="426">
        <v>3569.3833333333332</v>
      </c>
      <c r="E464" s="426">
        <v>3526.9166666666665</v>
      </c>
      <c r="F464" s="426">
        <v>3499.3833333333332</v>
      </c>
      <c r="G464" s="426">
        <v>3456.9166666666665</v>
      </c>
      <c r="H464" s="426">
        <v>3596.9166666666665</v>
      </c>
      <c r="I464" s="426">
        <v>3639.3833333333337</v>
      </c>
      <c r="J464" s="426">
        <v>3666.9166666666665</v>
      </c>
      <c r="K464" s="425">
        <v>3611.85</v>
      </c>
      <c r="L464" s="425">
        <v>3541.85</v>
      </c>
      <c r="M464" s="425">
        <v>6.6000000000000003E-2</v>
      </c>
    </row>
    <row r="465" spans="1:13">
      <c r="A465" s="245">
        <v>455</v>
      </c>
      <c r="B465" s="428" t="s">
        <v>184</v>
      </c>
      <c r="C465" s="425">
        <v>1089.5</v>
      </c>
      <c r="D465" s="426">
        <v>1089.8999999999999</v>
      </c>
      <c r="E465" s="426">
        <v>1076.5999999999997</v>
      </c>
      <c r="F465" s="426">
        <v>1063.6999999999998</v>
      </c>
      <c r="G465" s="426">
        <v>1050.3999999999996</v>
      </c>
      <c r="H465" s="426">
        <v>1102.7999999999997</v>
      </c>
      <c r="I465" s="426">
        <v>1116.0999999999999</v>
      </c>
      <c r="J465" s="426">
        <v>1128.9999999999998</v>
      </c>
      <c r="K465" s="425">
        <v>1103.2</v>
      </c>
      <c r="L465" s="425">
        <v>1077</v>
      </c>
      <c r="M465" s="425">
        <v>32.000489999999999</v>
      </c>
    </row>
    <row r="466" spans="1:13">
      <c r="A466" s="245">
        <v>456</v>
      </c>
      <c r="B466" s="428" t="s">
        <v>276</v>
      </c>
      <c r="C466" s="425">
        <v>165.3</v>
      </c>
      <c r="D466" s="426">
        <v>165.79999999999998</v>
      </c>
      <c r="E466" s="426">
        <v>163.99999999999997</v>
      </c>
      <c r="F466" s="426">
        <v>162.69999999999999</v>
      </c>
      <c r="G466" s="426">
        <v>160.89999999999998</v>
      </c>
      <c r="H466" s="426">
        <v>167.09999999999997</v>
      </c>
      <c r="I466" s="426">
        <v>168.89999999999998</v>
      </c>
      <c r="J466" s="426">
        <v>170.19999999999996</v>
      </c>
      <c r="K466" s="425">
        <v>167.6</v>
      </c>
      <c r="L466" s="425">
        <v>164.5</v>
      </c>
      <c r="M466" s="425">
        <v>3.0232999999999999</v>
      </c>
    </row>
    <row r="467" spans="1:13">
      <c r="A467" s="245">
        <v>457</v>
      </c>
      <c r="B467" s="428" t="s">
        <v>164</v>
      </c>
      <c r="C467" s="425">
        <v>1037.7</v>
      </c>
      <c r="D467" s="426">
        <v>1043.0833333333333</v>
      </c>
      <c r="E467" s="426">
        <v>1028.1666666666665</v>
      </c>
      <c r="F467" s="426">
        <v>1018.6333333333332</v>
      </c>
      <c r="G467" s="426">
        <v>1003.7166666666665</v>
      </c>
      <c r="H467" s="426">
        <v>1052.6166666666666</v>
      </c>
      <c r="I467" s="426">
        <v>1067.5333333333331</v>
      </c>
      <c r="J467" s="426">
        <v>1077.0666666666666</v>
      </c>
      <c r="K467" s="425">
        <v>1058</v>
      </c>
      <c r="L467" s="425">
        <v>1033.55</v>
      </c>
      <c r="M467" s="425">
        <v>4.7583799999999998</v>
      </c>
    </row>
    <row r="468" spans="1:13">
      <c r="A468" s="245">
        <v>458</v>
      </c>
      <c r="B468" s="428" t="s">
        <v>507</v>
      </c>
      <c r="C468" s="425">
        <v>1500.7</v>
      </c>
      <c r="D468" s="426">
        <v>1481.25</v>
      </c>
      <c r="E468" s="426">
        <v>1441.5</v>
      </c>
      <c r="F468" s="426">
        <v>1382.3</v>
      </c>
      <c r="G468" s="426">
        <v>1342.55</v>
      </c>
      <c r="H468" s="426">
        <v>1540.45</v>
      </c>
      <c r="I468" s="426">
        <v>1580.2</v>
      </c>
      <c r="J468" s="426">
        <v>1639.4</v>
      </c>
      <c r="K468" s="425">
        <v>1521</v>
      </c>
      <c r="L468" s="425">
        <v>1422.05</v>
      </c>
      <c r="M468" s="425">
        <v>1.62784</v>
      </c>
    </row>
    <row r="469" spans="1:13">
      <c r="A469" s="245">
        <v>459</v>
      </c>
      <c r="B469" s="428" t="s">
        <v>508</v>
      </c>
      <c r="C469" s="425">
        <v>1448.1</v>
      </c>
      <c r="D469" s="426">
        <v>1424.3833333333332</v>
      </c>
      <c r="E469" s="426">
        <v>1383.7666666666664</v>
      </c>
      <c r="F469" s="426">
        <v>1319.4333333333332</v>
      </c>
      <c r="G469" s="426">
        <v>1278.8166666666664</v>
      </c>
      <c r="H469" s="426">
        <v>1488.7166666666665</v>
      </c>
      <c r="I469" s="426">
        <v>1529.3333333333333</v>
      </c>
      <c r="J469" s="426">
        <v>1593.6666666666665</v>
      </c>
      <c r="K469" s="425">
        <v>1465</v>
      </c>
      <c r="L469" s="425">
        <v>1360.05</v>
      </c>
      <c r="M469" s="425">
        <v>20.913679999999999</v>
      </c>
    </row>
    <row r="470" spans="1:13">
      <c r="A470" s="245">
        <v>460</v>
      </c>
      <c r="B470" s="428" t="s">
        <v>509</v>
      </c>
      <c r="C470" s="425">
        <v>1508.55</v>
      </c>
      <c r="D470" s="426">
        <v>1507.8500000000001</v>
      </c>
      <c r="E470" s="426">
        <v>1475.7000000000003</v>
      </c>
      <c r="F470" s="426">
        <v>1442.8500000000001</v>
      </c>
      <c r="G470" s="426">
        <v>1410.7000000000003</v>
      </c>
      <c r="H470" s="426">
        <v>1540.7000000000003</v>
      </c>
      <c r="I470" s="426">
        <v>1572.8500000000004</v>
      </c>
      <c r="J470" s="426">
        <v>1605.7000000000003</v>
      </c>
      <c r="K470" s="425">
        <v>1540</v>
      </c>
      <c r="L470" s="425">
        <v>1475</v>
      </c>
      <c r="M470" s="425">
        <v>1.1184799999999999</v>
      </c>
    </row>
    <row r="471" spans="1:13">
      <c r="A471" s="245">
        <v>461</v>
      </c>
      <c r="B471" s="428" t="s">
        <v>185</v>
      </c>
      <c r="C471" s="425">
        <v>1753.85</v>
      </c>
      <c r="D471" s="426">
        <v>1762.6166666666668</v>
      </c>
      <c r="E471" s="426">
        <v>1733.2333333333336</v>
      </c>
      <c r="F471" s="426">
        <v>1712.6166666666668</v>
      </c>
      <c r="G471" s="426">
        <v>1683.2333333333336</v>
      </c>
      <c r="H471" s="426">
        <v>1783.2333333333336</v>
      </c>
      <c r="I471" s="426">
        <v>1812.6166666666668</v>
      </c>
      <c r="J471" s="426">
        <v>1833.2333333333336</v>
      </c>
      <c r="K471" s="425">
        <v>1792</v>
      </c>
      <c r="L471" s="425">
        <v>1742</v>
      </c>
      <c r="M471" s="425">
        <v>13.78327</v>
      </c>
    </row>
    <row r="472" spans="1:13">
      <c r="A472" s="245">
        <v>462</v>
      </c>
      <c r="B472" s="428" t="s">
        <v>186</v>
      </c>
      <c r="C472" s="425">
        <v>2886.25</v>
      </c>
      <c r="D472" s="426">
        <v>2889.6</v>
      </c>
      <c r="E472" s="426">
        <v>2871.6499999999996</v>
      </c>
      <c r="F472" s="426">
        <v>2857.0499999999997</v>
      </c>
      <c r="G472" s="426">
        <v>2839.0999999999995</v>
      </c>
      <c r="H472" s="426">
        <v>2904.2</v>
      </c>
      <c r="I472" s="426">
        <v>2922.1499999999996</v>
      </c>
      <c r="J472" s="426">
        <v>2936.75</v>
      </c>
      <c r="K472" s="425">
        <v>2907.55</v>
      </c>
      <c r="L472" s="425">
        <v>2875</v>
      </c>
      <c r="M472" s="425">
        <v>0.66295999999999999</v>
      </c>
    </row>
    <row r="473" spans="1:13">
      <c r="A473" s="245">
        <v>463</v>
      </c>
      <c r="B473" s="428" t="s">
        <v>187</v>
      </c>
      <c r="C473" s="425">
        <v>452</v>
      </c>
      <c r="D473" s="426">
        <v>450.55</v>
      </c>
      <c r="E473" s="426">
        <v>446.1</v>
      </c>
      <c r="F473" s="426">
        <v>440.2</v>
      </c>
      <c r="G473" s="426">
        <v>435.75</v>
      </c>
      <c r="H473" s="426">
        <v>456.45000000000005</v>
      </c>
      <c r="I473" s="426">
        <v>460.9</v>
      </c>
      <c r="J473" s="426">
        <v>466.80000000000007</v>
      </c>
      <c r="K473" s="425">
        <v>455</v>
      </c>
      <c r="L473" s="425">
        <v>444.65</v>
      </c>
      <c r="M473" s="425">
        <v>6.8659100000000004</v>
      </c>
    </row>
    <row r="474" spans="1:13">
      <c r="A474" s="245">
        <v>464</v>
      </c>
      <c r="B474" s="428" t="s">
        <v>510</v>
      </c>
      <c r="C474" s="425">
        <v>863.5</v>
      </c>
      <c r="D474" s="426">
        <v>861.5</v>
      </c>
      <c r="E474" s="426">
        <v>855.25</v>
      </c>
      <c r="F474" s="426">
        <v>847</v>
      </c>
      <c r="G474" s="426">
        <v>840.75</v>
      </c>
      <c r="H474" s="426">
        <v>869.75</v>
      </c>
      <c r="I474" s="426">
        <v>876</v>
      </c>
      <c r="J474" s="426">
        <v>884.25</v>
      </c>
      <c r="K474" s="425">
        <v>867.75</v>
      </c>
      <c r="L474" s="425">
        <v>853.25</v>
      </c>
      <c r="M474" s="425">
        <v>3.0299100000000001</v>
      </c>
    </row>
    <row r="475" spans="1:13">
      <c r="A475" s="245">
        <v>465</v>
      </c>
      <c r="B475" s="428" t="s">
        <v>511</v>
      </c>
      <c r="C475" s="425">
        <v>16.600000000000001</v>
      </c>
      <c r="D475" s="426">
        <v>16.683333333333334</v>
      </c>
      <c r="E475" s="426">
        <v>16.416666666666668</v>
      </c>
      <c r="F475" s="426">
        <v>16.233333333333334</v>
      </c>
      <c r="G475" s="426">
        <v>15.966666666666669</v>
      </c>
      <c r="H475" s="426">
        <v>16.866666666666667</v>
      </c>
      <c r="I475" s="426">
        <v>17.133333333333333</v>
      </c>
      <c r="J475" s="426">
        <v>17.316666666666666</v>
      </c>
      <c r="K475" s="425">
        <v>16.95</v>
      </c>
      <c r="L475" s="425">
        <v>16.5</v>
      </c>
      <c r="M475" s="425">
        <v>108.22995</v>
      </c>
    </row>
    <row r="476" spans="1:13">
      <c r="A476" s="245">
        <v>466</v>
      </c>
      <c r="B476" s="428" t="s">
        <v>512</v>
      </c>
      <c r="C476" s="425">
        <v>1176.5999999999999</v>
      </c>
      <c r="D476" s="426">
        <v>1164.4833333333333</v>
      </c>
      <c r="E476" s="426">
        <v>1146.0666666666666</v>
      </c>
      <c r="F476" s="426">
        <v>1115.5333333333333</v>
      </c>
      <c r="G476" s="426">
        <v>1097.1166666666666</v>
      </c>
      <c r="H476" s="426">
        <v>1195.0166666666667</v>
      </c>
      <c r="I476" s="426">
        <v>1213.4333333333332</v>
      </c>
      <c r="J476" s="426">
        <v>1243.9666666666667</v>
      </c>
      <c r="K476" s="425">
        <v>1182.9000000000001</v>
      </c>
      <c r="L476" s="425">
        <v>1133.95</v>
      </c>
      <c r="M476" s="425">
        <v>0.51024000000000003</v>
      </c>
    </row>
    <row r="477" spans="1:13">
      <c r="A477" s="245">
        <v>467</v>
      </c>
      <c r="B477" s="428" t="s">
        <v>513</v>
      </c>
      <c r="C477" s="425">
        <v>14.55</v>
      </c>
      <c r="D477" s="426">
        <v>14.550000000000002</v>
      </c>
      <c r="E477" s="426">
        <v>14.300000000000004</v>
      </c>
      <c r="F477" s="426">
        <v>14.050000000000002</v>
      </c>
      <c r="G477" s="426">
        <v>13.800000000000004</v>
      </c>
      <c r="H477" s="426">
        <v>14.800000000000004</v>
      </c>
      <c r="I477" s="426">
        <v>15.05</v>
      </c>
      <c r="J477" s="426">
        <v>15.300000000000004</v>
      </c>
      <c r="K477" s="425">
        <v>14.8</v>
      </c>
      <c r="L477" s="425">
        <v>14.3</v>
      </c>
      <c r="M477" s="425">
        <v>120.52961000000001</v>
      </c>
    </row>
    <row r="478" spans="1:13">
      <c r="A478" s="245">
        <v>468</v>
      </c>
      <c r="B478" s="428" t="s">
        <v>514</v>
      </c>
      <c r="C478" s="425">
        <v>468.95</v>
      </c>
      <c r="D478" s="426">
        <v>470.31666666666666</v>
      </c>
      <c r="E478" s="426">
        <v>465.63333333333333</v>
      </c>
      <c r="F478" s="426">
        <v>462.31666666666666</v>
      </c>
      <c r="G478" s="426">
        <v>457.63333333333333</v>
      </c>
      <c r="H478" s="426">
        <v>473.63333333333333</v>
      </c>
      <c r="I478" s="426">
        <v>478.31666666666661</v>
      </c>
      <c r="J478" s="426">
        <v>481.63333333333333</v>
      </c>
      <c r="K478" s="425">
        <v>475</v>
      </c>
      <c r="L478" s="425">
        <v>467</v>
      </c>
      <c r="M478" s="425">
        <v>0.80332999999999999</v>
      </c>
    </row>
    <row r="479" spans="1:13">
      <c r="A479" s="245">
        <v>469</v>
      </c>
      <c r="B479" s="428" t="s">
        <v>193</v>
      </c>
      <c r="C479" s="425">
        <v>805.15</v>
      </c>
      <c r="D479" s="426">
        <v>807</v>
      </c>
      <c r="E479" s="426">
        <v>800</v>
      </c>
      <c r="F479" s="426">
        <v>794.85</v>
      </c>
      <c r="G479" s="426">
        <v>787.85</v>
      </c>
      <c r="H479" s="426">
        <v>812.15</v>
      </c>
      <c r="I479" s="426">
        <v>819.15</v>
      </c>
      <c r="J479" s="426">
        <v>824.3</v>
      </c>
      <c r="K479" s="425">
        <v>814</v>
      </c>
      <c r="L479" s="425">
        <v>801.85</v>
      </c>
      <c r="M479" s="425">
        <v>25.66357</v>
      </c>
    </row>
    <row r="480" spans="1:13">
      <c r="A480" s="245">
        <v>470</v>
      </c>
      <c r="B480" s="428" t="s">
        <v>190</v>
      </c>
      <c r="C480" s="425">
        <v>208.55</v>
      </c>
      <c r="D480" s="426">
        <v>209.13333333333333</v>
      </c>
      <c r="E480" s="426">
        <v>207.31666666666666</v>
      </c>
      <c r="F480" s="426">
        <v>206.08333333333334</v>
      </c>
      <c r="G480" s="426">
        <v>204.26666666666668</v>
      </c>
      <c r="H480" s="426">
        <v>210.36666666666665</v>
      </c>
      <c r="I480" s="426">
        <v>212.18333333333331</v>
      </c>
      <c r="J480" s="426">
        <v>213.41666666666663</v>
      </c>
      <c r="K480" s="425">
        <v>210.95</v>
      </c>
      <c r="L480" s="425">
        <v>207.9</v>
      </c>
      <c r="M480" s="425">
        <v>3.2583700000000002</v>
      </c>
    </row>
    <row r="481" spans="1:13">
      <c r="A481" s="245">
        <v>471</v>
      </c>
      <c r="B481" s="428" t="s">
        <v>784</v>
      </c>
      <c r="C481" s="425">
        <v>30.75</v>
      </c>
      <c r="D481" s="426">
        <v>30.783333333333331</v>
      </c>
      <c r="E481" s="426">
        <v>30.216666666666661</v>
      </c>
      <c r="F481" s="426">
        <v>29.68333333333333</v>
      </c>
      <c r="G481" s="426">
        <v>29.11666666666666</v>
      </c>
      <c r="H481" s="426">
        <v>31.316666666666663</v>
      </c>
      <c r="I481" s="426">
        <v>31.883333333333333</v>
      </c>
      <c r="J481" s="426">
        <v>32.416666666666664</v>
      </c>
      <c r="K481" s="425">
        <v>31.35</v>
      </c>
      <c r="L481" s="425">
        <v>30.25</v>
      </c>
      <c r="M481" s="425">
        <v>20.997409999999999</v>
      </c>
    </row>
    <row r="482" spans="1:13">
      <c r="A482" s="245">
        <v>472</v>
      </c>
      <c r="B482" s="428" t="s">
        <v>191</v>
      </c>
      <c r="C482" s="425">
        <v>6923</v>
      </c>
      <c r="D482" s="426">
        <v>6937.666666666667</v>
      </c>
      <c r="E482" s="426">
        <v>6875.3333333333339</v>
      </c>
      <c r="F482" s="426">
        <v>6827.666666666667</v>
      </c>
      <c r="G482" s="426">
        <v>6765.3333333333339</v>
      </c>
      <c r="H482" s="426">
        <v>6985.3333333333339</v>
      </c>
      <c r="I482" s="426">
        <v>7047.6666666666679</v>
      </c>
      <c r="J482" s="426">
        <v>7095.3333333333339</v>
      </c>
      <c r="K482" s="425">
        <v>7000</v>
      </c>
      <c r="L482" s="425">
        <v>6890</v>
      </c>
      <c r="M482" s="425">
        <v>1.8349599999999999</v>
      </c>
    </row>
    <row r="483" spans="1:13">
      <c r="A483" s="245">
        <v>473</v>
      </c>
      <c r="B483" s="428" t="s">
        <v>192</v>
      </c>
      <c r="C483" s="425">
        <v>39.450000000000003</v>
      </c>
      <c r="D483" s="426">
        <v>39.283333333333331</v>
      </c>
      <c r="E483" s="426">
        <v>38.766666666666666</v>
      </c>
      <c r="F483" s="426">
        <v>38.083333333333336</v>
      </c>
      <c r="G483" s="426">
        <v>37.56666666666667</v>
      </c>
      <c r="H483" s="426">
        <v>39.966666666666661</v>
      </c>
      <c r="I483" s="426">
        <v>40.483333333333327</v>
      </c>
      <c r="J483" s="426">
        <v>41.166666666666657</v>
      </c>
      <c r="K483" s="425">
        <v>39.799999999999997</v>
      </c>
      <c r="L483" s="425">
        <v>38.6</v>
      </c>
      <c r="M483" s="425">
        <v>319.87644</v>
      </c>
    </row>
    <row r="484" spans="1:13">
      <c r="A484" s="245">
        <v>474</v>
      </c>
      <c r="B484" s="428" t="s">
        <v>189</v>
      </c>
      <c r="C484" s="425">
        <v>1381.7</v>
      </c>
      <c r="D484" s="426">
        <v>1387.2166666666665</v>
      </c>
      <c r="E484" s="426">
        <v>1370.4833333333329</v>
      </c>
      <c r="F484" s="426">
        <v>1359.2666666666664</v>
      </c>
      <c r="G484" s="426">
        <v>1342.5333333333328</v>
      </c>
      <c r="H484" s="426">
        <v>1398.4333333333329</v>
      </c>
      <c r="I484" s="426">
        <v>1415.1666666666665</v>
      </c>
      <c r="J484" s="426">
        <v>1426.383333333333</v>
      </c>
      <c r="K484" s="425">
        <v>1403.95</v>
      </c>
      <c r="L484" s="425">
        <v>1376</v>
      </c>
      <c r="M484" s="425">
        <v>7.5645800000000003</v>
      </c>
    </row>
    <row r="485" spans="1:13">
      <c r="A485" s="245">
        <v>475</v>
      </c>
      <c r="B485" s="428" t="s">
        <v>141</v>
      </c>
      <c r="C485" s="425">
        <v>664.2</v>
      </c>
      <c r="D485" s="426">
        <v>667.88333333333333</v>
      </c>
      <c r="E485" s="426">
        <v>655.31666666666661</v>
      </c>
      <c r="F485" s="426">
        <v>646.43333333333328</v>
      </c>
      <c r="G485" s="426">
        <v>633.86666666666656</v>
      </c>
      <c r="H485" s="426">
        <v>676.76666666666665</v>
      </c>
      <c r="I485" s="426">
        <v>689.33333333333348</v>
      </c>
      <c r="J485" s="426">
        <v>698.2166666666667</v>
      </c>
      <c r="K485" s="425">
        <v>680.45</v>
      </c>
      <c r="L485" s="425">
        <v>659</v>
      </c>
      <c r="M485" s="425">
        <v>16.311920000000001</v>
      </c>
    </row>
    <row r="486" spans="1:13">
      <c r="A486" s="245">
        <v>476</v>
      </c>
      <c r="B486" s="428" t="s">
        <v>277</v>
      </c>
      <c r="C486" s="425">
        <v>270.5</v>
      </c>
      <c r="D486" s="426">
        <v>270.83333333333331</v>
      </c>
      <c r="E486" s="426">
        <v>267.66666666666663</v>
      </c>
      <c r="F486" s="426">
        <v>264.83333333333331</v>
      </c>
      <c r="G486" s="426">
        <v>261.66666666666663</v>
      </c>
      <c r="H486" s="426">
        <v>273.66666666666663</v>
      </c>
      <c r="I486" s="426">
        <v>276.83333333333326</v>
      </c>
      <c r="J486" s="426">
        <v>279.66666666666663</v>
      </c>
      <c r="K486" s="425">
        <v>274</v>
      </c>
      <c r="L486" s="425">
        <v>268</v>
      </c>
      <c r="M486" s="425">
        <v>5.2763400000000003</v>
      </c>
    </row>
    <row r="487" spans="1:13">
      <c r="A487" s="245">
        <v>477</v>
      </c>
      <c r="B487" s="428" t="s">
        <v>515</v>
      </c>
      <c r="C487" s="425">
        <v>2838.3</v>
      </c>
      <c r="D487" s="426">
        <v>2838.75</v>
      </c>
      <c r="E487" s="426">
        <v>2783.5</v>
      </c>
      <c r="F487" s="426">
        <v>2728.7</v>
      </c>
      <c r="G487" s="426">
        <v>2673.45</v>
      </c>
      <c r="H487" s="426">
        <v>2893.55</v>
      </c>
      <c r="I487" s="426">
        <v>2948.8</v>
      </c>
      <c r="J487" s="426">
        <v>3003.6000000000004</v>
      </c>
      <c r="K487" s="425">
        <v>2894</v>
      </c>
      <c r="L487" s="425">
        <v>2783.95</v>
      </c>
      <c r="M487" s="425">
        <v>0.53900999999999999</v>
      </c>
    </row>
    <row r="488" spans="1:13">
      <c r="A488" s="245">
        <v>478</v>
      </c>
      <c r="B488" s="428" t="s">
        <v>516</v>
      </c>
      <c r="C488" s="425">
        <v>382.75</v>
      </c>
      <c r="D488" s="426">
        <v>383.7</v>
      </c>
      <c r="E488" s="426">
        <v>379.54999999999995</v>
      </c>
      <c r="F488" s="426">
        <v>376.34999999999997</v>
      </c>
      <c r="G488" s="426">
        <v>372.19999999999993</v>
      </c>
      <c r="H488" s="426">
        <v>386.9</v>
      </c>
      <c r="I488" s="426">
        <v>391.04999999999995</v>
      </c>
      <c r="J488" s="426">
        <v>394.25</v>
      </c>
      <c r="K488" s="425">
        <v>387.85</v>
      </c>
      <c r="L488" s="425">
        <v>380.5</v>
      </c>
      <c r="M488" s="425">
        <v>2.1086200000000002</v>
      </c>
    </row>
    <row r="489" spans="1:13">
      <c r="A489" s="245">
        <v>479</v>
      </c>
      <c r="B489" s="428" t="s">
        <v>517</v>
      </c>
      <c r="C489" s="425">
        <v>280.85000000000002</v>
      </c>
      <c r="D489" s="426">
        <v>279.9666666666667</v>
      </c>
      <c r="E489" s="426">
        <v>272.13333333333338</v>
      </c>
      <c r="F489" s="426">
        <v>263.41666666666669</v>
      </c>
      <c r="G489" s="426">
        <v>255.58333333333337</v>
      </c>
      <c r="H489" s="426">
        <v>288.68333333333339</v>
      </c>
      <c r="I489" s="426">
        <v>296.51666666666665</v>
      </c>
      <c r="J489" s="426">
        <v>305.23333333333341</v>
      </c>
      <c r="K489" s="425">
        <v>287.8</v>
      </c>
      <c r="L489" s="425">
        <v>271.25</v>
      </c>
      <c r="M489" s="425">
        <v>5.9495399999999998</v>
      </c>
    </row>
    <row r="490" spans="1:13">
      <c r="A490" s="245">
        <v>480</v>
      </c>
      <c r="B490" s="428" t="s">
        <v>518</v>
      </c>
      <c r="C490" s="425">
        <v>3596.65</v>
      </c>
      <c r="D490" s="426">
        <v>3628.0499999999997</v>
      </c>
      <c r="E490" s="426">
        <v>3543.5999999999995</v>
      </c>
      <c r="F490" s="426">
        <v>3490.5499999999997</v>
      </c>
      <c r="G490" s="426">
        <v>3406.0999999999995</v>
      </c>
      <c r="H490" s="426">
        <v>3681.0999999999995</v>
      </c>
      <c r="I490" s="426">
        <v>3765.5499999999993</v>
      </c>
      <c r="J490" s="426">
        <v>3818.5999999999995</v>
      </c>
      <c r="K490" s="425">
        <v>3712.5</v>
      </c>
      <c r="L490" s="425">
        <v>3575</v>
      </c>
      <c r="M490" s="425">
        <v>0.27987000000000001</v>
      </c>
    </row>
    <row r="491" spans="1:13">
      <c r="A491" s="245">
        <v>481</v>
      </c>
      <c r="B491" s="428" t="s">
        <v>519</v>
      </c>
      <c r="C491" s="425">
        <v>804.95</v>
      </c>
      <c r="D491" s="426">
        <v>800.83333333333337</v>
      </c>
      <c r="E491" s="426">
        <v>791.61666666666679</v>
      </c>
      <c r="F491" s="426">
        <v>778.28333333333342</v>
      </c>
      <c r="G491" s="426">
        <v>769.06666666666683</v>
      </c>
      <c r="H491" s="426">
        <v>814.16666666666674</v>
      </c>
      <c r="I491" s="426">
        <v>823.38333333333321</v>
      </c>
      <c r="J491" s="426">
        <v>836.7166666666667</v>
      </c>
      <c r="K491" s="425">
        <v>810.05</v>
      </c>
      <c r="L491" s="425">
        <v>787.5</v>
      </c>
      <c r="M491" s="425">
        <v>1.6947399999999999</v>
      </c>
    </row>
    <row r="492" spans="1:13">
      <c r="A492" s="245">
        <v>482</v>
      </c>
      <c r="B492" s="428" t="s">
        <v>520</v>
      </c>
      <c r="C492" s="425">
        <v>42.15</v>
      </c>
      <c r="D492" s="426">
        <v>42.483333333333327</v>
      </c>
      <c r="E492" s="426">
        <v>41.266666666666652</v>
      </c>
      <c r="F492" s="426">
        <v>40.383333333333326</v>
      </c>
      <c r="G492" s="426">
        <v>39.16666666666665</v>
      </c>
      <c r="H492" s="426">
        <v>43.366666666666653</v>
      </c>
      <c r="I492" s="426">
        <v>44.583333333333336</v>
      </c>
      <c r="J492" s="426">
        <v>45.466666666666654</v>
      </c>
      <c r="K492" s="425">
        <v>43.7</v>
      </c>
      <c r="L492" s="425">
        <v>41.6</v>
      </c>
      <c r="M492" s="425">
        <v>41.878140000000002</v>
      </c>
    </row>
    <row r="493" spans="1:13">
      <c r="A493" s="245">
        <v>483</v>
      </c>
      <c r="B493" s="428" t="s">
        <v>521</v>
      </c>
      <c r="C493" s="425">
        <v>1387.15</v>
      </c>
      <c r="D493" s="426">
        <v>1393.9333333333332</v>
      </c>
      <c r="E493" s="426">
        <v>1368.5666666666664</v>
      </c>
      <c r="F493" s="426">
        <v>1349.9833333333331</v>
      </c>
      <c r="G493" s="426">
        <v>1324.6166666666663</v>
      </c>
      <c r="H493" s="426">
        <v>1412.5166666666664</v>
      </c>
      <c r="I493" s="426">
        <v>1437.8833333333332</v>
      </c>
      <c r="J493" s="426">
        <v>1456.4666666666665</v>
      </c>
      <c r="K493" s="425">
        <v>1419.3</v>
      </c>
      <c r="L493" s="425">
        <v>1375.35</v>
      </c>
      <c r="M493" s="425">
        <v>0.55567999999999995</v>
      </c>
    </row>
    <row r="494" spans="1:13">
      <c r="A494" s="245">
        <v>484</v>
      </c>
      <c r="B494" s="428" t="s">
        <v>278</v>
      </c>
      <c r="C494" s="425">
        <v>371.75</v>
      </c>
      <c r="D494" s="426">
        <v>371.23333333333335</v>
      </c>
      <c r="E494" s="426">
        <v>367.56666666666672</v>
      </c>
      <c r="F494" s="426">
        <v>363.38333333333338</v>
      </c>
      <c r="G494" s="426">
        <v>359.71666666666675</v>
      </c>
      <c r="H494" s="426">
        <v>375.41666666666669</v>
      </c>
      <c r="I494" s="426">
        <v>379.08333333333331</v>
      </c>
      <c r="J494" s="426">
        <v>383.26666666666665</v>
      </c>
      <c r="K494" s="425">
        <v>374.9</v>
      </c>
      <c r="L494" s="425">
        <v>367.05</v>
      </c>
      <c r="M494" s="425">
        <v>0.66896999999999995</v>
      </c>
    </row>
    <row r="495" spans="1:13">
      <c r="A495" s="245">
        <v>485</v>
      </c>
      <c r="B495" s="428" t="s">
        <v>522</v>
      </c>
      <c r="C495" s="425">
        <v>716.45</v>
      </c>
      <c r="D495" s="426">
        <v>721.05000000000007</v>
      </c>
      <c r="E495" s="426">
        <v>709.40000000000009</v>
      </c>
      <c r="F495" s="426">
        <v>702.35</v>
      </c>
      <c r="G495" s="426">
        <v>690.7</v>
      </c>
      <c r="H495" s="426">
        <v>728.10000000000014</v>
      </c>
      <c r="I495" s="426">
        <v>739.75</v>
      </c>
      <c r="J495" s="426">
        <v>746.80000000000018</v>
      </c>
      <c r="K495" s="425">
        <v>732.7</v>
      </c>
      <c r="L495" s="425">
        <v>714</v>
      </c>
      <c r="M495" s="425">
        <v>6.9698799999999999</v>
      </c>
    </row>
    <row r="496" spans="1:13">
      <c r="A496" s="245">
        <v>486</v>
      </c>
      <c r="B496" s="428" t="s">
        <v>523</v>
      </c>
      <c r="C496" s="425">
        <v>3425.55</v>
      </c>
      <c r="D496" s="426">
        <v>3484.6833333333329</v>
      </c>
      <c r="E496" s="426">
        <v>3323.516666666666</v>
      </c>
      <c r="F496" s="426">
        <v>3221.4833333333331</v>
      </c>
      <c r="G496" s="426">
        <v>3060.3166666666662</v>
      </c>
      <c r="H496" s="426">
        <v>3586.7166666666658</v>
      </c>
      <c r="I496" s="426">
        <v>3747.8833333333328</v>
      </c>
      <c r="J496" s="426">
        <v>3849.9166666666656</v>
      </c>
      <c r="K496" s="425">
        <v>3645.85</v>
      </c>
      <c r="L496" s="425">
        <v>3382.65</v>
      </c>
      <c r="M496" s="425">
        <v>5.5047100000000002</v>
      </c>
    </row>
    <row r="497" spans="1:13">
      <c r="A497" s="245">
        <v>487</v>
      </c>
      <c r="B497" s="428" t="s">
        <v>524</v>
      </c>
      <c r="C497" s="425">
        <v>1851.6</v>
      </c>
      <c r="D497" s="426">
        <v>1853.2333333333333</v>
      </c>
      <c r="E497" s="426">
        <v>1838.8666666666668</v>
      </c>
      <c r="F497" s="426">
        <v>1826.1333333333334</v>
      </c>
      <c r="G497" s="426">
        <v>1811.7666666666669</v>
      </c>
      <c r="H497" s="426">
        <v>1865.9666666666667</v>
      </c>
      <c r="I497" s="426">
        <v>1880.333333333333</v>
      </c>
      <c r="J497" s="426">
        <v>1893.0666666666666</v>
      </c>
      <c r="K497" s="425">
        <v>1867.6</v>
      </c>
      <c r="L497" s="425">
        <v>1840.5</v>
      </c>
      <c r="M497" s="425">
        <v>0.49084</v>
      </c>
    </row>
    <row r="498" spans="1:13">
      <c r="A498" s="245">
        <v>488</v>
      </c>
      <c r="B498" s="428" t="s">
        <v>118</v>
      </c>
      <c r="C498" s="425">
        <v>10.6</v>
      </c>
      <c r="D498" s="426">
        <v>10.366666666666667</v>
      </c>
      <c r="E498" s="426">
        <v>9.8833333333333346</v>
      </c>
      <c r="F498" s="426">
        <v>9.1666666666666679</v>
      </c>
      <c r="G498" s="426">
        <v>8.6833333333333353</v>
      </c>
      <c r="H498" s="426">
        <v>11.083333333333334</v>
      </c>
      <c r="I498" s="426">
        <v>11.566666666666668</v>
      </c>
      <c r="J498" s="426">
        <v>12.283333333333333</v>
      </c>
      <c r="K498" s="425">
        <v>10.85</v>
      </c>
      <c r="L498" s="425">
        <v>9.65</v>
      </c>
      <c r="M498" s="425">
        <v>5012.0189600000003</v>
      </c>
    </row>
    <row r="499" spans="1:13">
      <c r="A499" s="245">
        <v>489</v>
      </c>
      <c r="B499" s="428" t="s">
        <v>195</v>
      </c>
      <c r="C499" s="425">
        <v>1029.95</v>
      </c>
      <c r="D499" s="426">
        <v>1030.5833333333333</v>
      </c>
      <c r="E499" s="426">
        <v>1022.9666666666665</v>
      </c>
      <c r="F499" s="426">
        <v>1015.9833333333332</v>
      </c>
      <c r="G499" s="426">
        <v>1008.3666666666664</v>
      </c>
      <c r="H499" s="426">
        <v>1037.5666666666666</v>
      </c>
      <c r="I499" s="426">
        <v>1045.1833333333334</v>
      </c>
      <c r="J499" s="426">
        <v>1052.1666666666665</v>
      </c>
      <c r="K499" s="425">
        <v>1038.2</v>
      </c>
      <c r="L499" s="425">
        <v>1023.6</v>
      </c>
      <c r="M499" s="425">
        <v>9.2174099999999992</v>
      </c>
    </row>
    <row r="500" spans="1:13">
      <c r="A500" s="245">
        <v>490</v>
      </c>
      <c r="B500" s="428" t="s">
        <v>525</v>
      </c>
      <c r="C500" s="425">
        <v>6924.1</v>
      </c>
      <c r="D500" s="426">
        <v>6891.3499999999995</v>
      </c>
      <c r="E500" s="426">
        <v>6782.7499999999991</v>
      </c>
      <c r="F500" s="426">
        <v>6641.4</v>
      </c>
      <c r="G500" s="426">
        <v>6532.7999999999993</v>
      </c>
      <c r="H500" s="426">
        <v>7032.6999999999989</v>
      </c>
      <c r="I500" s="426">
        <v>7141.2999999999993</v>
      </c>
      <c r="J500" s="426">
        <v>7282.6499999999987</v>
      </c>
      <c r="K500" s="425">
        <v>6999.95</v>
      </c>
      <c r="L500" s="425">
        <v>6750</v>
      </c>
      <c r="M500" s="425">
        <v>0.71179000000000003</v>
      </c>
    </row>
    <row r="501" spans="1:13">
      <c r="A501" s="245">
        <v>491</v>
      </c>
      <c r="B501" s="428" t="s">
        <v>526</v>
      </c>
      <c r="C501" s="425">
        <v>146</v>
      </c>
      <c r="D501" s="426">
        <v>147.35</v>
      </c>
      <c r="E501" s="426">
        <v>144.25</v>
      </c>
      <c r="F501" s="426">
        <v>142.5</v>
      </c>
      <c r="G501" s="426">
        <v>139.4</v>
      </c>
      <c r="H501" s="426">
        <v>149.1</v>
      </c>
      <c r="I501" s="426">
        <v>152.19999999999996</v>
      </c>
      <c r="J501" s="426">
        <v>153.94999999999999</v>
      </c>
      <c r="K501" s="425">
        <v>150.44999999999999</v>
      </c>
      <c r="L501" s="425">
        <v>145.6</v>
      </c>
      <c r="M501" s="425">
        <v>10.800700000000001</v>
      </c>
    </row>
    <row r="502" spans="1:13">
      <c r="A502" s="245">
        <v>492</v>
      </c>
      <c r="B502" s="428" t="s">
        <v>527</v>
      </c>
      <c r="C502" s="425">
        <v>93.75</v>
      </c>
      <c r="D502" s="426">
        <v>93.516666666666666</v>
      </c>
      <c r="E502" s="426">
        <v>92.733333333333334</v>
      </c>
      <c r="F502" s="426">
        <v>91.716666666666669</v>
      </c>
      <c r="G502" s="426">
        <v>90.933333333333337</v>
      </c>
      <c r="H502" s="426">
        <v>94.533333333333331</v>
      </c>
      <c r="I502" s="426">
        <v>95.316666666666663</v>
      </c>
      <c r="J502" s="426">
        <v>96.333333333333329</v>
      </c>
      <c r="K502" s="425">
        <v>94.3</v>
      </c>
      <c r="L502" s="425">
        <v>92.5</v>
      </c>
      <c r="M502" s="425">
        <v>11.387689999999999</v>
      </c>
    </row>
    <row r="503" spans="1:13">
      <c r="A503" s="245">
        <v>493</v>
      </c>
      <c r="B503" s="428" t="s">
        <v>771</v>
      </c>
      <c r="C503" s="425">
        <v>485.25</v>
      </c>
      <c r="D503" s="426">
        <v>486.15000000000003</v>
      </c>
      <c r="E503" s="426">
        <v>482.10000000000008</v>
      </c>
      <c r="F503" s="426">
        <v>478.95000000000005</v>
      </c>
      <c r="G503" s="426">
        <v>474.90000000000009</v>
      </c>
      <c r="H503" s="426">
        <v>489.30000000000007</v>
      </c>
      <c r="I503" s="426">
        <v>493.35</v>
      </c>
      <c r="J503" s="426">
        <v>496.50000000000006</v>
      </c>
      <c r="K503" s="425">
        <v>490.2</v>
      </c>
      <c r="L503" s="425">
        <v>483</v>
      </c>
      <c r="M503" s="425">
        <v>1.5305899999999999</v>
      </c>
    </row>
    <row r="504" spans="1:13">
      <c r="A504" s="245">
        <v>494</v>
      </c>
      <c r="B504" s="428" t="s">
        <v>528</v>
      </c>
      <c r="C504" s="425">
        <v>2208.4499999999998</v>
      </c>
      <c r="D504" s="426">
        <v>2203.8166666666666</v>
      </c>
      <c r="E504" s="426">
        <v>2189.6333333333332</v>
      </c>
      <c r="F504" s="426">
        <v>2170.8166666666666</v>
      </c>
      <c r="G504" s="426">
        <v>2156.6333333333332</v>
      </c>
      <c r="H504" s="426">
        <v>2222.6333333333332</v>
      </c>
      <c r="I504" s="426">
        <v>2236.8166666666666</v>
      </c>
      <c r="J504" s="426">
        <v>2255.6333333333332</v>
      </c>
      <c r="K504" s="425">
        <v>2218</v>
      </c>
      <c r="L504" s="425">
        <v>2185</v>
      </c>
      <c r="M504" s="425">
        <v>0.72548000000000001</v>
      </c>
    </row>
    <row r="505" spans="1:13">
      <c r="A505" s="245">
        <v>495</v>
      </c>
      <c r="B505" s="428" t="s">
        <v>196</v>
      </c>
      <c r="C505" s="425">
        <v>547.5</v>
      </c>
      <c r="D505" s="426">
        <v>546.33333333333337</v>
      </c>
      <c r="E505" s="426">
        <v>541.66666666666674</v>
      </c>
      <c r="F505" s="426">
        <v>535.83333333333337</v>
      </c>
      <c r="G505" s="426">
        <v>531.16666666666674</v>
      </c>
      <c r="H505" s="426">
        <v>552.16666666666674</v>
      </c>
      <c r="I505" s="426">
        <v>556.83333333333348</v>
      </c>
      <c r="J505" s="426">
        <v>562.66666666666674</v>
      </c>
      <c r="K505" s="425">
        <v>551</v>
      </c>
      <c r="L505" s="425">
        <v>540.5</v>
      </c>
      <c r="M505" s="425">
        <v>50.398220000000002</v>
      </c>
    </row>
    <row r="506" spans="1:13">
      <c r="A506" s="245">
        <v>496</v>
      </c>
      <c r="B506" s="428" t="s">
        <v>529</v>
      </c>
      <c r="C506" s="425">
        <v>565.6</v>
      </c>
      <c r="D506" s="426">
        <v>561.73333333333323</v>
      </c>
      <c r="E506" s="426">
        <v>544.96666666666647</v>
      </c>
      <c r="F506" s="426">
        <v>524.33333333333326</v>
      </c>
      <c r="G506" s="426">
        <v>507.56666666666649</v>
      </c>
      <c r="H506" s="426">
        <v>582.36666666666645</v>
      </c>
      <c r="I506" s="426">
        <v>599.1333333333331</v>
      </c>
      <c r="J506" s="426">
        <v>619.76666666666642</v>
      </c>
      <c r="K506" s="425">
        <v>578.5</v>
      </c>
      <c r="L506" s="425">
        <v>541.1</v>
      </c>
      <c r="M506" s="425">
        <v>16.751439999999999</v>
      </c>
    </row>
    <row r="507" spans="1:13">
      <c r="A507" s="245">
        <v>497</v>
      </c>
      <c r="B507" s="428" t="s">
        <v>197</v>
      </c>
      <c r="C507" s="425">
        <v>13.65</v>
      </c>
      <c r="D507" s="426">
        <v>13.65</v>
      </c>
      <c r="E507" s="426">
        <v>13.55</v>
      </c>
      <c r="F507" s="426">
        <v>13.450000000000001</v>
      </c>
      <c r="G507" s="426">
        <v>13.350000000000001</v>
      </c>
      <c r="H507" s="426">
        <v>13.75</v>
      </c>
      <c r="I507" s="426">
        <v>13.849999999999998</v>
      </c>
      <c r="J507" s="426">
        <v>13.95</v>
      </c>
      <c r="K507" s="425">
        <v>13.75</v>
      </c>
      <c r="L507" s="425">
        <v>13.55</v>
      </c>
      <c r="M507" s="425">
        <v>643.86104999999998</v>
      </c>
    </row>
    <row r="508" spans="1:13">
      <c r="A508" s="245">
        <v>498</v>
      </c>
      <c r="B508" s="428" t="s">
        <v>198</v>
      </c>
      <c r="C508" s="425">
        <v>218.35</v>
      </c>
      <c r="D508" s="426">
        <v>217.95000000000002</v>
      </c>
      <c r="E508" s="426">
        <v>216.05000000000004</v>
      </c>
      <c r="F508" s="426">
        <v>213.75000000000003</v>
      </c>
      <c r="G508" s="426">
        <v>211.85000000000005</v>
      </c>
      <c r="H508" s="426">
        <v>220.25000000000003</v>
      </c>
      <c r="I508" s="426">
        <v>222.15</v>
      </c>
      <c r="J508" s="426">
        <v>224.45000000000002</v>
      </c>
      <c r="K508" s="425">
        <v>219.85</v>
      </c>
      <c r="L508" s="425">
        <v>215.65</v>
      </c>
      <c r="M508" s="425">
        <v>56.5246</v>
      </c>
    </row>
    <row r="509" spans="1:13">
      <c r="A509" s="245">
        <v>499</v>
      </c>
      <c r="B509" s="428" t="s">
        <v>530</v>
      </c>
      <c r="C509" s="425">
        <v>305.10000000000002</v>
      </c>
      <c r="D509" s="426">
        <v>304.15000000000003</v>
      </c>
      <c r="E509" s="426">
        <v>298.50000000000006</v>
      </c>
      <c r="F509" s="426">
        <v>291.90000000000003</v>
      </c>
      <c r="G509" s="426">
        <v>286.25000000000006</v>
      </c>
      <c r="H509" s="426">
        <v>310.75000000000006</v>
      </c>
      <c r="I509" s="426">
        <v>316.40000000000003</v>
      </c>
      <c r="J509" s="426">
        <v>323.00000000000006</v>
      </c>
      <c r="K509" s="425">
        <v>309.8</v>
      </c>
      <c r="L509" s="425">
        <v>297.55</v>
      </c>
      <c r="M509" s="425">
        <v>13.96383</v>
      </c>
    </row>
    <row r="510" spans="1:13">
      <c r="A510" s="245">
        <v>500</v>
      </c>
      <c r="B510" s="428" t="s">
        <v>531</v>
      </c>
      <c r="C510" s="425">
        <v>2071.9499999999998</v>
      </c>
      <c r="D510" s="426">
        <v>2074.4166666666665</v>
      </c>
      <c r="E510" s="426">
        <v>2060.9333333333329</v>
      </c>
      <c r="F510" s="426">
        <v>2049.9166666666665</v>
      </c>
      <c r="G510" s="426">
        <v>2036.4333333333329</v>
      </c>
      <c r="H510" s="426">
        <v>2085.4333333333329</v>
      </c>
      <c r="I510" s="426">
        <v>2098.9166666666665</v>
      </c>
      <c r="J510" s="426">
        <v>2109.9333333333329</v>
      </c>
      <c r="K510" s="425">
        <v>2087.9</v>
      </c>
      <c r="L510" s="425">
        <v>2063.4</v>
      </c>
      <c r="M510" s="425">
        <v>0.13771</v>
      </c>
    </row>
    <row r="511" spans="1:13">
      <c r="A511" s="245">
        <v>501</v>
      </c>
      <c r="B511" s="428" t="s">
        <v>741</v>
      </c>
      <c r="C511" s="425">
        <v>1798.55</v>
      </c>
      <c r="D511" s="426">
        <v>1799.4166666666667</v>
      </c>
      <c r="E511" s="426">
        <v>1766.1333333333334</v>
      </c>
      <c r="F511" s="426">
        <v>1733.7166666666667</v>
      </c>
      <c r="G511" s="426">
        <v>1700.4333333333334</v>
      </c>
      <c r="H511" s="426">
        <v>1831.8333333333335</v>
      </c>
      <c r="I511" s="426">
        <v>1865.1166666666668</v>
      </c>
      <c r="J511" s="426">
        <v>1897.5333333333335</v>
      </c>
      <c r="K511" s="425">
        <v>1832.7</v>
      </c>
      <c r="L511" s="425">
        <v>1767</v>
      </c>
      <c r="M511" s="425">
        <v>0.31148999999999999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84"/>
      <c r="B5" s="584"/>
      <c r="C5" s="585"/>
      <c r="D5" s="585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86" t="s">
        <v>533</v>
      </c>
      <c r="C7" s="586"/>
      <c r="D7" s="239">
        <f>Main!B10</f>
        <v>44375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44372</v>
      </c>
      <c r="B10" s="244">
        <v>539661</v>
      </c>
      <c r="C10" s="245" t="s">
        <v>1065</v>
      </c>
      <c r="D10" s="245" t="s">
        <v>1066</v>
      </c>
      <c r="E10" s="446" t="s">
        <v>543</v>
      </c>
      <c r="F10" s="337">
        <v>34617</v>
      </c>
      <c r="G10" s="244">
        <v>51.9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44372</v>
      </c>
      <c r="B11" s="244">
        <v>530043</v>
      </c>
      <c r="C11" s="245" t="s">
        <v>1037</v>
      </c>
      <c r="D11" s="245" t="s">
        <v>1038</v>
      </c>
      <c r="E11" s="245" t="s">
        <v>543</v>
      </c>
      <c r="F11" s="337">
        <v>16594</v>
      </c>
      <c r="G11" s="244">
        <v>137.91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44372</v>
      </c>
      <c r="B12" s="244">
        <v>541152</v>
      </c>
      <c r="C12" s="245" t="s">
        <v>1067</v>
      </c>
      <c r="D12" s="245" t="s">
        <v>1068</v>
      </c>
      <c r="E12" s="446" t="s">
        <v>542</v>
      </c>
      <c r="F12" s="337">
        <v>50000</v>
      </c>
      <c r="G12" s="244">
        <v>36.549999999999997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44372</v>
      </c>
      <c r="B13" s="244">
        <v>541303</v>
      </c>
      <c r="C13" s="245" t="s">
        <v>1069</v>
      </c>
      <c r="D13" s="245" t="s">
        <v>1070</v>
      </c>
      <c r="E13" s="446" t="s">
        <v>542</v>
      </c>
      <c r="F13" s="337">
        <v>228000</v>
      </c>
      <c r="G13" s="244">
        <v>10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44372</v>
      </c>
      <c r="B14" s="244">
        <v>541303</v>
      </c>
      <c r="C14" s="245" t="s">
        <v>1069</v>
      </c>
      <c r="D14" s="245" t="s">
        <v>1071</v>
      </c>
      <c r="E14" s="245" t="s">
        <v>542</v>
      </c>
      <c r="F14" s="337">
        <v>558000</v>
      </c>
      <c r="G14" s="244">
        <v>10.06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44372</v>
      </c>
      <c r="B15" s="244">
        <v>541303</v>
      </c>
      <c r="C15" s="245" t="s">
        <v>1069</v>
      </c>
      <c r="D15" s="245" t="s">
        <v>1072</v>
      </c>
      <c r="E15" s="245" t="s">
        <v>543</v>
      </c>
      <c r="F15" s="337">
        <v>189000</v>
      </c>
      <c r="G15" s="244">
        <v>10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44372</v>
      </c>
      <c r="B16" s="244">
        <v>541303</v>
      </c>
      <c r="C16" s="245" t="s">
        <v>1069</v>
      </c>
      <c r="D16" s="245" t="s">
        <v>1073</v>
      </c>
      <c r="E16" s="245" t="s">
        <v>543</v>
      </c>
      <c r="F16" s="337">
        <v>231000</v>
      </c>
      <c r="G16" s="244">
        <v>10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44372</v>
      </c>
      <c r="B17" s="244">
        <v>541303</v>
      </c>
      <c r="C17" s="245" t="s">
        <v>1069</v>
      </c>
      <c r="D17" s="245" t="s">
        <v>1074</v>
      </c>
      <c r="E17" s="245" t="s">
        <v>543</v>
      </c>
      <c r="F17" s="337">
        <v>363000</v>
      </c>
      <c r="G17" s="244">
        <v>10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44372</v>
      </c>
      <c r="B18" s="244">
        <v>531673</v>
      </c>
      <c r="C18" s="245" t="s">
        <v>1075</v>
      </c>
      <c r="D18" s="245" t="s">
        <v>1076</v>
      </c>
      <c r="E18" s="446" t="s">
        <v>543</v>
      </c>
      <c r="F18" s="337">
        <v>33509</v>
      </c>
      <c r="G18" s="244">
        <v>11.83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44372</v>
      </c>
      <c r="B19" s="244">
        <v>543236</v>
      </c>
      <c r="C19" s="245" t="s">
        <v>1077</v>
      </c>
      <c r="D19" s="245" t="s">
        <v>1078</v>
      </c>
      <c r="E19" s="245" t="s">
        <v>542</v>
      </c>
      <c r="F19" s="337">
        <v>24000</v>
      </c>
      <c r="G19" s="244">
        <v>39.93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44372</v>
      </c>
      <c r="B20" s="244">
        <v>543236</v>
      </c>
      <c r="C20" s="245" t="s">
        <v>1077</v>
      </c>
      <c r="D20" s="245" t="s">
        <v>1079</v>
      </c>
      <c r="E20" s="245" t="s">
        <v>543</v>
      </c>
      <c r="F20" s="337">
        <v>24000</v>
      </c>
      <c r="G20" s="244">
        <v>39.93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44372</v>
      </c>
      <c r="B21" s="244">
        <v>511710</v>
      </c>
      <c r="C21" s="245" t="s">
        <v>1080</v>
      </c>
      <c r="D21" s="245" t="s">
        <v>1081</v>
      </c>
      <c r="E21" s="245" t="s">
        <v>543</v>
      </c>
      <c r="F21" s="337">
        <v>357127</v>
      </c>
      <c r="G21" s="244">
        <v>1.1499999999999999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44372</v>
      </c>
      <c r="B22" s="244">
        <v>523369</v>
      </c>
      <c r="C22" s="245" t="s">
        <v>1082</v>
      </c>
      <c r="D22" s="245" t="s">
        <v>1083</v>
      </c>
      <c r="E22" s="446" t="s">
        <v>542</v>
      </c>
      <c r="F22" s="337">
        <v>117922</v>
      </c>
      <c r="G22" s="244">
        <v>361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44372</v>
      </c>
      <c r="B23" s="244">
        <v>523369</v>
      </c>
      <c r="C23" s="245" t="s">
        <v>1082</v>
      </c>
      <c r="D23" s="245" t="s">
        <v>1084</v>
      </c>
      <c r="E23" s="245" t="s">
        <v>542</v>
      </c>
      <c r="F23" s="337">
        <v>518000</v>
      </c>
      <c r="G23" s="244">
        <v>361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44372</v>
      </c>
      <c r="B24" s="244">
        <v>523369</v>
      </c>
      <c r="C24" s="245" t="s">
        <v>1082</v>
      </c>
      <c r="D24" s="245" t="s">
        <v>1085</v>
      </c>
      <c r="E24" s="245" t="s">
        <v>543</v>
      </c>
      <c r="F24" s="337">
        <v>142603</v>
      </c>
      <c r="G24" s="244">
        <v>371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44372</v>
      </c>
      <c r="B25" s="244">
        <v>523369</v>
      </c>
      <c r="C25" s="245" t="s">
        <v>1082</v>
      </c>
      <c r="D25" s="245" t="s">
        <v>1086</v>
      </c>
      <c r="E25" s="446" t="s">
        <v>543</v>
      </c>
      <c r="F25" s="337">
        <v>238129</v>
      </c>
      <c r="G25" s="244">
        <v>361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44372</v>
      </c>
      <c r="B26" s="244">
        <v>523369</v>
      </c>
      <c r="C26" s="245" t="s">
        <v>1082</v>
      </c>
      <c r="D26" s="245" t="s">
        <v>1087</v>
      </c>
      <c r="E26" s="245" t="s">
        <v>543</v>
      </c>
      <c r="F26" s="337">
        <v>397032</v>
      </c>
      <c r="G26" s="244">
        <v>361.87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44372</v>
      </c>
      <c r="B27" s="244">
        <v>531989</v>
      </c>
      <c r="C27" s="245" t="s">
        <v>1088</v>
      </c>
      <c r="D27" s="245" t="s">
        <v>1089</v>
      </c>
      <c r="E27" s="446" t="s">
        <v>543</v>
      </c>
      <c r="F27" s="337">
        <v>17183</v>
      </c>
      <c r="G27" s="244">
        <v>4.09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44372</v>
      </c>
      <c r="B28" s="244">
        <v>542155</v>
      </c>
      <c r="C28" s="245" t="s">
        <v>1090</v>
      </c>
      <c r="D28" s="245" t="s">
        <v>1091</v>
      </c>
      <c r="E28" s="446" t="s">
        <v>543</v>
      </c>
      <c r="F28" s="337">
        <v>88000</v>
      </c>
      <c r="G28" s="244">
        <v>2.69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44372</v>
      </c>
      <c r="B29" s="244">
        <v>540268</v>
      </c>
      <c r="C29" s="245" t="s">
        <v>1092</v>
      </c>
      <c r="D29" s="245" t="s">
        <v>1093</v>
      </c>
      <c r="E29" s="245" t="s">
        <v>542</v>
      </c>
      <c r="F29" s="337">
        <v>140000</v>
      </c>
      <c r="G29" s="244">
        <v>799.99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44372</v>
      </c>
      <c r="B30" s="244">
        <v>532467</v>
      </c>
      <c r="C30" s="245" t="s">
        <v>1094</v>
      </c>
      <c r="D30" s="245" t="s">
        <v>1095</v>
      </c>
      <c r="E30" s="446" t="s">
        <v>542</v>
      </c>
      <c r="F30" s="337">
        <v>190000</v>
      </c>
      <c r="G30" s="244">
        <v>9.4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44372</v>
      </c>
      <c r="B31" s="244">
        <v>532467</v>
      </c>
      <c r="C31" s="245" t="s">
        <v>1094</v>
      </c>
      <c r="D31" s="245" t="s">
        <v>1096</v>
      </c>
      <c r="E31" s="446" t="s">
        <v>543</v>
      </c>
      <c r="F31" s="337">
        <v>178856</v>
      </c>
      <c r="G31" s="244">
        <v>9.41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44372</v>
      </c>
      <c r="B32" s="244">
        <v>540134</v>
      </c>
      <c r="C32" s="245" t="s">
        <v>1097</v>
      </c>
      <c r="D32" s="245" t="s">
        <v>1098</v>
      </c>
      <c r="E32" s="245" t="s">
        <v>543</v>
      </c>
      <c r="F32" s="337">
        <v>59380</v>
      </c>
      <c r="G32" s="244">
        <v>4.5999999999999996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44372</v>
      </c>
      <c r="B33" s="244">
        <v>543297</v>
      </c>
      <c r="C33" s="245" t="s">
        <v>1099</v>
      </c>
      <c r="D33" s="245" t="s">
        <v>1100</v>
      </c>
      <c r="E33" s="446" t="s">
        <v>542</v>
      </c>
      <c r="F33" s="337">
        <v>549518</v>
      </c>
      <c r="G33" s="244">
        <v>276.2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44372</v>
      </c>
      <c r="B34" s="244">
        <v>543297</v>
      </c>
      <c r="C34" s="245" t="s">
        <v>1099</v>
      </c>
      <c r="D34" s="245" t="s">
        <v>1101</v>
      </c>
      <c r="E34" s="245" t="s">
        <v>543</v>
      </c>
      <c r="F34" s="337">
        <v>549518</v>
      </c>
      <c r="G34" s="244">
        <v>276.2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44372</v>
      </c>
      <c r="B35" s="244">
        <v>511131</v>
      </c>
      <c r="C35" s="245" t="s">
        <v>1102</v>
      </c>
      <c r="D35" s="245" t="s">
        <v>1103</v>
      </c>
      <c r="E35" s="446" t="s">
        <v>542</v>
      </c>
      <c r="F35" s="337">
        <v>70909</v>
      </c>
      <c r="G35" s="244">
        <v>7.12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44372</v>
      </c>
      <c r="B36" s="244">
        <v>511131</v>
      </c>
      <c r="C36" s="245" t="s">
        <v>1102</v>
      </c>
      <c r="D36" s="245" t="s">
        <v>1104</v>
      </c>
      <c r="E36" s="245" t="s">
        <v>543</v>
      </c>
      <c r="F36" s="337">
        <v>72580</v>
      </c>
      <c r="G36" s="244">
        <v>7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44372</v>
      </c>
      <c r="B37" s="244">
        <v>500239</v>
      </c>
      <c r="C37" s="245" t="s">
        <v>1105</v>
      </c>
      <c r="D37" s="245" t="s">
        <v>1106</v>
      </c>
      <c r="E37" s="446" t="s">
        <v>543</v>
      </c>
      <c r="F37" s="337">
        <v>200000</v>
      </c>
      <c r="G37" s="244">
        <v>41.18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44372</v>
      </c>
      <c r="B38" s="244">
        <v>500239</v>
      </c>
      <c r="C38" s="245" t="s">
        <v>1105</v>
      </c>
      <c r="D38" s="245" t="s">
        <v>1107</v>
      </c>
      <c r="E38" s="245" t="s">
        <v>542</v>
      </c>
      <c r="F38" s="337">
        <v>155000</v>
      </c>
      <c r="G38" s="244">
        <v>41.2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44372</v>
      </c>
      <c r="B39" s="244">
        <v>532932</v>
      </c>
      <c r="C39" s="245" t="s">
        <v>1108</v>
      </c>
      <c r="D39" s="245" t="s">
        <v>1109</v>
      </c>
      <c r="E39" s="446" t="s">
        <v>542</v>
      </c>
      <c r="F39" s="337">
        <v>1600000</v>
      </c>
      <c r="G39" s="244">
        <v>62.95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44372</v>
      </c>
      <c r="B40" s="244">
        <v>532932</v>
      </c>
      <c r="C40" s="245" t="s">
        <v>1108</v>
      </c>
      <c r="D40" s="245" t="s">
        <v>1110</v>
      </c>
      <c r="E40" s="446" t="s">
        <v>542</v>
      </c>
      <c r="F40" s="337">
        <v>4430305</v>
      </c>
      <c r="G40" s="244">
        <v>63.55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44372</v>
      </c>
      <c r="B41" s="244">
        <v>532932</v>
      </c>
      <c r="C41" s="245" t="s">
        <v>1108</v>
      </c>
      <c r="D41" s="245" t="s">
        <v>1111</v>
      </c>
      <c r="E41" s="245" t="s">
        <v>543</v>
      </c>
      <c r="F41" s="337">
        <v>482060</v>
      </c>
      <c r="G41" s="244">
        <v>67.5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44372</v>
      </c>
      <c r="B42" s="244">
        <v>532932</v>
      </c>
      <c r="C42" s="245" t="s">
        <v>1108</v>
      </c>
      <c r="D42" s="245" t="s">
        <v>1112</v>
      </c>
      <c r="E42" s="245" t="s">
        <v>543</v>
      </c>
      <c r="F42" s="337">
        <v>5448245</v>
      </c>
      <c r="G42" s="244">
        <v>62.95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44372</v>
      </c>
      <c r="B43" s="244">
        <v>543262</v>
      </c>
      <c r="C43" s="245" t="s">
        <v>1040</v>
      </c>
      <c r="D43" s="245" t="s">
        <v>1041</v>
      </c>
      <c r="E43" s="446" t="s">
        <v>542</v>
      </c>
      <c r="F43" s="337">
        <v>36000</v>
      </c>
      <c r="G43" s="244">
        <v>32.49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44372</v>
      </c>
      <c r="B44" s="244">
        <v>524136</v>
      </c>
      <c r="C44" s="245" t="s">
        <v>1113</v>
      </c>
      <c r="D44" s="245" t="s">
        <v>1114</v>
      </c>
      <c r="E44" s="446" t="s">
        <v>542</v>
      </c>
      <c r="F44" s="337">
        <v>15000</v>
      </c>
      <c r="G44" s="244">
        <v>196.28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44372</v>
      </c>
      <c r="B45" s="244">
        <v>531952</v>
      </c>
      <c r="C45" s="245" t="s">
        <v>1115</v>
      </c>
      <c r="D45" s="245" t="s">
        <v>1116</v>
      </c>
      <c r="E45" s="245" t="s">
        <v>542</v>
      </c>
      <c r="F45" s="337">
        <v>54558</v>
      </c>
      <c r="G45" s="244">
        <v>53.98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44372</v>
      </c>
      <c r="B46" s="244">
        <v>531952</v>
      </c>
      <c r="C46" s="245" t="s">
        <v>1115</v>
      </c>
      <c r="D46" s="245" t="s">
        <v>1117</v>
      </c>
      <c r="E46" s="446" t="s">
        <v>543</v>
      </c>
      <c r="F46" s="337">
        <v>53900</v>
      </c>
      <c r="G46" s="244">
        <v>54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44372</v>
      </c>
      <c r="B47" s="244">
        <v>530525</v>
      </c>
      <c r="C47" s="245" t="s">
        <v>1118</v>
      </c>
      <c r="D47" s="245" t="s">
        <v>1119</v>
      </c>
      <c r="E47" s="245" t="s">
        <v>543</v>
      </c>
      <c r="F47" s="337">
        <v>50000</v>
      </c>
      <c r="G47" s="244">
        <v>3.96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44372</v>
      </c>
      <c r="B48" s="244">
        <v>539026</v>
      </c>
      <c r="C48" s="245" t="s">
        <v>1120</v>
      </c>
      <c r="D48" s="245" t="s">
        <v>1121</v>
      </c>
      <c r="E48" s="446" t="s">
        <v>542</v>
      </c>
      <c r="F48" s="337">
        <v>40000</v>
      </c>
      <c r="G48" s="244">
        <v>13.31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44372</v>
      </c>
      <c r="B49" s="244">
        <v>539026</v>
      </c>
      <c r="C49" s="245" t="s">
        <v>1120</v>
      </c>
      <c r="D49" s="245" t="s">
        <v>1122</v>
      </c>
      <c r="E49" s="446" t="s">
        <v>543</v>
      </c>
      <c r="F49" s="337">
        <v>32000</v>
      </c>
      <c r="G49" s="244">
        <v>13.23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44372</v>
      </c>
      <c r="B50" s="244">
        <v>539026</v>
      </c>
      <c r="C50" s="245" t="s">
        <v>1120</v>
      </c>
      <c r="D50" s="245" t="s">
        <v>1123</v>
      </c>
      <c r="E50" s="245" t="s">
        <v>542</v>
      </c>
      <c r="F50" s="337">
        <v>20000</v>
      </c>
      <c r="G50" s="244">
        <v>13.24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44372</v>
      </c>
      <c r="B51" s="244">
        <v>539026</v>
      </c>
      <c r="C51" s="245" t="s">
        <v>1120</v>
      </c>
      <c r="D51" s="245" t="s">
        <v>1123</v>
      </c>
      <c r="E51" s="245" t="s">
        <v>543</v>
      </c>
      <c r="F51" s="337">
        <v>20000</v>
      </c>
      <c r="G51" s="244">
        <v>13.3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44372</v>
      </c>
      <c r="B52" s="244">
        <v>530419</v>
      </c>
      <c r="C52" s="245" t="s">
        <v>968</v>
      </c>
      <c r="D52" s="245" t="s">
        <v>1042</v>
      </c>
      <c r="E52" s="245" t="s">
        <v>542</v>
      </c>
      <c r="F52" s="337">
        <v>25879</v>
      </c>
      <c r="G52" s="244">
        <v>33.86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44372</v>
      </c>
      <c r="B53" s="244">
        <v>530419</v>
      </c>
      <c r="C53" s="245" t="s">
        <v>968</v>
      </c>
      <c r="D53" s="245" t="s">
        <v>1042</v>
      </c>
      <c r="E53" s="446" t="s">
        <v>543</v>
      </c>
      <c r="F53" s="337">
        <v>40158</v>
      </c>
      <c r="G53" s="244">
        <v>33.369999999999997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44372</v>
      </c>
      <c r="B54" s="244">
        <v>530419</v>
      </c>
      <c r="C54" s="245" t="s">
        <v>968</v>
      </c>
      <c r="D54" s="245" t="s">
        <v>1000</v>
      </c>
      <c r="E54" s="446" t="s">
        <v>543</v>
      </c>
      <c r="F54" s="337">
        <v>86857</v>
      </c>
      <c r="G54" s="244">
        <v>33.549999999999997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44372</v>
      </c>
      <c r="B55" s="244">
        <v>530419</v>
      </c>
      <c r="C55" s="245" t="s">
        <v>968</v>
      </c>
      <c r="D55" s="245" t="s">
        <v>1124</v>
      </c>
      <c r="E55" s="245" t="s">
        <v>542</v>
      </c>
      <c r="F55" s="337">
        <v>50001</v>
      </c>
      <c r="G55" s="244">
        <v>33.880000000000003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44372</v>
      </c>
      <c r="B56" s="244">
        <v>530419</v>
      </c>
      <c r="C56" s="245" t="s">
        <v>968</v>
      </c>
      <c r="D56" s="245" t="s">
        <v>1124</v>
      </c>
      <c r="E56" s="245" t="s">
        <v>543</v>
      </c>
      <c r="F56" s="337">
        <v>1</v>
      </c>
      <c r="G56" s="244">
        <v>34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44372</v>
      </c>
      <c r="B57" s="244">
        <v>513216</v>
      </c>
      <c r="C57" s="245" t="s">
        <v>1016</v>
      </c>
      <c r="D57" s="245" t="s">
        <v>1017</v>
      </c>
      <c r="E57" s="446" t="s">
        <v>543</v>
      </c>
      <c r="F57" s="337">
        <v>920000</v>
      </c>
      <c r="G57" s="244">
        <v>5.37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44372</v>
      </c>
      <c r="B58" s="244">
        <v>539222</v>
      </c>
      <c r="C58" s="245" t="s">
        <v>1125</v>
      </c>
      <c r="D58" s="245" t="s">
        <v>1126</v>
      </c>
      <c r="E58" s="245" t="s">
        <v>543</v>
      </c>
      <c r="F58" s="337">
        <v>35000</v>
      </c>
      <c r="G58" s="244">
        <v>8.86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44372</v>
      </c>
      <c r="B59" s="244" t="s">
        <v>1043</v>
      </c>
      <c r="C59" s="245" t="s">
        <v>1044</v>
      </c>
      <c r="D59" s="245" t="s">
        <v>915</v>
      </c>
      <c r="E59" s="245" t="s">
        <v>542</v>
      </c>
      <c r="F59" s="337">
        <v>196354</v>
      </c>
      <c r="G59" s="244">
        <v>256.17</v>
      </c>
      <c r="H59" s="315" t="s">
        <v>836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44372</v>
      </c>
      <c r="B60" s="244" t="s">
        <v>1043</v>
      </c>
      <c r="C60" s="245" t="s">
        <v>1044</v>
      </c>
      <c r="D60" s="245" t="s">
        <v>844</v>
      </c>
      <c r="E60" s="245" t="s">
        <v>542</v>
      </c>
      <c r="F60" s="337">
        <v>289708</v>
      </c>
      <c r="G60" s="244">
        <v>254.84</v>
      </c>
      <c r="H60" s="315" t="s">
        <v>836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44372</v>
      </c>
      <c r="B61" s="244" t="s">
        <v>1045</v>
      </c>
      <c r="C61" s="245" t="s">
        <v>1046</v>
      </c>
      <c r="D61" s="245" t="s">
        <v>906</v>
      </c>
      <c r="E61" s="245" t="s">
        <v>542</v>
      </c>
      <c r="F61" s="337">
        <v>144061</v>
      </c>
      <c r="G61" s="244">
        <v>465.93</v>
      </c>
      <c r="H61" s="315" t="s">
        <v>836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44372</v>
      </c>
      <c r="B62" s="244" t="s">
        <v>1045</v>
      </c>
      <c r="C62" s="222" t="s">
        <v>1046</v>
      </c>
      <c r="D62" s="222" t="s">
        <v>1127</v>
      </c>
      <c r="E62" s="245" t="s">
        <v>542</v>
      </c>
      <c r="F62" s="337">
        <v>101409</v>
      </c>
      <c r="G62" s="244">
        <v>469.04</v>
      </c>
      <c r="H62" s="315" t="s">
        <v>836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44372</v>
      </c>
      <c r="B63" s="244" t="s">
        <v>1045</v>
      </c>
      <c r="C63" s="245" t="s">
        <v>1046</v>
      </c>
      <c r="D63" s="245" t="s">
        <v>915</v>
      </c>
      <c r="E63" s="245" t="s">
        <v>542</v>
      </c>
      <c r="F63" s="337">
        <v>225239</v>
      </c>
      <c r="G63" s="244">
        <v>465.95</v>
      </c>
      <c r="H63" s="315" t="s">
        <v>836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44372</v>
      </c>
      <c r="B64" s="244" t="s">
        <v>1045</v>
      </c>
      <c r="C64" s="245" t="s">
        <v>1046</v>
      </c>
      <c r="D64" s="245" t="s">
        <v>844</v>
      </c>
      <c r="E64" s="245" t="s">
        <v>542</v>
      </c>
      <c r="F64" s="337">
        <v>206089</v>
      </c>
      <c r="G64" s="244">
        <v>466.6</v>
      </c>
      <c r="H64" s="315" t="s">
        <v>836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44372</v>
      </c>
      <c r="B65" s="244" t="s">
        <v>1018</v>
      </c>
      <c r="C65" s="245" t="s">
        <v>1019</v>
      </c>
      <c r="D65" s="245" t="s">
        <v>1020</v>
      </c>
      <c r="E65" s="245" t="s">
        <v>542</v>
      </c>
      <c r="F65" s="337">
        <v>101726</v>
      </c>
      <c r="G65" s="244">
        <v>77.319999999999993</v>
      </c>
      <c r="H65" s="315" t="s">
        <v>836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44372</v>
      </c>
      <c r="B66" s="244" t="s">
        <v>1018</v>
      </c>
      <c r="C66" s="245" t="s">
        <v>1019</v>
      </c>
      <c r="D66" s="245" t="s">
        <v>906</v>
      </c>
      <c r="E66" s="245" t="s">
        <v>542</v>
      </c>
      <c r="F66" s="337">
        <v>90969</v>
      </c>
      <c r="G66" s="244">
        <v>78.959999999999994</v>
      </c>
      <c r="H66" s="315" t="s">
        <v>836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44372</v>
      </c>
      <c r="B67" s="244" t="s">
        <v>1018</v>
      </c>
      <c r="C67" s="245" t="s">
        <v>1019</v>
      </c>
      <c r="D67" s="245" t="s">
        <v>1128</v>
      </c>
      <c r="E67" s="245" t="s">
        <v>542</v>
      </c>
      <c r="F67" s="337">
        <v>95752</v>
      </c>
      <c r="G67" s="244">
        <v>79.14</v>
      </c>
      <c r="H67" s="315" t="s">
        <v>836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44372</v>
      </c>
      <c r="B68" s="244" t="s">
        <v>1018</v>
      </c>
      <c r="C68" s="245" t="s">
        <v>1019</v>
      </c>
      <c r="D68" s="245" t="s">
        <v>844</v>
      </c>
      <c r="E68" s="245" t="s">
        <v>542</v>
      </c>
      <c r="F68" s="337">
        <v>370495</v>
      </c>
      <c r="G68" s="244">
        <v>78.489999999999995</v>
      </c>
      <c r="H68" s="315" t="s">
        <v>836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44372</v>
      </c>
      <c r="B69" s="244" t="s">
        <v>1018</v>
      </c>
      <c r="C69" s="245" t="s">
        <v>1019</v>
      </c>
      <c r="D69" s="245" t="s">
        <v>953</v>
      </c>
      <c r="E69" s="245" t="s">
        <v>542</v>
      </c>
      <c r="F69" s="337">
        <v>276961</v>
      </c>
      <c r="G69" s="244">
        <v>76.27</v>
      </c>
      <c r="H69" s="315" t="s">
        <v>836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44372</v>
      </c>
      <c r="B70" s="244" t="s">
        <v>1048</v>
      </c>
      <c r="C70" s="245" t="s">
        <v>1049</v>
      </c>
      <c r="D70" s="245" t="s">
        <v>844</v>
      </c>
      <c r="E70" s="245" t="s">
        <v>542</v>
      </c>
      <c r="F70" s="337">
        <v>1274939</v>
      </c>
      <c r="G70" s="244">
        <v>74.05</v>
      </c>
      <c r="H70" s="315" t="s">
        <v>836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44372</v>
      </c>
      <c r="B71" s="244" t="s">
        <v>1129</v>
      </c>
      <c r="C71" s="245" t="s">
        <v>1130</v>
      </c>
      <c r="D71" s="245" t="s">
        <v>844</v>
      </c>
      <c r="E71" s="245" t="s">
        <v>542</v>
      </c>
      <c r="F71" s="337">
        <v>766476</v>
      </c>
      <c r="G71" s="244">
        <v>166.98</v>
      </c>
      <c r="H71" s="315" t="s">
        <v>836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44372</v>
      </c>
      <c r="B72" s="244" t="s">
        <v>1131</v>
      </c>
      <c r="C72" s="245" t="s">
        <v>1132</v>
      </c>
      <c r="D72" s="245" t="s">
        <v>1039</v>
      </c>
      <c r="E72" s="245" t="s">
        <v>542</v>
      </c>
      <c r="F72" s="337">
        <v>69627</v>
      </c>
      <c r="G72" s="244">
        <v>273.61</v>
      </c>
      <c r="H72" s="315" t="s">
        <v>836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44372</v>
      </c>
      <c r="B73" s="244" t="s">
        <v>1027</v>
      </c>
      <c r="C73" s="245" t="s">
        <v>1028</v>
      </c>
      <c r="D73" s="245" t="s">
        <v>1133</v>
      </c>
      <c r="E73" s="245" t="s">
        <v>542</v>
      </c>
      <c r="F73" s="337">
        <v>58000</v>
      </c>
      <c r="G73" s="244">
        <v>84.99</v>
      </c>
      <c r="H73" s="315" t="s">
        <v>836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44372</v>
      </c>
      <c r="B74" s="244" t="s">
        <v>1027</v>
      </c>
      <c r="C74" s="245" t="s">
        <v>1028</v>
      </c>
      <c r="D74" s="245" t="s">
        <v>1134</v>
      </c>
      <c r="E74" s="245" t="s">
        <v>542</v>
      </c>
      <c r="F74" s="337">
        <v>100000</v>
      </c>
      <c r="G74" s="244">
        <v>85</v>
      </c>
      <c r="H74" s="315" t="s">
        <v>836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44372</v>
      </c>
      <c r="B75" s="244" t="s">
        <v>1135</v>
      </c>
      <c r="C75" s="245" t="s">
        <v>1136</v>
      </c>
      <c r="D75" s="245" t="s">
        <v>844</v>
      </c>
      <c r="E75" s="245" t="s">
        <v>542</v>
      </c>
      <c r="F75" s="337">
        <v>59505</v>
      </c>
      <c r="G75" s="244">
        <v>273.33</v>
      </c>
      <c r="H75" s="315" t="s">
        <v>836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44372</v>
      </c>
      <c r="B76" s="244" t="s">
        <v>1050</v>
      </c>
      <c r="C76" s="245" t="s">
        <v>1051</v>
      </c>
      <c r="D76" s="245" t="s">
        <v>1137</v>
      </c>
      <c r="E76" s="245" t="s">
        <v>542</v>
      </c>
      <c r="F76" s="337">
        <v>39000</v>
      </c>
      <c r="G76" s="244">
        <v>66.59</v>
      </c>
      <c r="H76" s="315" t="s">
        <v>836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44372</v>
      </c>
      <c r="B77" s="244" t="s">
        <v>1015</v>
      </c>
      <c r="C77" s="245" t="s">
        <v>1021</v>
      </c>
      <c r="D77" s="245" t="s">
        <v>844</v>
      </c>
      <c r="E77" s="245" t="s">
        <v>542</v>
      </c>
      <c r="F77" s="337">
        <v>166051</v>
      </c>
      <c r="G77" s="244">
        <v>95.69</v>
      </c>
      <c r="H77" s="315" t="s">
        <v>836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44372</v>
      </c>
      <c r="B78" s="244" t="s">
        <v>1138</v>
      </c>
      <c r="C78" s="245" t="s">
        <v>1139</v>
      </c>
      <c r="D78" s="245" t="s">
        <v>844</v>
      </c>
      <c r="E78" s="245" t="s">
        <v>542</v>
      </c>
      <c r="F78" s="337">
        <v>389493</v>
      </c>
      <c r="G78" s="244">
        <v>212.62</v>
      </c>
      <c r="H78" s="315" t="s">
        <v>836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44372</v>
      </c>
      <c r="B79" s="244" t="s">
        <v>1138</v>
      </c>
      <c r="C79" s="245" t="s">
        <v>1139</v>
      </c>
      <c r="D79" s="245" t="s">
        <v>915</v>
      </c>
      <c r="E79" s="245" t="s">
        <v>542</v>
      </c>
      <c r="F79" s="337">
        <v>265007</v>
      </c>
      <c r="G79" s="244">
        <v>211.73</v>
      </c>
      <c r="H79" s="315" t="s">
        <v>836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44372</v>
      </c>
      <c r="B80" s="244" t="s">
        <v>1140</v>
      </c>
      <c r="C80" s="245" t="s">
        <v>1141</v>
      </c>
      <c r="D80" s="245" t="s">
        <v>1142</v>
      </c>
      <c r="E80" s="245" t="s">
        <v>542</v>
      </c>
      <c r="F80" s="337">
        <v>75856</v>
      </c>
      <c r="G80" s="244">
        <v>348.2</v>
      </c>
      <c r="H80" s="315" t="s">
        <v>836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44372</v>
      </c>
      <c r="B81" s="244" t="s">
        <v>916</v>
      </c>
      <c r="C81" s="245" t="s">
        <v>917</v>
      </c>
      <c r="D81" s="245" t="s">
        <v>986</v>
      </c>
      <c r="E81" s="245" t="s">
        <v>542</v>
      </c>
      <c r="F81" s="337">
        <v>67453</v>
      </c>
      <c r="G81" s="244">
        <v>197.75</v>
      </c>
      <c r="H81" s="315" t="s">
        <v>836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44372</v>
      </c>
      <c r="B82" s="244" t="s">
        <v>1143</v>
      </c>
      <c r="C82" s="245" t="s">
        <v>1144</v>
      </c>
      <c r="D82" s="245" t="s">
        <v>1145</v>
      </c>
      <c r="E82" s="245" t="s">
        <v>542</v>
      </c>
      <c r="F82" s="337">
        <v>511602</v>
      </c>
      <c r="G82" s="244">
        <v>56</v>
      </c>
      <c r="H82" s="315" t="s">
        <v>836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44372</v>
      </c>
      <c r="B83" s="244" t="s">
        <v>1146</v>
      </c>
      <c r="C83" s="245" t="s">
        <v>1147</v>
      </c>
      <c r="D83" s="245" t="s">
        <v>1148</v>
      </c>
      <c r="E83" s="245" t="s">
        <v>542</v>
      </c>
      <c r="F83" s="337">
        <v>167505</v>
      </c>
      <c r="G83" s="244">
        <v>119.75</v>
      </c>
      <c r="H83" s="315" t="s">
        <v>836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44372</v>
      </c>
      <c r="B84" s="244" t="s">
        <v>1043</v>
      </c>
      <c r="C84" s="245" t="s">
        <v>1044</v>
      </c>
      <c r="D84" s="245" t="s">
        <v>915</v>
      </c>
      <c r="E84" s="245" t="s">
        <v>543</v>
      </c>
      <c r="F84" s="337">
        <v>195028</v>
      </c>
      <c r="G84" s="244">
        <v>256.82</v>
      </c>
      <c r="H84" s="315" t="s">
        <v>836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44372</v>
      </c>
      <c r="B85" s="244" t="s">
        <v>1043</v>
      </c>
      <c r="C85" s="245" t="s">
        <v>1044</v>
      </c>
      <c r="D85" s="245" t="s">
        <v>844</v>
      </c>
      <c r="E85" s="245" t="s">
        <v>543</v>
      </c>
      <c r="F85" s="337">
        <v>289708</v>
      </c>
      <c r="G85" s="244">
        <v>254.57</v>
      </c>
      <c r="H85" s="315" t="s">
        <v>836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44372</v>
      </c>
      <c r="B86" s="244" t="s">
        <v>1149</v>
      </c>
      <c r="C86" s="245" t="s">
        <v>1150</v>
      </c>
      <c r="D86" s="245" t="s">
        <v>1151</v>
      </c>
      <c r="E86" s="245" t="s">
        <v>543</v>
      </c>
      <c r="F86" s="337">
        <v>100000</v>
      </c>
      <c r="G86" s="244">
        <v>59.68</v>
      </c>
      <c r="H86" s="315" t="s">
        <v>836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44372</v>
      </c>
      <c r="B87" s="244" t="s">
        <v>1045</v>
      </c>
      <c r="C87" s="245" t="s">
        <v>1046</v>
      </c>
      <c r="D87" s="245" t="s">
        <v>844</v>
      </c>
      <c r="E87" s="245" t="s">
        <v>543</v>
      </c>
      <c r="F87" s="337">
        <v>206089</v>
      </c>
      <c r="G87" s="244">
        <v>466.96</v>
      </c>
      <c r="H87" s="315" t="s">
        <v>836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44372</v>
      </c>
      <c r="B88" s="244" t="s">
        <v>1045</v>
      </c>
      <c r="C88" s="245" t="s">
        <v>1046</v>
      </c>
      <c r="D88" s="245" t="s">
        <v>1127</v>
      </c>
      <c r="E88" s="245" t="s">
        <v>543</v>
      </c>
      <c r="F88" s="337">
        <v>101614</v>
      </c>
      <c r="G88" s="244">
        <v>468.38</v>
      </c>
      <c r="H88" s="315" t="s">
        <v>836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44372</v>
      </c>
      <c r="B89" s="244" t="s">
        <v>1045</v>
      </c>
      <c r="C89" s="245" t="s">
        <v>1046</v>
      </c>
      <c r="D89" s="245" t="s">
        <v>906</v>
      </c>
      <c r="E89" s="245" t="s">
        <v>543</v>
      </c>
      <c r="F89" s="337">
        <v>144061</v>
      </c>
      <c r="G89" s="244">
        <v>466.24</v>
      </c>
      <c r="H89" s="315" t="s">
        <v>836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44372</v>
      </c>
      <c r="B90" s="244" t="s">
        <v>1045</v>
      </c>
      <c r="C90" s="245" t="s">
        <v>1046</v>
      </c>
      <c r="D90" s="245" t="s">
        <v>915</v>
      </c>
      <c r="E90" s="245" t="s">
        <v>543</v>
      </c>
      <c r="F90" s="337">
        <v>227393</v>
      </c>
      <c r="G90" s="244">
        <v>467.02</v>
      </c>
      <c r="H90" s="315" t="s">
        <v>836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44372</v>
      </c>
      <c r="B91" s="244" t="s">
        <v>1018</v>
      </c>
      <c r="C91" s="245" t="s">
        <v>1019</v>
      </c>
      <c r="D91" s="245" t="s">
        <v>1128</v>
      </c>
      <c r="E91" s="245" t="s">
        <v>543</v>
      </c>
      <c r="F91" s="337">
        <v>21934</v>
      </c>
      <c r="G91" s="244">
        <v>79.91</v>
      </c>
      <c r="H91" s="315" t="s">
        <v>836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44372</v>
      </c>
      <c r="B92" s="244" t="s">
        <v>1018</v>
      </c>
      <c r="C92" s="245" t="s">
        <v>1019</v>
      </c>
      <c r="D92" s="245" t="s">
        <v>953</v>
      </c>
      <c r="E92" s="245" t="s">
        <v>543</v>
      </c>
      <c r="F92" s="337">
        <v>276961</v>
      </c>
      <c r="G92" s="244">
        <v>78.680000000000007</v>
      </c>
      <c r="H92" s="315" t="s">
        <v>836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44372</v>
      </c>
      <c r="B93" s="244" t="s">
        <v>1018</v>
      </c>
      <c r="C93" s="245" t="s">
        <v>1019</v>
      </c>
      <c r="D93" s="245" t="s">
        <v>1020</v>
      </c>
      <c r="E93" s="245" t="s">
        <v>543</v>
      </c>
      <c r="F93" s="337">
        <v>203926</v>
      </c>
      <c r="G93" s="244">
        <v>78.92</v>
      </c>
      <c r="H93" s="315" t="s">
        <v>836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44372</v>
      </c>
      <c r="B94" s="244" t="s">
        <v>1018</v>
      </c>
      <c r="C94" s="245" t="s">
        <v>1019</v>
      </c>
      <c r="D94" s="245" t="s">
        <v>844</v>
      </c>
      <c r="E94" s="245" t="s">
        <v>543</v>
      </c>
      <c r="F94" s="337">
        <v>370495</v>
      </c>
      <c r="G94" s="244">
        <v>78.400000000000006</v>
      </c>
      <c r="H94" s="315" t="s">
        <v>836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44372</v>
      </c>
      <c r="B95" s="244" t="s">
        <v>1018</v>
      </c>
      <c r="C95" s="245" t="s">
        <v>1019</v>
      </c>
      <c r="D95" s="245" t="s">
        <v>1047</v>
      </c>
      <c r="E95" s="245" t="s">
        <v>543</v>
      </c>
      <c r="F95" s="337">
        <v>96466</v>
      </c>
      <c r="G95" s="244">
        <v>78</v>
      </c>
      <c r="H95" s="315" t="s">
        <v>836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44372</v>
      </c>
      <c r="B96" s="244" t="s">
        <v>1018</v>
      </c>
      <c r="C96" s="245" t="s">
        <v>1019</v>
      </c>
      <c r="D96" s="245" t="s">
        <v>906</v>
      </c>
      <c r="E96" s="245" t="s">
        <v>543</v>
      </c>
      <c r="F96" s="337">
        <v>90969</v>
      </c>
      <c r="G96" s="244">
        <v>79.03</v>
      </c>
      <c r="H96" s="315" t="s">
        <v>836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44372</v>
      </c>
      <c r="B97" s="244" t="s">
        <v>1048</v>
      </c>
      <c r="C97" s="245" t="s">
        <v>1049</v>
      </c>
      <c r="D97" s="245" t="s">
        <v>844</v>
      </c>
      <c r="E97" s="245" t="s">
        <v>543</v>
      </c>
      <c r="F97" s="337">
        <v>1274939</v>
      </c>
      <c r="G97" s="244">
        <v>74.11</v>
      </c>
      <c r="H97" s="315" t="s">
        <v>836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44372</v>
      </c>
      <c r="B98" s="244" t="s">
        <v>1129</v>
      </c>
      <c r="C98" s="245" t="s">
        <v>1130</v>
      </c>
      <c r="D98" s="245" t="s">
        <v>844</v>
      </c>
      <c r="E98" s="245" t="s">
        <v>543</v>
      </c>
      <c r="F98" s="337">
        <v>766476</v>
      </c>
      <c r="G98" s="244">
        <v>166.84</v>
      </c>
      <c r="H98" s="315" t="s">
        <v>836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44372</v>
      </c>
      <c r="B99" s="244" t="s">
        <v>1131</v>
      </c>
      <c r="C99" s="245" t="s">
        <v>1132</v>
      </c>
      <c r="D99" s="245" t="s">
        <v>1039</v>
      </c>
      <c r="E99" s="245" t="s">
        <v>543</v>
      </c>
      <c r="F99" s="337">
        <v>70630</v>
      </c>
      <c r="G99" s="244">
        <v>275.62</v>
      </c>
      <c r="H99" s="315" t="s">
        <v>836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44372</v>
      </c>
      <c r="B100" s="244" t="s">
        <v>1152</v>
      </c>
      <c r="C100" s="245" t="s">
        <v>1153</v>
      </c>
      <c r="D100" s="245" t="s">
        <v>1154</v>
      </c>
      <c r="E100" s="245" t="s">
        <v>543</v>
      </c>
      <c r="F100" s="337">
        <v>2500000</v>
      </c>
      <c r="G100" s="244">
        <v>38.07</v>
      </c>
      <c r="H100" s="315" t="s">
        <v>836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44372</v>
      </c>
      <c r="B101" s="244" t="s">
        <v>1027</v>
      </c>
      <c r="C101" s="245" t="s">
        <v>1028</v>
      </c>
      <c r="D101" s="245" t="s">
        <v>1052</v>
      </c>
      <c r="E101" s="245" t="s">
        <v>543</v>
      </c>
      <c r="F101" s="337">
        <v>218236</v>
      </c>
      <c r="G101" s="244">
        <v>85</v>
      </c>
      <c r="H101" s="315" t="s">
        <v>836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44372</v>
      </c>
      <c r="B102" s="244" t="s">
        <v>1027</v>
      </c>
      <c r="C102" s="245" t="s">
        <v>1028</v>
      </c>
      <c r="D102" s="245" t="s">
        <v>1155</v>
      </c>
      <c r="E102" s="245" t="s">
        <v>543</v>
      </c>
      <c r="F102" s="337">
        <v>81764</v>
      </c>
      <c r="G102" s="244">
        <v>81.64</v>
      </c>
      <c r="H102" s="315" t="s">
        <v>836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44372</v>
      </c>
      <c r="B103" s="244" t="s">
        <v>1156</v>
      </c>
      <c r="C103" s="245" t="s">
        <v>1157</v>
      </c>
      <c r="D103" s="245" t="s">
        <v>1158</v>
      </c>
      <c r="E103" s="245" t="s">
        <v>543</v>
      </c>
      <c r="F103" s="337">
        <v>540872</v>
      </c>
      <c r="G103" s="244">
        <v>213.83</v>
      </c>
      <c r="H103" s="315" t="s">
        <v>836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44372</v>
      </c>
      <c r="B104" s="244" t="s">
        <v>1135</v>
      </c>
      <c r="C104" s="245" t="s">
        <v>1136</v>
      </c>
      <c r="D104" s="245" t="s">
        <v>844</v>
      </c>
      <c r="E104" s="245" t="s">
        <v>543</v>
      </c>
      <c r="F104" s="337">
        <v>59505</v>
      </c>
      <c r="G104" s="244">
        <v>273.69</v>
      </c>
      <c r="H104" s="315" t="s">
        <v>836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44372</v>
      </c>
      <c r="B105" s="244" t="s">
        <v>1159</v>
      </c>
      <c r="C105" s="245" t="s">
        <v>1160</v>
      </c>
      <c r="D105" s="245" t="s">
        <v>1161</v>
      </c>
      <c r="E105" s="245" t="s">
        <v>543</v>
      </c>
      <c r="F105" s="337">
        <v>341241</v>
      </c>
      <c r="G105" s="244">
        <v>145.19999999999999</v>
      </c>
      <c r="H105" s="315" t="s">
        <v>836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44372</v>
      </c>
      <c r="B106" s="244" t="s">
        <v>1050</v>
      </c>
      <c r="C106" s="245" t="s">
        <v>1051</v>
      </c>
      <c r="D106" s="245" t="s">
        <v>1137</v>
      </c>
      <c r="E106" s="245" t="s">
        <v>543</v>
      </c>
      <c r="F106" s="337">
        <v>797749</v>
      </c>
      <c r="G106" s="244">
        <v>66.260000000000005</v>
      </c>
      <c r="H106" s="315" t="s">
        <v>836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44372</v>
      </c>
      <c r="B107" s="244" t="s">
        <v>1015</v>
      </c>
      <c r="C107" s="245" t="s">
        <v>1021</v>
      </c>
      <c r="D107" s="245" t="s">
        <v>844</v>
      </c>
      <c r="E107" s="245" t="s">
        <v>543</v>
      </c>
      <c r="F107" s="337">
        <v>166051</v>
      </c>
      <c r="G107" s="244">
        <v>95.54</v>
      </c>
      <c r="H107" s="315" t="s">
        <v>836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44372</v>
      </c>
      <c r="B108" s="244" t="s">
        <v>1138</v>
      </c>
      <c r="C108" s="245" t="s">
        <v>1139</v>
      </c>
      <c r="D108" s="245" t="s">
        <v>915</v>
      </c>
      <c r="E108" s="245" t="s">
        <v>543</v>
      </c>
      <c r="F108" s="337">
        <v>268584</v>
      </c>
      <c r="G108" s="244">
        <v>212.48</v>
      </c>
      <c r="H108" s="315" t="s">
        <v>836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44372</v>
      </c>
      <c r="B109" s="244" t="s">
        <v>1138</v>
      </c>
      <c r="C109" s="245" t="s">
        <v>1139</v>
      </c>
      <c r="D109" s="245" t="s">
        <v>844</v>
      </c>
      <c r="E109" s="245" t="s">
        <v>543</v>
      </c>
      <c r="F109" s="337">
        <v>389493</v>
      </c>
      <c r="G109" s="244">
        <v>212.9</v>
      </c>
      <c r="H109" s="315" t="s">
        <v>836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44372</v>
      </c>
      <c r="B110" s="244" t="s">
        <v>916</v>
      </c>
      <c r="C110" s="245" t="s">
        <v>917</v>
      </c>
      <c r="D110" s="245" t="s">
        <v>986</v>
      </c>
      <c r="E110" s="245" t="s">
        <v>543</v>
      </c>
      <c r="F110" s="337">
        <v>55789</v>
      </c>
      <c r="G110" s="244">
        <v>193.88</v>
      </c>
      <c r="H110" s="315" t="s">
        <v>836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44372</v>
      </c>
      <c r="B111" s="244" t="s">
        <v>1143</v>
      </c>
      <c r="C111" s="245" t="s">
        <v>1144</v>
      </c>
      <c r="D111" s="245" t="s">
        <v>1162</v>
      </c>
      <c r="E111" s="245" t="s">
        <v>543</v>
      </c>
      <c r="F111" s="337">
        <v>500000</v>
      </c>
      <c r="G111" s="244">
        <v>56</v>
      </c>
      <c r="H111" s="315" t="s">
        <v>836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B112" s="244"/>
      <c r="C112" s="245"/>
      <c r="D112" s="245"/>
      <c r="E112" s="245"/>
      <c r="F112" s="337"/>
      <c r="G112" s="244"/>
      <c r="H112" s="315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2:35">
      <c r="B113" s="244"/>
      <c r="C113" s="245"/>
      <c r="D113" s="245"/>
      <c r="E113" s="245"/>
      <c r="F113" s="337"/>
      <c r="G113" s="244"/>
      <c r="H113" s="315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2:35">
      <c r="B114" s="244"/>
      <c r="C114" s="245"/>
      <c r="D114" s="245"/>
      <c r="E114" s="245"/>
      <c r="F114" s="337"/>
      <c r="G114" s="244"/>
      <c r="H114" s="315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2:35">
      <c r="B115" s="244"/>
      <c r="C115" s="245"/>
      <c r="D115" s="245"/>
      <c r="E115" s="245"/>
      <c r="F115" s="337"/>
      <c r="G115" s="244"/>
      <c r="H115" s="315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2:35">
      <c r="B116" s="244"/>
      <c r="C116" s="245"/>
      <c r="D116" s="245"/>
      <c r="E116" s="245"/>
      <c r="F116" s="337"/>
      <c r="G116" s="244"/>
      <c r="H116" s="315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2:35">
      <c r="B117" s="244"/>
      <c r="C117" s="245"/>
      <c r="D117" s="245"/>
      <c r="E117" s="245"/>
      <c r="F117" s="337"/>
      <c r="G117" s="244"/>
      <c r="H117" s="315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2:35">
      <c r="B118" s="244"/>
      <c r="C118" s="245"/>
      <c r="D118" s="245"/>
      <c r="E118" s="245"/>
      <c r="F118" s="337"/>
      <c r="G118" s="244"/>
      <c r="H118" s="315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2:35">
      <c r="B119" s="244"/>
      <c r="C119" s="245"/>
      <c r="D119" s="245"/>
      <c r="E119" s="245"/>
      <c r="F119" s="337"/>
      <c r="G119" s="244"/>
      <c r="H119" s="315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2:35">
      <c r="B120" s="244"/>
      <c r="C120" s="245"/>
      <c r="D120" s="245"/>
      <c r="E120" s="245"/>
      <c r="F120" s="337"/>
      <c r="G120" s="244"/>
      <c r="H120" s="315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2:35">
      <c r="B121" s="244"/>
      <c r="C121" s="245"/>
      <c r="D121" s="245"/>
      <c r="E121" s="245"/>
      <c r="F121" s="337"/>
      <c r="G121" s="244"/>
      <c r="H121" s="315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2:35">
      <c r="B122" s="244"/>
      <c r="C122" s="245"/>
      <c r="D122" s="245"/>
      <c r="E122" s="245"/>
      <c r="F122" s="337"/>
      <c r="G122" s="244"/>
      <c r="H122" s="315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2:35">
      <c r="B123" s="244"/>
      <c r="C123" s="245"/>
      <c r="D123" s="245"/>
      <c r="E123" s="245"/>
      <c r="F123" s="337"/>
      <c r="G123" s="244"/>
      <c r="H123" s="315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2:35">
      <c r="B124" s="244"/>
      <c r="C124" s="245"/>
      <c r="D124" s="245"/>
      <c r="E124" s="245"/>
      <c r="F124" s="337"/>
      <c r="G124" s="244"/>
      <c r="H124" s="315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2:35">
      <c r="B125" s="244"/>
      <c r="C125" s="245"/>
      <c r="D125" s="245"/>
      <c r="E125" s="245"/>
      <c r="F125" s="337"/>
      <c r="G125" s="244"/>
      <c r="H125" s="315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2:35">
      <c r="B126" s="244"/>
      <c r="C126" s="245"/>
      <c r="D126" s="245"/>
      <c r="E126" s="245"/>
      <c r="F126" s="337"/>
      <c r="G126" s="244"/>
      <c r="H126" s="315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2:35">
      <c r="B127" s="244"/>
      <c r="C127" s="245"/>
      <c r="D127" s="245"/>
      <c r="E127" s="245"/>
      <c r="F127" s="337"/>
      <c r="G127" s="244"/>
      <c r="H127" s="315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2:35">
      <c r="B128" s="244"/>
      <c r="C128" s="245"/>
      <c r="D128" s="245"/>
      <c r="E128" s="245"/>
      <c r="F128" s="337"/>
      <c r="G128" s="244"/>
      <c r="H128" s="315"/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2:35">
      <c r="B129" s="244"/>
      <c r="C129" s="245"/>
      <c r="D129" s="245"/>
      <c r="E129" s="245"/>
      <c r="F129" s="337"/>
      <c r="G129" s="244"/>
      <c r="H129" s="315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2:35">
      <c r="B130" s="244"/>
      <c r="C130" s="245"/>
      <c r="D130" s="245"/>
      <c r="E130" s="245"/>
      <c r="F130" s="337"/>
      <c r="G130" s="244"/>
      <c r="H130" s="315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2:35">
      <c r="B131" s="244"/>
      <c r="C131" s="245"/>
      <c r="D131" s="245"/>
      <c r="E131" s="245"/>
      <c r="F131" s="337"/>
      <c r="G131" s="244"/>
      <c r="H131" s="315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2:35">
      <c r="B132" s="244"/>
      <c r="C132" s="245"/>
      <c r="D132" s="245"/>
      <c r="E132" s="245"/>
      <c r="F132" s="337"/>
      <c r="G132" s="244"/>
      <c r="H132" s="315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2:35">
      <c r="B133" s="244"/>
      <c r="C133" s="245"/>
      <c r="D133" s="245"/>
      <c r="E133" s="245"/>
      <c r="F133" s="337"/>
      <c r="G133" s="244"/>
      <c r="H133" s="315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2:35">
      <c r="B134" s="244"/>
      <c r="C134" s="245"/>
      <c r="D134" s="245"/>
      <c r="E134" s="245"/>
      <c r="F134" s="337"/>
      <c r="G134" s="244"/>
      <c r="H134" s="315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2:35">
      <c r="B135" s="244"/>
      <c r="C135" s="245"/>
      <c r="D135" s="245"/>
      <c r="E135" s="245"/>
      <c r="F135" s="337"/>
      <c r="G135" s="244"/>
      <c r="H135" s="315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2:35">
      <c r="B136" s="244"/>
      <c r="C136" s="245"/>
      <c r="D136" s="245"/>
      <c r="E136" s="245"/>
      <c r="F136" s="337"/>
      <c r="G136" s="244"/>
      <c r="H136" s="315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2:35">
      <c r="B137" s="244"/>
      <c r="C137" s="245"/>
      <c r="D137" s="245"/>
      <c r="E137" s="245"/>
      <c r="F137" s="337"/>
      <c r="G137" s="244"/>
      <c r="H137" s="315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2:35">
      <c r="B138" s="244"/>
      <c r="C138" s="245"/>
      <c r="D138" s="245"/>
      <c r="E138" s="245"/>
      <c r="F138" s="337"/>
      <c r="G138" s="244"/>
      <c r="H138" s="315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2:35">
      <c r="B139" s="244"/>
      <c r="C139" s="245"/>
      <c r="D139" s="245"/>
      <c r="E139" s="245"/>
      <c r="F139" s="337"/>
      <c r="G139" s="244"/>
      <c r="H139" s="315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2:35">
      <c r="B140" s="244"/>
      <c r="C140" s="245"/>
      <c r="D140" s="245"/>
      <c r="E140" s="245"/>
      <c r="F140" s="337"/>
      <c r="G140" s="244"/>
      <c r="H140" s="315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2:35">
      <c r="B141" s="244"/>
      <c r="C141" s="245"/>
      <c r="D141" s="245"/>
      <c r="E141" s="245"/>
      <c r="F141" s="337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2:35">
      <c r="B142" s="244"/>
      <c r="C142" s="245"/>
      <c r="D142" s="245"/>
      <c r="E142" s="245"/>
      <c r="F142" s="337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2:35">
      <c r="B143" s="244"/>
      <c r="C143" s="245"/>
      <c r="D143" s="245"/>
      <c r="E143" s="245"/>
      <c r="F143" s="337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2:35">
      <c r="B144" s="244"/>
      <c r="C144" s="245"/>
      <c r="D144" s="245"/>
      <c r="E144" s="245"/>
      <c r="F144" s="337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7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7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7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7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7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7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7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7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7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7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7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7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7"/>
      <c r="G157" s="244"/>
      <c r="H157" s="315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7"/>
      <c r="G158" s="244"/>
      <c r="H158" s="315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7"/>
      <c r="G159" s="244"/>
      <c r="H159" s="315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7"/>
      <c r="G160" s="244"/>
      <c r="H160" s="315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7"/>
      <c r="G161" s="244"/>
      <c r="H161" s="315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7"/>
      <c r="G162" s="244"/>
      <c r="H162" s="315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7"/>
      <c r="G163" s="244"/>
      <c r="H163" s="315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7"/>
      <c r="G164" s="244"/>
      <c r="H164" s="315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7"/>
      <c r="G165" s="244"/>
      <c r="H165" s="315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7"/>
      <c r="G166" s="244"/>
      <c r="H166" s="315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7"/>
      <c r="G167" s="244"/>
      <c r="H167" s="315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7"/>
      <c r="G168" s="244"/>
      <c r="H168" s="315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7"/>
      <c r="G169" s="244"/>
      <c r="H169" s="315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7"/>
      <c r="G170" s="244"/>
      <c r="H170" s="315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7"/>
      <c r="G171" s="244"/>
      <c r="H171" s="315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7"/>
      <c r="G172" s="244"/>
      <c r="H172" s="315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7"/>
      <c r="G173" s="244"/>
      <c r="H173" s="315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7"/>
      <c r="G174" s="244"/>
      <c r="H174" s="315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7"/>
      <c r="G175" s="244"/>
      <c r="H175" s="315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7"/>
      <c r="G176" s="244"/>
      <c r="H176" s="315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7"/>
      <c r="G177" s="244"/>
      <c r="H177" s="315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7"/>
      <c r="G178" s="244"/>
      <c r="H178" s="315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7"/>
      <c r="G179" s="244"/>
      <c r="H179" s="315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7"/>
      <c r="G180" s="244"/>
      <c r="H180" s="315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7"/>
      <c r="G181" s="244"/>
      <c r="H181" s="315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7"/>
      <c r="G182" s="244"/>
      <c r="H182" s="315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7"/>
      <c r="G183" s="244"/>
      <c r="H183" s="315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7"/>
      <c r="G184" s="244"/>
      <c r="H184" s="315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7"/>
      <c r="G185" s="244"/>
      <c r="H185" s="315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7"/>
      <c r="G186" s="244"/>
      <c r="H186" s="315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7"/>
      <c r="G187" s="244"/>
      <c r="H187" s="315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7"/>
      <c r="G188" s="244"/>
      <c r="H188" s="315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7"/>
      <c r="G189" s="244"/>
      <c r="H189" s="315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7"/>
      <c r="G190" s="244"/>
      <c r="H190" s="315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7"/>
      <c r="G191" s="244"/>
      <c r="H191" s="315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7"/>
      <c r="G192" s="244"/>
      <c r="H192" s="315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7"/>
      <c r="G193" s="244"/>
      <c r="H193" s="315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7"/>
      <c r="G194" s="244"/>
      <c r="H194" s="315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7"/>
      <c r="G195" s="244"/>
      <c r="H195" s="315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7"/>
      <c r="G196" s="244"/>
      <c r="H196" s="315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7"/>
      <c r="G197" s="244"/>
      <c r="H197" s="315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7"/>
      <c r="G198" s="244"/>
      <c r="H198" s="315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7"/>
      <c r="G199" s="244"/>
      <c r="H199" s="315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7"/>
      <c r="G200" s="244"/>
      <c r="H200" s="315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7"/>
      <c r="G201" s="244"/>
      <c r="H201" s="315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7"/>
      <c r="G202" s="244"/>
      <c r="H202" s="315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7"/>
      <c r="G203" s="244"/>
      <c r="H203" s="315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7"/>
      <c r="G204" s="244"/>
      <c r="H204" s="315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7"/>
      <c r="G205" s="244"/>
      <c r="H205" s="315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7"/>
      <c r="G206" s="244"/>
      <c r="H206" s="315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7"/>
      <c r="G207" s="244"/>
      <c r="H207" s="315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7"/>
      <c r="G208" s="244"/>
      <c r="H208" s="315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7"/>
      <c r="G209" s="244"/>
      <c r="H209" s="315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7"/>
      <c r="G210" s="244"/>
      <c r="H210" s="315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7"/>
      <c r="G211" s="244"/>
      <c r="H211" s="315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7"/>
      <c r="G212" s="244"/>
      <c r="H212" s="315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7"/>
      <c r="G213" s="244"/>
      <c r="H213" s="315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7"/>
      <c r="G214" s="244"/>
      <c r="H214" s="315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7"/>
      <c r="G215" s="244"/>
      <c r="H215" s="315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7"/>
      <c r="G216" s="244"/>
      <c r="H216" s="315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7"/>
      <c r="G217" s="244"/>
      <c r="H217" s="315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7"/>
      <c r="G218" s="244"/>
      <c r="H218" s="315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7"/>
      <c r="G219" s="244"/>
      <c r="H219" s="315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7"/>
      <c r="G220" s="244"/>
      <c r="H220" s="315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7"/>
      <c r="G221" s="244"/>
      <c r="H221" s="315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7"/>
      <c r="G222" s="244"/>
      <c r="H222" s="315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7"/>
      <c r="G223" s="244"/>
      <c r="H223" s="315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7"/>
      <c r="G224" s="244"/>
      <c r="H224" s="315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7"/>
      <c r="G225" s="244"/>
      <c r="H225" s="315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7"/>
      <c r="G226" s="244"/>
      <c r="H226" s="315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7"/>
      <c r="G227" s="244"/>
      <c r="H227" s="315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7"/>
      <c r="G228" s="244"/>
      <c r="H228" s="315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7"/>
      <c r="G229" s="244"/>
      <c r="H229" s="315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7"/>
      <c r="G230" s="244"/>
      <c r="H230" s="315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7"/>
      <c r="G231" s="244"/>
      <c r="H231" s="315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7"/>
      <c r="G232" s="244"/>
      <c r="H232" s="315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7"/>
      <c r="G233" s="244"/>
      <c r="H233" s="315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7"/>
      <c r="G234" s="244"/>
      <c r="H234" s="315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7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7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7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7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7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7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7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7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7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7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7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7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7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7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7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7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7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7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7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7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7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7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7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7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7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7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7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7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7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7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7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7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7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7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7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7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7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7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7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7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7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7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7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7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7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7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7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7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7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7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7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7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7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7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7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7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7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7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7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7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7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7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7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7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7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7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7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7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7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7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7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7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7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7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7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7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7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7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7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7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7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7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7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7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7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7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7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7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7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7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7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7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7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7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7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7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7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7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7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7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7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7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7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7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7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7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7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7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7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7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7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7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7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7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7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7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7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7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7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7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7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7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7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7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7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7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7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7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7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9"/>
  <sheetViews>
    <sheetView zoomScale="83" zoomScaleNormal="85" workbookViewId="0">
      <selection activeCell="J27" sqref="J27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hidden="1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892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44375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30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29" customFormat="1" ht="14.25">
      <c r="A10" s="339">
        <v>1</v>
      </c>
      <c r="B10" s="348">
        <v>44291</v>
      </c>
      <c r="C10" s="349"/>
      <c r="D10" s="383" t="s">
        <v>109</v>
      </c>
      <c r="E10" s="353" t="s">
        <v>557</v>
      </c>
      <c r="F10" s="358" t="s">
        <v>838</v>
      </c>
      <c r="G10" s="358">
        <v>1370</v>
      </c>
      <c r="H10" s="353"/>
      <c r="I10" s="350" t="s">
        <v>839</v>
      </c>
      <c r="J10" s="355" t="s">
        <v>558</v>
      </c>
      <c r="K10" s="355"/>
      <c r="L10" s="362"/>
      <c r="M10" s="332"/>
      <c r="N10" s="341"/>
      <c r="O10" s="338"/>
      <c r="P10" s="415"/>
      <c r="Q10" s="4"/>
      <c r="R10" s="416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29" customFormat="1" ht="14.25">
      <c r="A11" s="450">
        <v>2</v>
      </c>
      <c r="B11" s="451">
        <v>44319</v>
      </c>
      <c r="C11" s="452"/>
      <c r="D11" s="414" t="s">
        <v>249</v>
      </c>
      <c r="E11" s="453" t="s">
        <v>557</v>
      </c>
      <c r="F11" s="412">
        <v>663</v>
      </c>
      <c r="G11" s="454">
        <v>619</v>
      </c>
      <c r="H11" s="454">
        <v>703.5</v>
      </c>
      <c r="I11" s="455" t="s">
        <v>842</v>
      </c>
      <c r="J11" s="413" t="s">
        <v>955</v>
      </c>
      <c r="K11" s="413">
        <f t="shared" ref="K11" si="0">H11-F11</f>
        <v>40.5</v>
      </c>
      <c r="L11" s="456">
        <f>(F11*-0.8)/100</f>
        <v>-5.3039999999999994</v>
      </c>
      <c r="M11" s="457">
        <f t="shared" ref="M11" si="1">(K11+L11)/F11</f>
        <v>5.3085972850678731E-2</v>
      </c>
      <c r="N11" s="413" t="s">
        <v>556</v>
      </c>
      <c r="O11" s="439">
        <v>44364</v>
      </c>
      <c r="P11" s="415"/>
      <c r="Q11" s="4"/>
      <c r="R11" s="416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29" customFormat="1" ht="14.25">
      <c r="A12" s="339">
        <v>3</v>
      </c>
      <c r="B12" s="348">
        <v>44342</v>
      </c>
      <c r="C12" s="349"/>
      <c r="D12" s="383" t="s">
        <v>402</v>
      </c>
      <c r="E12" s="353" t="s">
        <v>557</v>
      </c>
      <c r="F12" s="361" t="s">
        <v>852</v>
      </c>
      <c r="G12" s="358">
        <v>2650</v>
      </c>
      <c r="H12" s="353"/>
      <c r="I12" s="350" t="s">
        <v>853</v>
      </c>
      <c r="J12" s="355" t="s">
        <v>558</v>
      </c>
      <c r="K12" s="355"/>
      <c r="L12" s="362"/>
      <c r="M12" s="332"/>
      <c r="N12" s="341"/>
      <c r="O12" s="338"/>
      <c r="P12" s="415"/>
      <c r="Q12" s="4"/>
      <c r="R12" s="416" t="s">
        <v>559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29" customFormat="1" ht="14.25">
      <c r="A13" s="459">
        <v>4</v>
      </c>
      <c r="B13" s="460">
        <v>44343</v>
      </c>
      <c r="C13" s="461"/>
      <c r="D13" s="462" t="s">
        <v>68</v>
      </c>
      <c r="E13" s="463" t="s">
        <v>557</v>
      </c>
      <c r="F13" s="464">
        <v>522.5</v>
      </c>
      <c r="G13" s="465">
        <v>488</v>
      </c>
      <c r="H13" s="465">
        <v>544</v>
      </c>
      <c r="I13" s="466" t="s">
        <v>856</v>
      </c>
      <c r="J13" s="467" t="s">
        <v>956</v>
      </c>
      <c r="K13" s="467">
        <f t="shared" ref="K13" si="2">H13-F13</f>
        <v>21.5</v>
      </c>
      <c r="L13" s="468">
        <f>(F13*-0.8)/100</f>
        <v>-4.18</v>
      </c>
      <c r="M13" s="469">
        <f t="shared" ref="M13" si="3">(K13+L13)/F13</f>
        <v>3.3148325358851677E-2</v>
      </c>
      <c r="N13" s="467" t="s">
        <v>556</v>
      </c>
      <c r="O13" s="470">
        <v>44355</v>
      </c>
      <c r="P13" s="415"/>
      <c r="Q13" s="4"/>
      <c r="R13" s="416" t="s">
        <v>559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29" customFormat="1" ht="14.25">
      <c r="A14" s="450">
        <v>5</v>
      </c>
      <c r="B14" s="451">
        <v>44347</v>
      </c>
      <c r="C14" s="452"/>
      <c r="D14" s="414" t="s">
        <v>167</v>
      </c>
      <c r="E14" s="453" t="s">
        <v>557</v>
      </c>
      <c r="F14" s="412">
        <v>2085</v>
      </c>
      <c r="G14" s="454">
        <v>1970</v>
      </c>
      <c r="H14" s="453">
        <v>2245</v>
      </c>
      <c r="I14" s="455" t="s">
        <v>859</v>
      </c>
      <c r="J14" s="413" t="s">
        <v>882</v>
      </c>
      <c r="K14" s="413">
        <f t="shared" ref="K14" si="4">H14-F14</f>
        <v>160</v>
      </c>
      <c r="L14" s="456">
        <f>(F14*-0.8)/100</f>
        <v>-16.68</v>
      </c>
      <c r="M14" s="457">
        <f t="shared" ref="M14" si="5">(K14+L14)/F14</f>
        <v>6.8738609112709834E-2</v>
      </c>
      <c r="N14" s="413" t="s">
        <v>556</v>
      </c>
      <c r="O14" s="439">
        <v>44350</v>
      </c>
      <c r="P14" s="415"/>
      <c r="Q14" s="4"/>
      <c r="R14" s="416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37" customFormat="1" ht="14.25">
      <c r="A15" s="339">
        <v>6</v>
      </c>
      <c r="B15" s="348">
        <v>44348</v>
      </c>
      <c r="C15" s="349"/>
      <c r="D15" s="383" t="s">
        <v>110</v>
      </c>
      <c r="E15" s="353" t="s">
        <v>557</v>
      </c>
      <c r="F15" s="361" t="s">
        <v>863</v>
      </c>
      <c r="G15" s="358">
        <v>2790</v>
      </c>
      <c r="H15" s="353"/>
      <c r="I15" s="350" t="s">
        <v>864</v>
      </c>
      <c r="J15" s="333" t="s">
        <v>558</v>
      </c>
      <c r="K15" s="333"/>
      <c r="L15" s="375"/>
      <c r="M15" s="373"/>
      <c r="N15" s="333"/>
      <c r="O15" s="367"/>
      <c r="P15" s="415"/>
      <c r="Q15" s="4"/>
      <c r="R15" s="416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4.25">
      <c r="A16" s="450">
        <v>7</v>
      </c>
      <c r="B16" s="451">
        <v>44349</v>
      </c>
      <c r="C16" s="452"/>
      <c r="D16" s="414" t="s">
        <v>481</v>
      </c>
      <c r="E16" s="453" t="s">
        <v>557</v>
      </c>
      <c r="F16" s="412">
        <v>2035</v>
      </c>
      <c r="G16" s="454">
        <v>1895</v>
      </c>
      <c r="H16" s="453">
        <v>2195</v>
      </c>
      <c r="I16" s="455" t="s">
        <v>859</v>
      </c>
      <c r="J16" s="413" t="s">
        <v>882</v>
      </c>
      <c r="K16" s="413">
        <f t="shared" ref="K16" si="6">H16-F16</f>
        <v>160</v>
      </c>
      <c r="L16" s="456">
        <f>(F16*-0.8)/100</f>
        <v>-16.28</v>
      </c>
      <c r="M16" s="457">
        <f t="shared" ref="M16" si="7">(K16+L16)/F16</f>
        <v>7.0624078624078629E-2</v>
      </c>
      <c r="N16" s="413" t="s">
        <v>556</v>
      </c>
      <c r="O16" s="439">
        <v>44351</v>
      </c>
      <c r="P16" s="415"/>
      <c r="Q16" s="4"/>
      <c r="R16" s="416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459">
        <v>8</v>
      </c>
      <c r="B17" s="460">
        <v>44350</v>
      </c>
      <c r="C17" s="461"/>
      <c r="D17" s="462" t="s">
        <v>830</v>
      </c>
      <c r="E17" s="463" t="s">
        <v>908</v>
      </c>
      <c r="F17" s="464">
        <v>292</v>
      </c>
      <c r="G17" s="465">
        <v>275</v>
      </c>
      <c r="H17" s="465">
        <v>306.5</v>
      </c>
      <c r="I17" s="466" t="s">
        <v>907</v>
      </c>
      <c r="J17" s="467" t="s">
        <v>957</v>
      </c>
      <c r="K17" s="467">
        <f t="shared" ref="K17" si="8">H17-F17</f>
        <v>14.5</v>
      </c>
      <c r="L17" s="468">
        <f>(F17*-0.8)/100</f>
        <v>-2.3360000000000003</v>
      </c>
      <c r="M17" s="469">
        <f t="shared" ref="M17" si="9">(K17+L17)/F17</f>
        <v>4.165753424657534E-2</v>
      </c>
      <c r="N17" s="467" t="s">
        <v>556</v>
      </c>
      <c r="O17" s="470">
        <v>44351</v>
      </c>
      <c r="P17" s="415"/>
      <c r="Q17" s="4"/>
      <c r="R17" s="416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339">
        <v>9</v>
      </c>
      <c r="B18" s="348">
        <v>44357</v>
      </c>
      <c r="C18" s="349"/>
      <c r="D18" s="383" t="s">
        <v>74</v>
      </c>
      <c r="E18" s="353" t="s">
        <v>557</v>
      </c>
      <c r="F18" s="361" t="s">
        <v>913</v>
      </c>
      <c r="G18" s="358">
        <v>3345</v>
      </c>
      <c r="H18" s="353"/>
      <c r="I18" s="350" t="s">
        <v>914</v>
      </c>
      <c r="J18" s="333" t="s">
        <v>558</v>
      </c>
      <c r="K18" s="333"/>
      <c r="L18" s="375"/>
      <c r="M18" s="373"/>
      <c r="N18" s="333"/>
      <c r="O18" s="367"/>
      <c r="P18" s="415"/>
      <c r="Q18" s="4"/>
      <c r="R18" s="416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7" customFormat="1" ht="14.25">
      <c r="A19" s="339">
        <v>10</v>
      </c>
      <c r="B19" s="348">
        <v>44361</v>
      </c>
      <c r="C19" s="349"/>
      <c r="D19" s="383" t="s">
        <v>772</v>
      </c>
      <c r="E19" s="353" t="s">
        <v>557</v>
      </c>
      <c r="F19" s="361" t="s">
        <v>930</v>
      </c>
      <c r="G19" s="358">
        <v>1930</v>
      </c>
      <c r="H19" s="353"/>
      <c r="I19" s="350" t="s">
        <v>859</v>
      </c>
      <c r="J19" s="333" t="s">
        <v>558</v>
      </c>
      <c r="K19" s="333"/>
      <c r="L19" s="375"/>
      <c r="M19" s="373"/>
      <c r="N19" s="333"/>
      <c r="O19" s="367"/>
      <c r="P19" s="415"/>
      <c r="Q19" s="4"/>
      <c r="R19" s="416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38" s="37" customFormat="1" ht="14.25">
      <c r="A20" s="339">
        <v>11</v>
      </c>
      <c r="B20" s="348">
        <v>44362</v>
      </c>
      <c r="C20" s="349"/>
      <c r="D20" s="383" t="s">
        <v>463</v>
      </c>
      <c r="E20" s="353" t="s">
        <v>557</v>
      </c>
      <c r="F20" s="361" t="s">
        <v>936</v>
      </c>
      <c r="G20" s="358">
        <v>123</v>
      </c>
      <c r="H20" s="353"/>
      <c r="I20" s="350">
        <v>150</v>
      </c>
      <c r="J20" s="333" t="s">
        <v>558</v>
      </c>
      <c r="K20" s="333"/>
      <c r="L20" s="375"/>
      <c r="M20" s="373"/>
      <c r="N20" s="333"/>
      <c r="O20" s="367"/>
      <c r="P20" s="415"/>
      <c r="Q20" s="4"/>
      <c r="R20" s="416" t="s">
        <v>792</v>
      </c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38" s="37" customFormat="1" ht="14.25">
      <c r="A21" s="339">
        <v>12</v>
      </c>
      <c r="B21" s="348">
        <v>44363</v>
      </c>
      <c r="C21" s="349"/>
      <c r="D21" s="383" t="s">
        <v>96</v>
      </c>
      <c r="E21" s="353" t="s">
        <v>557</v>
      </c>
      <c r="F21" s="361" t="s">
        <v>942</v>
      </c>
      <c r="G21" s="358">
        <v>1119</v>
      </c>
      <c r="H21" s="353"/>
      <c r="I21" s="350" t="s">
        <v>943</v>
      </c>
      <c r="J21" s="333" t="s">
        <v>558</v>
      </c>
      <c r="K21" s="333"/>
      <c r="L21" s="375"/>
      <c r="M21" s="373"/>
      <c r="N21" s="333"/>
      <c r="O21" s="367"/>
      <c r="P21" s="415"/>
      <c r="Q21" s="4"/>
      <c r="R21" s="416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38" s="37" customFormat="1" ht="14.25">
      <c r="A22" s="492">
        <v>13</v>
      </c>
      <c r="B22" s="493">
        <v>44363</v>
      </c>
      <c r="C22" s="494"/>
      <c r="D22" s="475" t="s">
        <v>944</v>
      </c>
      <c r="E22" s="495" t="s">
        <v>557</v>
      </c>
      <c r="F22" s="441">
        <v>760</v>
      </c>
      <c r="G22" s="496">
        <v>710</v>
      </c>
      <c r="H22" s="495">
        <v>710</v>
      </c>
      <c r="I22" s="497" t="s">
        <v>945</v>
      </c>
      <c r="J22" s="442" t="s">
        <v>971</v>
      </c>
      <c r="K22" s="442">
        <f t="shared" ref="K22" si="10">H22-F22</f>
        <v>-50</v>
      </c>
      <c r="L22" s="443">
        <f>(F22*-0.7)/100</f>
        <v>-5.32</v>
      </c>
      <c r="M22" s="444">
        <f t="shared" ref="M22" si="11">(K22+L22)/F22</f>
        <v>-7.2789473684210529E-2</v>
      </c>
      <c r="N22" s="442" t="s">
        <v>620</v>
      </c>
      <c r="O22" s="445">
        <v>44365</v>
      </c>
      <c r="P22" s="415"/>
      <c r="Q22" s="4"/>
      <c r="R22" s="416" t="s">
        <v>792</v>
      </c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38" s="37" customFormat="1" ht="14.25">
      <c r="A23" s="339"/>
      <c r="B23" s="348"/>
      <c r="C23" s="349"/>
      <c r="D23" s="383"/>
      <c r="E23" s="353"/>
      <c r="F23" s="361"/>
      <c r="G23" s="358"/>
      <c r="H23" s="353"/>
      <c r="I23" s="350"/>
      <c r="J23" s="333"/>
      <c r="K23" s="333"/>
      <c r="L23" s="375"/>
      <c r="M23" s="373"/>
      <c r="N23" s="333"/>
      <c r="O23" s="367"/>
      <c r="P23" s="415"/>
      <c r="Q23" s="4"/>
      <c r="R23" s="416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38" s="2" customFormat="1" ht="14.25">
      <c r="A24" s="339"/>
      <c r="B24" s="348"/>
      <c r="C24" s="349"/>
      <c r="D24" s="360"/>
      <c r="E24" s="353"/>
      <c r="F24" s="353"/>
      <c r="G24" s="358"/>
      <c r="H24" s="353"/>
      <c r="I24" s="350"/>
      <c r="J24" s="355"/>
      <c r="K24" s="355"/>
      <c r="L24" s="362"/>
      <c r="M24" s="332"/>
      <c r="N24" s="341"/>
      <c r="O24" s="338"/>
      <c r="P24" s="415"/>
      <c r="Q24" s="4"/>
      <c r="R24" s="416"/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2" customFormat="1" ht="14.25">
      <c r="A25" s="403"/>
      <c r="B25" s="404"/>
      <c r="C25" s="405"/>
      <c r="D25" s="406"/>
      <c r="E25" s="407"/>
      <c r="F25" s="407"/>
      <c r="G25" s="371"/>
      <c r="H25" s="407"/>
      <c r="I25" s="408"/>
      <c r="J25" s="372"/>
      <c r="K25" s="372"/>
      <c r="L25" s="409"/>
      <c r="M25" s="76"/>
      <c r="N25" s="410"/>
      <c r="O25" s="411"/>
      <c r="P25" s="356"/>
      <c r="Q25" s="61"/>
      <c r="R25" s="312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spans="1:38" s="2" customFormat="1" ht="14.25">
      <c r="A26" s="403"/>
      <c r="B26" s="404"/>
      <c r="C26" s="405"/>
      <c r="D26" s="406"/>
      <c r="E26" s="407"/>
      <c r="F26" s="407"/>
      <c r="G26" s="371"/>
      <c r="H26" s="407"/>
      <c r="I26" s="408"/>
      <c r="J26" s="372"/>
      <c r="K26" s="372"/>
      <c r="L26" s="409"/>
      <c r="M26" s="76"/>
      <c r="N26" s="410"/>
      <c r="O26" s="411"/>
      <c r="P26" s="356"/>
      <c r="Q26" s="61"/>
      <c r="R26" s="312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spans="1:38" s="2" customFormat="1" ht="12" customHeight="1">
      <c r="A27" s="20" t="s">
        <v>560</v>
      </c>
      <c r="B27" s="21"/>
      <c r="C27" s="22"/>
      <c r="D27" s="23"/>
      <c r="E27" s="24"/>
      <c r="F27" s="25"/>
      <c r="G27" s="25"/>
      <c r="H27" s="25"/>
      <c r="I27" s="25"/>
      <c r="J27" s="62"/>
      <c r="K27" s="25"/>
      <c r="L27" s="363"/>
      <c r="M27" s="35"/>
      <c r="N27" s="62"/>
      <c r="O27" s="63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6" t="s">
        <v>561</v>
      </c>
      <c r="B28" s="20"/>
      <c r="C28" s="20"/>
      <c r="D28" s="20"/>
      <c r="F28" s="27" t="s">
        <v>562</v>
      </c>
      <c r="G28" s="14"/>
      <c r="H28" s="28"/>
      <c r="I28" s="33"/>
      <c r="J28" s="64"/>
      <c r="K28" s="65"/>
      <c r="L28" s="364"/>
      <c r="M28" s="66"/>
      <c r="N28" s="13"/>
      <c r="O28" s="67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0" t="s">
        <v>563</v>
      </c>
      <c r="B29" s="20"/>
      <c r="C29" s="20"/>
      <c r="D29" s="20"/>
      <c r="E29" s="29"/>
      <c r="F29" s="27" t="s">
        <v>564</v>
      </c>
      <c r="G29" s="14"/>
      <c r="H29" s="28"/>
      <c r="I29" s="33"/>
      <c r="J29" s="64"/>
      <c r="K29" s="65"/>
      <c r="L29" s="364"/>
      <c r="M29" s="66"/>
      <c r="N29" s="13"/>
      <c r="O29" s="67"/>
      <c r="P29" s="5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s="2" customFormat="1" ht="12" customHeight="1">
      <c r="A30" s="20"/>
      <c r="B30" s="20"/>
      <c r="C30" s="20"/>
      <c r="D30" s="20"/>
      <c r="E30" s="29"/>
      <c r="F30" s="14"/>
      <c r="G30" s="14"/>
      <c r="H30" s="28"/>
      <c r="I30" s="33"/>
      <c r="J30" s="68"/>
      <c r="K30" s="65"/>
      <c r="L30" s="364"/>
      <c r="M30" s="14"/>
      <c r="N30" s="69"/>
      <c r="O30" s="54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ht="15">
      <c r="A31" s="8"/>
      <c r="B31" s="30" t="s">
        <v>565</v>
      </c>
      <c r="C31" s="30"/>
      <c r="D31" s="30"/>
      <c r="E31" s="30"/>
      <c r="F31" s="31"/>
      <c r="G31" s="29"/>
      <c r="H31" s="29"/>
      <c r="I31" s="70"/>
      <c r="J31" s="71"/>
      <c r="K31" s="72"/>
      <c r="L31" s="365"/>
      <c r="M31" s="9"/>
      <c r="N31" s="8"/>
      <c r="O31" s="50"/>
      <c r="P31" s="4"/>
      <c r="R31" s="79"/>
      <c r="S31" s="13"/>
      <c r="T31" s="13"/>
      <c r="U31" s="13"/>
      <c r="V31" s="13"/>
      <c r="W31" s="13"/>
      <c r="X31" s="13"/>
      <c r="Y31" s="13"/>
      <c r="Z31" s="13"/>
    </row>
    <row r="32" spans="1:38" s="3" customFormat="1" ht="38.25">
      <c r="A32" s="17" t="s">
        <v>16</v>
      </c>
      <c r="B32" s="18" t="s">
        <v>534</v>
      </c>
      <c r="C32" s="18"/>
      <c r="D32" s="19" t="s">
        <v>545</v>
      </c>
      <c r="E32" s="18" t="s">
        <v>546</v>
      </c>
      <c r="F32" s="18" t="s">
        <v>547</v>
      </c>
      <c r="G32" s="18" t="s">
        <v>566</v>
      </c>
      <c r="H32" s="18" t="s">
        <v>549</v>
      </c>
      <c r="I32" s="18" t="s">
        <v>550</v>
      </c>
      <c r="J32" s="18" t="s">
        <v>551</v>
      </c>
      <c r="K32" s="59" t="s">
        <v>567</v>
      </c>
      <c r="L32" s="366" t="s">
        <v>818</v>
      </c>
      <c r="M32" s="60" t="s">
        <v>817</v>
      </c>
      <c r="N32" s="18" t="s">
        <v>554</v>
      </c>
      <c r="O32" s="75" t="s">
        <v>555</v>
      </c>
      <c r="P32" s="4"/>
      <c r="Q32" s="37"/>
      <c r="R32" s="35"/>
      <c r="S32" s="35"/>
      <c r="T32" s="35"/>
    </row>
    <row r="33" spans="1:27" s="344" customFormat="1" ht="15" customHeight="1">
      <c r="A33" s="560">
        <v>1</v>
      </c>
      <c r="B33" s="506">
        <v>44337</v>
      </c>
      <c r="C33" s="507"/>
      <c r="D33" s="458" t="s">
        <v>304</v>
      </c>
      <c r="E33" s="432" t="s">
        <v>557</v>
      </c>
      <c r="F33" s="432">
        <v>1314</v>
      </c>
      <c r="G33" s="432">
        <v>1275</v>
      </c>
      <c r="H33" s="432">
        <v>1352</v>
      </c>
      <c r="I33" s="432" t="s">
        <v>849</v>
      </c>
      <c r="J33" s="491" t="s">
        <v>883</v>
      </c>
      <c r="K33" s="491">
        <f t="shared" ref="K33" si="12">H33-F33</f>
        <v>38</v>
      </c>
      <c r="L33" s="499">
        <f>(F33*-0.7)/100</f>
        <v>-9.1980000000000004</v>
      </c>
      <c r="M33" s="544">
        <f t="shared" ref="M33" si="13">(K33+L33)/F33</f>
        <v>2.1919330289193302E-2</v>
      </c>
      <c r="N33" s="491" t="s">
        <v>556</v>
      </c>
      <c r="O33" s="511">
        <v>44350</v>
      </c>
      <c r="P33" s="4"/>
      <c r="Q33" s="4"/>
      <c r="R33" s="314" t="s">
        <v>792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44" customFormat="1" ht="15" customHeight="1">
      <c r="A34" s="560">
        <v>2</v>
      </c>
      <c r="B34" s="506">
        <v>44341</v>
      </c>
      <c r="C34" s="507"/>
      <c r="D34" s="458" t="s">
        <v>97</v>
      </c>
      <c r="E34" s="432" t="s">
        <v>557</v>
      </c>
      <c r="F34" s="432">
        <v>190.5</v>
      </c>
      <c r="G34" s="432">
        <v>185</v>
      </c>
      <c r="H34" s="432">
        <v>195.5</v>
      </c>
      <c r="I34" s="432" t="s">
        <v>851</v>
      </c>
      <c r="J34" s="491" t="s">
        <v>890</v>
      </c>
      <c r="K34" s="491">
        <f t="shared" ref="K34" si="14">H34-F34</f>
        <v>5</v>
      </c>
      <c r="L34" s="499">
        <f>(F34*-0.7)/100</f>
        <v>-1.3334999999999999</v>
      </c>
      <c r="M34" s="544">
        <f t="shared" ref="M34" si="15">(K34+L34)/F34</f>
        <v>1.9246719160104987E-2</v>
      </c>
      <c r="N34" s="491" t="s">
        <v>556</v>
      </c>
      <c r="O34" s="510">
        <v>44354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44" customFormat="1" ht="15" customHeight="1">
      <c r="A35" s="561">
        <v>3</v>
      </c>
      <c r="B35" s="513">
        <v>44344</v>
      </c>
      <c r="C35" s="514"/>
      <c r="D35" s="440" t="s">
        <v>857</v>
      </c>
      <c r="E35" s="476" t="s">
        <v>557</v>
      </c>
      <c r="F35" s="476">
        <v>636.5</v>
      </c>
      <c r="G35" s="476">
        <v>615</v>
      </c>
      <c r="H35" s="476">
        <v>614</v>
      </c>
      <c r="I35" s="476" t="s">
        <v>858</v>
      </c>
      <c r="J35" s="472" t="s">
        <v>861</v>
      </c>
      <c r="K35" s="472">
        <f t="shared" ref="K35" si="16">H35-F35</f>
        <v>-22.5</v>
      </c>
      <c r="L35" s="489">
        <f>(F35*-0.7)/100</f>
        <v>-4.4554999999999998</v>
      </c>
      <c r="M35" s="562">
        <f t="shared" ref="M35" si="17">(K35+L35)/F35</f>
        <v>-4.234956794972506E-2</v>
      </c>
      <c r="N35" s="472" t="s">
        <v>620</v>
      </c>
      <c r="O35" s="517">
        <v>44348</v>
      </c>
      <c r="P35" s="61"/>
      <c r="Q35" s="61"/>
      <c r="R35" s="448" t="s">
        <v>792</v>
      </c>
      <c r="S35" s="3"/>
      <c r="T35" s="3"/>
      <c r="U35" s="3"/>
      <c r="V35" s="3"/>
      <c r="W35" s="3"/>
      <c r="X35" s="3"/>
      <c r="Y35" s="37"/>
      <c r="Z35" s="37"/>
      <c r="AA35" s="37"/>
    </row>
    <row r="36" spans="1:27" s="344" customFormat="1" ht="15" customHeight="1">
      <c r="A36" s="561">
        <v>4</v>
      </c>
      <c r="B36" s="513">
        <v>44348</v>
      </c>
      <c r="C36" s="514"/>
      <c r="D36" s="440" t="s">
        <v>169</v>
      </c>
      <c r="E36" s="476" t="s">
        <v>557</v>
      </c>
      <c r="F36" s="476">
        <v>431</v>
      </c>
      <c r="G36" s="476">
        <v>418</v>
      </c>
      <c r="H36" s="476">
        <v>418</v>
      </c>
      <c r="I36" s="476" t="s">
        <v>862</v>
      </c>
      <c r="J36" s="472" t="s">
        <v>970</v>
      </c>
      <c r="K36" s="472">
        <f t="shared" ref="K36" si="18">H36-F36</f>
        <v>-13</v>
      </c>
      <c r="L36" s="489">
        <f>(F36*-0.7)/100</f>
        <v>-3.0169999999999999</v>
      </c>
      <c r="M36" s="562">
        <f t="shared" ref="M36" si="19">(K36+L36)/F36</f>
        <v>-3.7162412993039441E-2</v>
      </c>
      <c r="N36" s="472" t="s">
        <v>620</v>
      </c>
      <c r="O36" s="517">
        <v>44365</v>
      </c>
      <c r="P36" s="4"/>
      <c r="Q36" s="4"/>
      <c r="R36" s="31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44" customFormat="1" ht="15" customHeight="1">
      <c r="A37" s="560">
        <v>5</v>
      </c>
      <c r="B37" s="506">
        <v>44350</v>
      </c>
      <c r="C37" s="507"/>
      <c r="D37" s="458" t="s">
        <v>875</v>
      </c>
      <c r="E37" s="432" t="s">
        <v>557</v>
      </c>
      <c r="F37" s="432">
        <v>745</v>
      </c>
      <c r="G37" s="432">
        <v>725</v>
      </c>
      <c r="H37" s="432">
        <v>764</v>
      </c>
      <c r="I37" s="432" t="s">
        <v>876</v>
      </c>
      <c r="J37" s="491" t="s">
        <v>891</v>
      </c>
      <c r="K37" s="491">
        <f t="shared" ref="K37" si="20">H37-F37</f>
        <v>19</v>
      </c>
      <c r="L37" s="499">
        <f>(F37*-0.7)/100</f>
        <v>-5.2149999999999999</v>
      </c>
      <c r="M37" s="544">
        <f t="shared" ref="M37" si="21">(K37+L37)/F37</f>
        <v>1.8503355704697987E-2</v>
      </c>
      <c r="N37" s="491" t="s">
        <v>556</v>
      </c>
      <c r="O37" s="510">
        <v>44354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44" customFormat="1" ht="15" customHeight="1">
      <c r="A38" s="560">
        <v>6</v>
      </c>
      <c r="B38" s="506">
        <v>44350</v>
      </c>
      <c r="C38" s="507"/>
      <c r="D38" s="458" t="s">
        <v>96</v>
      </c>
      <c r="E38" s="432" t="s">
        <v>557</v>
      </c>
      <c r="F38" s="432">
        <v>1195</v>
      </c>
      <c r="G38" s="432">
        <v>1160</v>
      </c>
      <c r="H38" s="432">
        <v>1217.5</v>
      </c>
      <c r="I38" s="432" t="s">
        <v>877</v>
      </c>
      <c r="J38" s="491" t="s">
        <v>878</v>
      </c>
      <c r="K38" s="491">
        <f t="shared" ref="K38:K39" si="22">H38-F38</f>
        <v>22.5</v>
      </c>
      <c r="L38" s="499">
        <f>(F38*-0.07)/100</f>
        <v>-0.83650000000000002</v>
      </c>
      <c r="M38" s="544">
        <f t="shared" ref="M38:M39" si="23">(K38+L38)/F38</f>
        <v>1.8128451882845186E-2</v>
      </c>
      <c r="N38" s="491" t="s">
        <v>556</v>
      </c>
      <c r="O38" s="511">
        <v>44350</v>
      </c>
      <c r="P38" s="4"/>
      <c r="Q38" s="4"/>
      <c r="R38" s="31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44" customFormat="1" ht="15" customHeight="1">
      <c r="A39" s="560">
        <v>7</v>
      </c>
      <c r="B39" s="506">
        <v>44354</v>
      </c>
      <c r="C39" s="507"/>
      <c r="D39" s="458" t="s">
        <v>115</v>
      </c>
      <c r="E39" s="432" t="s">
        <v>557</v>
      </c>
      <c r="F39" s="432">
        <v>253</v>
      </c>
      <c r="G39" s="432">
        <v>245</v>
      </c>
      <c r="H39" s="432">
        <v>261</v>
      </c>
      <c r="I39" s="432" t="s">
        <v>887</v>
      </c>
      <c r="J39" s="491" t="s">
        <v>898</v>
      </c>
      <c r="K39" s="491">
        <f t="shared" si="22"/>
        <v>8</v>
      </c>
      <c r="L39" s="499">
        <f>(F39*-0.7)/100</f>
        <v>-1.7709999999999999</v>
      </c>
      <c r="M39" s="544">
        <f t="shared" si="23"/>
        <v>2.4620553359683797E-2</v>
      </c>
      <c r="N39" s="491" t="s">
        <v>556</v>
      </c>
      <c r="O39" s="510">
        <v>44356</v>
      </c>
      <c r="P39" s="4"/>
      <c r="Q39" s="4"/>
      <c r="R39" s="31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44" customFormat="1" ht="15" customHeight="1">
      <c r="A40" s="560">
        <v>8</v>
      </c>
      <c r="B40" s="506">
        <v>44355</v>
      </c>
      <c r="C40" s="507"/>
      <c r="D40" s="458" t="s">
        <v>893</v>
      </c>
      <c r="E40" s="432" t="s">
        <v>557</v>
      </c>
      <c r="F40" s="432">
        <v>361</v>
      </c>
      <c r="G40" s="432">
        <v>349</v>
      </c>
      <c r="H40" s="432">
        <v>368</v>
      </c>
      <c r="I40" s="432" t="s">
        <v>894</v>
      </c>
      <c r="J40" s="491" t="s">
        <v>880</v>
      </c>
      <c r="K40" s="491">
        <f t="shared" ref="K40:K42" si="24">H40-F40</f>
        <v>7</v>
      </c>
      <c r="L40" s="499">
        <f>(F40*-0.07)/100</f>
        <v>-0.25270000000000004</v>
      </c>
      <c r="M40" s="544">
        <f t="shared" ref="M40:M42" si="25">(K40+L40)/F40</f>
        <v>1.8690581717451523E-2</v>
      </c>
      <c r="N40" s="491" t="s">
        <v>556</v>
      </c>
      <c r="O40" s="511">
        <v>44355</v>
      </c>
      <c r="P40" s="4"/>
      <c r="Q40" s="4"/>
      <c r="R40" s="31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44" customFormat="1" ht="15" customHeight="1">
      <c r="A41" s="561">
        <v>9</v>
      </c>
      <c r="B41" s="513">
        <v>44356</v>
      </c>
      <c r="C41" s="514"/>
      <c r="D41" s="440" t="s">
        <v>899</v>
      </c>
      <c r="E41" s="476" t="s">
        <v>557</v>
      </c>
      <c r="F41" s="476">
        <v>2119</v>
      </c>
      <c r="G41" s="476">
        <v>2045</v>
      </c>
      <c r="H41" s="476">
        <v>2045</v>
      </c>
      <c r="I41" s="476" t="s">
        <v>900</v>
      </c>
      <c r="J41" s="472" t="s">
        <v>925</v>
      </c>
      <c r="K41" s="472">
        <f t="shared" si="24"/>
        <v>-74</v>
      </c>
      <c r="L41" s="489">
        <f t="shared" ref="L41:L46" si="26">(F41*-0.7)/100</f>
        <v>-14.833</v>
      </c>
      <c r="M41" s="562">
        <f t="shared" si="25"/>
        <v>-4.1922133081642284E-2</v>
      </c>
      <c r="N41" s="472" t="s">
        <v>620</v>
      </c>
      <c r="O41" s="517">
        <v>44361</v>
      </c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44" customFormat="1" ht="15" customHeight="1">
      <c r="A42" s="561">
        <v>10</v>
      </c>
      <c r="B42" s="513">
        <v>44357</v>
      </c>
      <c r="C42" s="514"/>
      <c r="D42" s="440" t="s">
        <v>296</v>
      </c>
      <c r="E42" s="476" t="s">
        <v>557</v>
      </c>
      <c r="F42" s="476">
        <v>2840</v>
      </c>
      <c r="G42" s="476">
        <v>2760</v>
      </c>
      <c r="H42" s="476">
        <v>2760</v>
      </c>
      <c r="I42" s="476" t="s">
        <v>912</v>
      </c>
      <c r="J42" s="472" t="s">
        <v>924</v>
      </c>
      <c r="K42" s="472">
        <f t="shared" si="24"/>
        <v>-80</v>
      </c>
      <c r="L42" s="489">
        <f t="shared" si="26"/>
        <v>-19.88</v>
      </c>
      <c r="M42" s="562">
        <f t="shared" si="25"/>
        <v>-3.5169014084507039E-2</v>
      </c>
      <c r="N42" s="472" t="s">
        <v>620</v>
      </c>
      <c r="O42" s="517">
        <v>44361</v>
      </c>
      <c r="P42" s="4"/>
      <c r="Q42" s="4"/>
      <c r="R42" s="31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44" customFormat="1" ht="15" customHeight="1">
      <c r="A43" s="561">
        <v>11</v>
      </c>
      <c r="B43" s="513">
        <v>44361</v>
      </c>
      <c r="C43" s="514"/>
      <c r="D43" s="440" t="s">
        <v>166</v>
      </c>
      <c r="E43" s="476" t="s">
        <v>557</v>
      </c>
      <c r="F43" s="476">
        <v>158.25</v>
      </c>
      <c r="G43" s="476">
        <v>153.5</v>
      </c>
      <c r="H43" s="476">
        <v>153</v>
      </c>
      <c r="I43" s="476" t="s">
        <v>929</v>
      </c>
      <c r="J43" s="472" t="s">
        <v>954</v>
      </c>
      <c r="K43" s="472">
        <f t="shared" ref="K43:K44" si="27">H43-F43</f>
        <v>-5.25</v>
      </c>
      <c r="L43" s="489">
        <f t="shared" si="26"/>
        <v>-1.10775</v>
      </c>
      <c r="M43" s="562">
        <f t="shared" ref="M43:M44" si="28">(K43+L43)/F43</f>
        <v>-4.0175355450236969E-2</v>
      </c>
      <c r="N43" s="472" t="s">
        <v>620</v>
      </c>
      <c r="O43" s="517">
        <v>44364</v>
      </c>
      <c r="P43" s="4"/>
      <c r="Q43" s="4"/>
      <c r="R43" s="31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44" customFormat="1" ht="15" customHeight="1">
      <c r="A44" s="560">
        <v>12</v>
      </c>
      <c r="B44" s="506">
        <v>44362</v>
      </c>
      <c r="C44" s="507"/>
      <c r="D44" s="458" t="s">
        <v>326</v>
      </c>
      <c r="E44" s="432" t="s">
        <v>557</v>
      </c>
      <c r="F44" s="432">
        <v>580</v>
      </c>
      <c r="G44" s="432">
        <v>562</v>
      </c>
      <c r="H44" s="432">
        <v>596</v>
      </c>
      <c r="I44" s="432" t="s">
        <v>935</v>
      </c>
      <c r="J44" s="491" t="s">
        <v>985</v>
      </c>
      <c r="K44" s="491">
        <f t="shared" si="27"/>
        <v>16</v>
      </c>
      <c r="L44" s="499">
        <f t="shared" si="26"/>
        <v>-4.0599999999999996</v>
      </c>
      <c r="M44" s="544">
        <f t="shared" si="28"/>
        <v>2.0586206896551728E-2</v>
      </c>
      <c r="N44" s="491" t="s">
        <v>556</v>
      </c>
      <c r="O44" s="510">
        <v>44365</v>
      </c>
      <c r="P44" s="4"/>
      <c r="Q44" s="4"/>
      <c r="R44" s="31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44" customFormat="1" ht="15" customHeight="1">
      <c r="A45" s="561">
        <v>13</v>
      </c>
      <c r="B45" s="513">
        <v>44363</v>
      </c>
      <c r="C45" s="514"/>
      <c r="D45" s="440" t="s">
        <v>754</v>
      </c>
      <c r="E45" s="476" t="s">
        <v>557</v>
      </c>
      <c r="F45" s="476">
        <v>210.5</v>
      </c>
      <c r="G45" s="476">
        <v>205</v>
      </c>
      <c r="H45" s="476">
        <v>204</v>
      </c>
      <c r="I45" s="476" t="s">
        <v>946</v>
      </c>
      <c r="J45" s="472" t="s">
        <v>969</v>
      </c>
      <c r="K45" s="472">
        <f t="shared" ref="K45:K46" si="29">H45-F45</f>
        <v>-6.5</v>
      </c>
      <c r="L45" s="489">
        <f t="shared" si="26"/>
        <v>-1.4735</v>
      </c>
      <c r="M45" s="562">
        <f t="shared" ref="M45:M46" si="30">(K45+L45)/F45</f>
        <v>-3.7878859857482183E-2</v>
      </c>
      <c r="N45" s="472" t="s">
        <v>620</v>
      </c>
      <c r="O45" s="517">
        <v>44365</v>
      </c>
      <c r="P45" s="4"/>
      <c r="Q45" s="4"/>
      <c r="R45" s="31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44" customFormat="1" ht="15" customHeight="1">
      <c r="A46" s="560">
        <v>14</v>
      </c>
      <c r="B46" s="506">
        <v>44368</v>
      </c>
      <c r="C46" s="507"/>
      <c r="D46" s="458" t="s">
        <v>171</v>
      </c>
      <c r="E46" s="432" t="s">
        <v>557</v>
      </c>
      <c r="F46" s="432">
        <v>1990</v>
      </c>
      <c r="G46" s="432">
        <v>1940</v>
      </c>
      <c r="H46" s="432">
        <v>2045</v>
      </c>
      <c r="I46" s="432" t="s">
        <v>997</v>
      </c>
      <c r="J46" s="491" t="s">
        <v>680</v>
      </c>
      <c r="K46" s="491">
        <f t="shared" si="29"/>
        <v>55</v>
      </c>
      <c r="L46" s="499">
        <f t="shared" si="26"/>
        <v>-13.93</v>
      </c>
      <c r="M46" s="544">
        <f t="shared" si="30"/>
        <v>2.0638190954773868E-2</v>
      </c>
      <c r="N46" s="491" t="s">
        <v>556</v>
      </c>
      <c r="O46" s="510">
        <v>44370</v>
      </c>
      <c r="P46" s="4"/>
      <c r="Q46" s="4"/>
      <c r="R46" s="31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44" customFormat="1" ht="15" customHeight="1">
      <c r="A47" s="563">
        <v>15</v>
      </c>
      <c r="B47" s="520">
        <v>44368</v>
      </c>
      <c r="C47" s="521"/>
      <c r="D47" s="449" t="s">
        <v>326</v>
      </c>
      <c r="E47" s="384" t="s">
        <v>557</v>
      </c>
      <c r="F47" s="384" t="s">
        <v>998</v>
      </c>
      <c r="G47" s="384">
        <v>567</v>
      </c>
      <c r="H47" s="384"/>
      <c r="I47" s="384" t="s">
        <v>935</v>
      </c>
      <c r="J47" s="478" t="s">
        <v>558</v>
      </c>
      <c r="K47" s="478"/>
      <c r="L47" s="480"/>
      <c r="M47" s="548"/>
      <c r="N47" s="478"/>
      <c r="O47" s="486"/>
      <c r="P47" s="4"/>
      <c r="Q47" s="4"/>
      <c r="R47" s="31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44" customFormat="1" ht="15" customHeight="1">
      <c r="A48" s="563">
        <v>16</v>
      </c>
      <c r="B48" s="520">
        <v>44370</v>
      </c>
      <c r="C48" s="521"/>
      <c r="D48" s="449" t="s">
        <v>1023</v>
      </c>
      <c r="E48" s="384" t="s">
        <v>557</v>
      </c>
      <c r="F48" s="384" t="s">
        <v>1024</v>
      </c>
      <c r="G48" s="384">
        <v>146</v>
      </c>
      <c r="H48" s="384"/>
      <c r="I48" s="384">
        <v>164</v>
      </c>
      <c r="J48" s="478" t="s">
        <v>558</v>
      </c>
      <c r="K48" s="478"/>
      <c r="L48" s="480"/>
      <c r="M48" s="548"/>
      <c r="N48" s="478"/>
      <c r="O48" s="486"/>
      <c r="P48" s="4"/>
      <c r="Q48" s="4"/>
      <c r="R48" s="314" t="s">
        <v>792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44" customFormat="1" ht="15" customHeight="1">
      <c r="A49" s="561">
        <v>17</v>
      </c>
      <c r="B49" s="513">
        <v>44371</v>
      </c>
      <c r="C49" s="514"/>
      <c r="D49" s="440" t="s">
        <v>1030</v>
      </c>
      <c r="E49" s="476" t="s">
        <v>557</v>
      </c>
      <c r="F49" s="476">
        <v>2205</v>
      </c>
      <c r="G49" s="476">
        <v>2140</v>
      </c>
      <c r="H49" s="476">
        <v>2140</v>
      </c>
      <c r="I49" s="476" t="s">
        <v>1031</v>
      </c>
      <c r="J49" s="472" t="s">
        <v>1053</v>
      </c>
      <c r="K49" s="472">
        <f t="shared" ref="K49" si="31">H49-F49</f>
        <v>-65</v>
      </c>
      <c r="L49" s="489">
        <f t="shared" ref="L49" si="32">(F49*-0.7)/100</f>
        <v>-15.435</v>
      </c>
      <c r="M49" s="562">
        <f t="shared" ref="M49" si="33">(K49+L49)/F49</f>
        <v>-3.6478458049886621E-2</v>
      </c>
      <c r="N49" s="472" t="s">
        <v>620</v>
      </c>
      <c r="O49" s="517">
        <v>44372</v>
      </c>
      <c r="P49" s="4"/>
      <c r="Q49" s="4"/>
      <c r="R49" s="31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44" customFormat="1" ht="15" customHeight="1">
      <c r="A50" s="563">
        <v>18</v>
      </c>
      <c r="B50" s="540">
        <v>44371</v>
      </c>
      <c r="C50" s="521"/>
      <c r="D50" s="449" t="s">
        <v>44</v>
      </c>
      <c r="E50" s="384" t="s">
        <v>557</v>
      </c>
      <c r="F50" s="384" t="s">
        <v>1035</v>
      </c>
      <c r="G50" s="384">
        <v>718</v>
      </c>
      <c r="H50" s="384"/>
      <c r="I50" s="384" t="s">
        <v>876</v>
      </c>
      <c r="J50" s="478" t="s">
        <v>558</v>
      </c>
      <c r="K50" s="478"/>
      <c r="L50" s="480"/>
      <c r="M50" s="548"/>
      <c r="N50" s="478"/>
      <c r="O50" s="486"/>
      <c r="P50" s="4"/>
      <c r="Q50" s="4"/>
      <c r="R50" s="314" t="s">
        <v>559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44" customFormat="1" ht="15" customHeight="1">
      <c r="A51" s="560">
        <v>19</v>
      </c>
      <c r="B51" s="506">
        <v>44371</v>
      </c>
      <c r="C51" s="507"/>
      <c r="D51" s="458" t="s">
        <v>232</v>
      </c>
      <c r="E51" s="432" t="s">
        <v>557</v>
      </c>
      <c r="F51" s="432">
        <v>892.5</v>
      </c>
      <c r="G51" s="432">
        <v>863</v>
      </c>
      <c r="H51" s="432">
        <v>913.5</v>
      </c>
      <c r="I51" s="432">
        <v>950</v>
      </c>
      <c r="J51" s="491" t="s">
        <v>606</v>
      </c>
      <c r="K51" s="491">
        <f t="shared" ref="K51:K52" si="34">H51-F51</f>
        <v>21</v>
      </c>
      <c r="L51" s="499">
        <f>(F51*-0.07)/100</f>
        <v>-0.62475000000000014</v>
      </c>
      <c r="M51" s="544">
        <f t="shared" ref="M51:M52" si="35">(K51+L51)/F51</f>
        <v>2.2829411764705883E-2</v>
      </c>
      <c r="N51" s="491" t="s">
        <v>556</v>
      </c>
      <c r="O51" s="511">
        <v>44371</v>
      </c>
      <c r="P51" s="4"/>
      <c r="Q51" s="4"/>
      <c r="R51" s="314" t="s">
        <v>792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44" customFormat="1" ht="15" customHeight="1">
      <c r="A52" s="560">
        <v>20</v>
      </c>
      <c r="B52" s="506">
        <v>44371</v>
      </c>
      <c r="C52" s="507"/>
      <c r="D52" s="458" t="s">
        <v>224</v>
      </c>
      <c r="E52" s="432" t="s">
        <v>557</v>
      </c>
      <c r="F52" s="432">
        <v>210.5</v>
      </c>
      <c r="G52" s="432">
        <v>205</v>
      </c>
      <c r="H52" s="432">
        <v>216</v>
      </c>
      <c r="I52" s="432">
        <v>222</v>
      </c>
      <c r="J52" s="491" t="s">
        <v>1004</v>
      </c>
      <c r="K52" s="491">
        <f t="shared" si="34"/>
        <v>5.5</v>
      </c>
      <c r="L52" s="499">
        <f t="shared" ref="L52" si="36">(F52*-0.7)/100</f>
        <v>-1.4735</v>
      </c>
      <c r="M52" s="544">
        <f t="shared" si="35"/>
        <v>1.9128266033254158E-2</v>
      </c>
      <c r="N52" s="491" t="s">
        <v>556</v>
      </c>
      <c r="O52" s="510">
        <v>44372</v>
      </c>
      <c r="P52" s="4"/>
      <c r="Q52" s="4"/>
      <c r="R52" s="314" t="s">
        <v>792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44" customFormat="1" ht="15" customHeight="1">
      <c r="A53" s="563">
        <v>21</v>
      </c>
      <c r="B53" s="520">
        <v>44372</v>
      </c>
      <c r="C53" s="521"/>
      <c r="D53" s="449" t="s">
        <v>131</v>
      </c>
      <c r="E53" s="384" t="s">
        <v>557</v>
      </c>
      <c r="F53" s="384" t="s">
        <v>1059</v>
      </c>
      <c r="G53" s="384">
        <v>1665</v>
      </c>
      <c r="H53" s="384"/>
      <c r="I53" s="384" t="s">
        <v>1060</v>
      </c>
      <c r="J53" s="478" t="s">
        <v>558</v>
      </c>
      <c r="K53" s="478"/>
      <c r="L53" s="480"/>
      <c r="M53" s="548"/>
      <c r="N53" s="478"/>
      <c r="O53" s="486"/>
      <c r="P53" s="4"/>
      <c r="Q53" s="4"/>
      <c r="R53" s="31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44" customFormat="1" ht="15" customHeight="1">
      <c r="A54" s="368"/>
      <c r="B54" s="388"/>
      <c r="C54" s="391"/>
      <c r="D54" s="449"/>
      <c r="E54" s="361"/>
      <c r="F54" s="361"/>
      <c r="G54" s="392"/>
      <c r="H54" s="392"/>
      <c r="I54" s="361"/>
      <c r="J54" s="333"/>
      <c r="K54" s="333"/>
      <c r="L54" s="375"/>
      <c r="M54" s="373"/>
      <c r="N54" s="355"/>
      <c r="O54" s="367"/>
      <c r="P54" s="4"/>
      <c r="Q54" s="4"/>
      <c r="R54" s="314"/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44" customFormat="1" ht="15" customHeight="1">
      <c r="A55" s="368"/>
      <c r="B55" s="388"/>
      <c r="C55" s="391"/>
      <c r="D55" s="449"/>
      <c r="E55" s="361"/>
      <c r="F55" s="361"/>
      <c r="G55" s="392"/>
      <c r="H55" s="392"/>
      <c r="I55" s="361"/>
      <c r="J55" s="333"/>
      <c r="K55" s="333"/>
      <c r="L55" s="375"/>
      <c r="M55" s="373"/>
      <c r="N55" s="355"/>
      <c r="O55" s="367"/>
      <c r="P55" s="4"/>
      <c r="Q55" s="4"/>
      <c r="R55" s="314"/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44" customFormat="1" ht="15" customHeight="1">
      <c r="A56" s="433"/>
      <c r="B56" s="394"/>
      <c r="C56" s="434"/>
      <c r="D56" s="435"/>
      <c r="E56" s="370"/>
      <c r="F56" s="370"/>
      <c r="G56" s="436"/>
      <c r="H56" s="436"/>
      <c r="I56" s="370"/>
      <c r="J56" s="369"/>
      <c r="K56" s="369"/>
      <c r="L56" s="437"/>
      <c r="M56" s="382"/>
      <c r="N56" s="372"/>
      <c r="O56" s="438"/>
      <c r="P56" s="4"/>
      <c r="Q56" s="4"/>
      <c r="R56" s="314"/>
      <c r="S56" s="37"/>
      <c r="T56" s="37"/>
      <c r="U56" s="37"/>
      <c r="V56" s="37"/>
      <c r="W56" s="37"/>
      <c r="X56" s="37"/>
      <c r="Y56" s="37"/>
      <c r="Z56" s="37"/>
      <c r="AA56" s="37"/>
    </row>
    <row r="57" spans="1:34" ht="44.25" customHeight="1">
      <c r="A57" s="20" t="s">
        <v>560</v>
      </c>
      <c r="B57" s="36"/>
      <c r="C57" s="36"/>
      <c r="D57" s="37"/>
      <c r="E57" s="33"/>
      <c r="F57" s="33"/>
      <c r="G57" s="32"/>
      <c r="H57" s="32" t="s">
        <v>819</v>
      </c>
      <c r="I57" s="33"/>
      <c r="J57" s="14"/>
      <c r="K57" s="76"/>
      <c r="L57" s="77"/>
      <c r="M57" s="76"/>
      <c r="N57" s="78"/>
      <c r="O57" s="76"/>
      <c r="P57" s="4"/>
      <c r="Q57" s="381"/>
      <c r="R57" s="393"/>
      <c r="S57" s="381"/>
      <c r="T57" s="381"/>
      <c r="U57" s="381"/>
      <c r="V57" s="381"/>
      <c r="W57" s="381"/>
      <c r="X57" s="381"/>
      <c r="Y57" s="381"/>
      <c r="Z57" s="37"/>
      <c r="AA57" s="37"/>
      <c r="AB57" s="37"/>
    </row>
    <row r="58" spans="1:34" s="3" customFormat="1">
      <c r="A58" s="26" t="s">
        <v>561</v>
      </c>
      <c r="B58" s="20"/>
      <c r="C58" s="20"/>
      <c r="D58" s="20"/>
      <c r="E58" s="2"/>
      <c r="F58" s="27" t="s">
        <v>562</v>
      </c>
      <c r="G58" s="38"/>
      <c r="H58" s="39"/>
      <c r="I58" s="79"/>
      <c r="J58" s="14"/>
      <c r="K58" s="80"/>
      <c r="L58" s="81"/>
      <c r="M58" s="82"/>
      <c r="N58" s="83"/>
      <c r="O58" s="84"/>
      <c r="P58" s="2"/>
      <c r="Q58" s="1"/>
      <c r="R58" s="9"/>
      <c r="Z58" s="6"/>
      <c r="AA58" s="6"/>
      <c r="AB58" s="6"/>
      <c r="AC58" s="6"/>
      <c r="AD58" s="6"/>
      <c r="AE58" s="6"/>
      <c r="AF58" s="6"/>
      <c r="AG58" s="6"/>
      <c r="AH58" s="6"/>
    </row>
    <row r="59" spans="1:34" s="6" customFormat="1" ht="14.25" customHeight="1">
      <c r="A59" s="26"/>
      <c r="B59" s="20"/>
      <c r="C59" s="20"/>
      <c r="D59" s="20"/>
      <c r="E59" s="29"/>
      <c r="F59" s="27" t="s">
        <v>564</v>
      </c>
      <c r="G59" s="38"/>
      <c r="H59" s="39"/>
      <c r="I59" s="79"/>
      <c r="J59" s="14"/>
      <c r="K59" s="80"/>
      <c r="L59" s="81"/>
      <c r="M59" s="82"/>
      <c r="N59" s="83"/>
      <c r="O59" s="84"/>
      <c r="P59" s="2"/>
      <c r="Q59" s="1"/>
      <c r="R59" s="9"/>
      <c r="S59" s="3"/>
      <c r="Y59" s="3"/>
      <c r="Z59" s="3"/>
    </row>
    <row r="60" spans="1:34" s="6" customFormat="1" ht="14.25" customHeight="1">
      <c r="A60" s="20"/>
      <c r="B60" s="20"/>
      <c r="C60" s="20"/>
      <c r="D60" s="20"/>
      <c r="E60" s="29"/>
      <c r="F60" s="14"/>
      <c r="G60" s="14"/>
      <c r="H60" s="28"/>
      <c r="I60" s="33"/>
      <c r="J60" s="68"/>
      <c r="K60" s="65"/>
      <c r="L60" s="66"/>
      <c r="M60" s="14"/>
      <c r="N60" s="69"/>
      <c r="O60" s="54"/>
      <c r="P60" s="5"/>
      <c r="Q60" s="1"/>
      <c r="R60" s="9"/>
      <c r="S60" s="3"/>
      <c r="Y60" s="3"/>
      <c r="Z60" s="3"/>
    </row>
    <row r="61" spans="1:34" s="6" customFormat="1" ht="15">
      <c r="A61" s="40" t="s">
        <v>571</v>
      </c>
      <c r="B61" s="40"/>
      <c r="C61" s="40"/>
      <c r="D61" s="40"/>
      <c r="E61" s="29"/>
      <c r="F61" s="14"/>
      <c r="G61" s="9"/>
      <c r="H61" s="14"/>
      <c r="I61" s="9"/>
      <c r="J61" s="85"/>
      <c r="K61" s="9"/>
      <c r="L61" s="9"/>
      <c r="M61" s="9"/>
      <c r="N61" s="9"/>
      <c r="O61" s="86"/>
      <c r="P61"/>
      <c r="Q61" s="1"/>
      <c r="R61" s="9"/>
      <c r="S61" s="3"/>
      <c r="Y61" s="3"/>
      <c r="Z61" s="3"/>
    </row>
    <row r="62" spans="1:34" s="6" customFormat="1" ht="38.25">
      <c r="A62" s="18" t="s">
        <v>16</v>
      </c>
      <c r="B62" s="18" t="s">
        <v>534</v>
      </c>
      <c r="C62" s="18"/>
      <c r="D62" s="19" t="s">
        <v>545</v>
      </c>
      <c r="E62" s="18" t="s">
        <v>546</v>
      </c>
      <c r="F62" s="18" t="s">
        <v>547</v>
      </c>
      <c r="G62" s="18" t="s">
        <v>566</v>
      </c>
      <c r="H62" s="18" t="s">
        <v>549</v>
      </c>
      <c r="I62" s="18" t="s">
        <v>550</v>
      </c>
      <c r="J62" s="17" t="s">
        <v>551</v>
      </c>
      <c r="K62" s="74" t="s">
        <v>572</v>
      </c>
      <c r="L62" s="60" t="s">
        <v>818</v>
      </c>
      <c r="M62" s="74" t="s">
        <v>568</v>
      </c>
      <c r="N62" s="18" t="s">
        <v>569</v>
      </c>
      <c r="O62" s="17" t="s">
        <v>554</v>
      </c>
      <c r="P62" s="87" t="s">
        <v>555</v>
      </c>
      <c r="Q62" s="1"/>
      <c r="R62" s="14"/>
      <c r="S62" s="3"/>
      <c r="Y62" s="3"/>
      <c r="Z62" s="3"/>
    </row>
    <row r="63" spans="1:34" s="344" customFormat="1" ht="13.9" customHeight="1">
      <c r="A63" s="505">
        <v>1</v>
      </c>
      <c r="B63" s="506">
        <v>44343</v>
      </c>
      <c r="C63" s="507"/>
      <c r="D63" s="414" t="s">
        <v>854</v>
      </c>
      <c r="E63" s="432" t="s">
        <v>557</v>
      </c>
      <c r="F63" s="432">
        <v>2330</v>
      </c>
      <c r="G63" s="432">
        <v>2285</v>
      </c>
      <c r="H63" s="432">
        <v>2361</v>
      </c>
      <c r="I63" s="503" t="s">
        <v>855</v>
      </c>
      <c r="J63" s="491" t="s">
        <v>867</v>
      </c>
      <c r="K63" s="502">
        <f t="shared" ref="K63:K64" si="37">H63-F63</f>
        <v>31</v>
      </c>
      <c r="L63" s="498">
        <f t="shared" ref="L63:L64" si="38">(H63*N63)*0.07%</f>
        <v>495.81000000000006</v>
      </c>
      <c r="M63" s="508">
        <f t="shared" ref="M63:M64" si="39">(K63*N63)-L63</f>
        <v>8804.19</v>
      </c>
      <c r="N63" s="491">
        <v>300</v>
      </c>
      <c r="O63" s="509" t="s">
        <v>556</v>
      </c>
      <c r="P63" s="510">
        <v>44349</v>
      </c>
      <c r="Q63" s="343"/>
      <c r="R63" s="314" t="s">
        <v>559</v>
      </c>
      <c r="S63" s="37"/>
      <c r="Y63" s="37"/>
      <c r="Z63" s="37"/>
    </row>
    <row r="64" spans="1:34" s="344" customFormat="1" ht="13.9" customHeight="1">
      <c r="A64" s="505">
        <v>2</v>
      </c>
      <c r="B64" s="506">
        <v>44349</v>
      </c>
      <c r="C64" s="507"/>
      <c r="D64" s="414" t="s">
        <v>865</v>
      </c>
      <c r="E64" s="432" t="s">
        <v>557</v>
      </c>
      <c r="F64" s="432">
        <v>678.5</v>
      </c>
      <c r="G64" s="432">
        <v>668</v>
      </c>
      <c r="H64" s="432">
        <v>685.5</v>
      </c>
      <c r="I64" s="503" t="s">
        <v>866</v>
      </c>
      <c r="J64" s="491" t="s">
        <v>880</v>
      </c>
      <c r="K64" s="502">
        <f t="shared" si="37"/>
        <v>7</v>
      </c>
      <c r="L64" s="498">
        <f t="shared" si="38"/>
        <v>527.83500000000004</v>
      </c>
      <c r="M64" s="508">
        <f t="shared" si="39"/>
        <v>7172.165</v>
      </c>
      <c r="N64" s="491">
        <v>1100</v>
      </c>
      <c r="O64" s="509" t="s">
        <v>556</v>
      </c>
      <c r="P64" s="510">
        <v>44350</v>
      </c>
      <c r="Q64" s="343"/>
      <c r="R64" s="314" t="s">
        <v>559</v>
      </c>
      <c r="S64" s="37"/>
      <c r="Y64" s="37"/>
      <c r="Z64" s="37"/>
    </row>
    <row r="65" spans="1:26" s="344" customFormat="1" ht="13.9" customHeight="1">
      <c r="A65" s="505">
        <v>3</v>
      </c>
      <c r="B65" s="506">
        <v>44349</v>
      </c>
      <c r="C65" s="507"/>
      <c r="D65" s="414" t="s">
        <v>868</v>
      </c>
      <c r="E65" s="432" t="s">
        <v>557</v>
      </c>
      <c r="F65" s="432">
        <v>1840</v>
      </c>
      <c r="G65" s="432">
        <v>1794</v>
      </c>
      <c r="H65" s="432">
        <v>1868.5</v>
      </c>
      <c r="I65" s="503" t="s">
        <v>873</v>
      </c>
      <c r="J65" s="491" t="s">
        <v>879</v>
      </c>
      <c r="K65" s="502">
        <f t="shared" ref="K65" si="40">H65-F65</f>
        <v>28.5</v>
      </c>
      <c r="L65" s="498">
        <f t="shared" ref="L65" si="41">(H65*N65)*0.07%</f>
        <v>359.68625000000003</v>
      </c>
      <c r="M65" s="508">
        <f t="shared" ref="M65" si="42">(K65*N65)-L65</f>
        <v>7477.8137500000003</v>
      </c>
      <c r="N65" s="491">
        <v>275</v>
      </c>
      <c r="O65" s="509" t="s">
        <v>556</v>
      </c>
      <c r="P65" s="510">
        <v>44350</v>
      </c>
      <c r="Q65" s="343"/>
      <c r="R65" s="314" t="s">
        <v>559</v>
      </c>
      <c r="S65" s="37"/>
      <c r="Y65" s="37"/>
      <c r="Z65" s="37"/>
    </row>
    <row r="66" spans="1:26" s="344" customFormat="1" ht="13.9" customHeight="1">
      <c r="A66" s="505">
        <v>4</v>
      </c>
      <c r="B66" s="506">
        <v>44349</v>
      </c>
      <c r="C66" s="507"/>
      <c r="D66" s="414" t="s">
        <v>869</v>
      </c>
      <c r="E66" s="432" t="s">
        <v>557</v>
      </c>
      <c r="F66" s="432">
        <v>4530</v>
      </c>
      <c r="G66" s="432">
        <v>4440</v>
      </c>
      <c r="H66" s="432">
        <v>4630</v>
      </c>
      <c r="I66" s="503" t="s">
        <v>874</v>
      </c>
      <c r="J66" s="491" t="s">
        <v>881</v>
      </c>
      <c r="K66" s="502">
        <f t="shared" ref="K66:K68" si="43">H66-F66</f>
        <v>100</v>
      </c>
      <c r="L66" s="498">
        <f t="shared" ref="L66:L68" si="44">(H66*N66)*0.07%</f>
        <v>405.12500000000006</v>
      </c>
      <c r="M66" s="508">
        <f t="shared" ref="M66:M68" si="45">(K66*N66)-L66</f>
        <v>12094.875</v>
      </c>
      <c r="N66" s="491">
        <v>125</v>
      </c>
      <c r="O66" s="509" t="s">
        <v>556</v>
      </c>
      <c r="P66" s="510">
        <v>44350</v>
      </c>
      <c r="Q66" s="343"/>
      <c r="R66" s="314" t="s">
        <v>559</v>
      </c>
      <c r="S66" s="37"/>
      <c r="Y66" s="37"/>
      <c r="Z66" s="37"/>
    </row>
    <row r="67" spans="1:26" s="344" customFormat="1" ht="13.9" customHeight="1">
      <c r="A67" s="505">
        <v>5</v>
      </c>
      <c r="B67" s="506">
        <v>44351</v>
      </c>
      <c r="C67" s="507"/>
      <c r="D67" s="414" t="s">
        <v>854</v>
      </c>
      <c r="E67" s="432" t="s">
        <v>557</v>
      </c>
      <c r="F67" s="432">
        <v>2334</v>
      </c>
      <c r="G67" s="432">
        <v>2289</v>
      </c>
      <c r="H67" s="432">
        <v>2362</v>
      </c>
      <c r="I67" s="503" t="s">
        <v>884</v>
      </c>
      <c r="J67" s="491" t="s">
        <v>901</v>
      </c>
      <c r="K67" s="502">
        <f t="shared" si="43"/>
        <v>28</v>
      </c>
      <c r="L67" s="498">
        <f t="shared" si="44"/>
        <v>496.0200000000001</v>
      </c>
      <c r="M67" s="508">
        <f t="shared" si="45"/>
        <v>7903.98</v>
      </c>
      <c r="N67" s="491">
        <v>300</v>
      </c>
      <c r="O67" s="509" t="s">
        <v>556</v>
      </c>
      <c r="P67" s="510">
        <v>44356</v>
      </c>
      <c r="Q67" s="343"/>
      <c r="R67" s="314" t="s">
        <v>559</v>
      </c>
      <c r="S67" s="37"/>
      <c r="Y67" s="37"/>
      <c r="Z67" s="37"/>
    </row>
    <row r="68" spans="1:26" s="344" customFormat="1" ht="13.9" customHeight="1">
      <c r="A68" s="527">
        <v>6</v>
      </c>
      <c r="B68" s="528">
        <v>44354</v>
      </c>
      <c r="C68" s="529"/>
      <c r="D68" s="471" t="s">
        <v>885</v>
      </c>
      <c r="E68" s="472" t="s">
        <v>557</v>
      </c>
      <c r="F68" s="472">
        <v>1221</v>
      </c>
      <c r="G68" s="472">
        <v>1197</v>
      </c>
      <c r="H68" s="472">
        <v>1200</v>
      </c>
      <c r="I68" s="472" t="s">
        <v>886</v>
      </c>
      <c r="J68" s="472" t="s">
        <v>902</v>
      </c>
      <c r="K68" s="501">
        <f t="shared" si="43"/>
        <v>-21</v>
      </c>
      <c r="L68" s="488">
        <f t="shared" si="44"/>
        <v>462.00000000000006</v>
      </c>
      <c r="M68" s="515">
        <f t="shared" si="45"/>
        <v>-12012</v>
      </c>
      <c r="N68" s="472">
        <v>550</v>
      </c>
      <c r="O68" s="516" t="s">
        <v>620</v>
      </c>
      <c r="P68" s="517">
        <v>44356</v>
      </c>
      <c r="Q68" s="343"/>
      <c r="R68" s="314" t="s">
        <v>559</v>
      </c>
      <c r="S68" s="37"/>
      <c r="Y68" s="37"/>
      <c r="Z68" s="37"/>
    </row>
    <row r="69" spans="1:26" s="344" customFormat="1" ht="13.9" customHeight="1">
      <c r="A69" s="527">
        <v>7</v>
      </c>
      <c r="B69" s="528">
        <v>44355</v>
      </c>
      <c r="C69" s="529"/>
      <c r="D69" s="471" t="s">
        <v>869</v>
      </c>
      <c r="E69" s="472" t="s">
        <v>557</v>
      </c>
      <c r="F69" s="472">
        <v>4650</v>
      </c>
      <c r="G69" s="472">
        <v>4540</v>
      </c>
      <c r="H69" s="472">
        <v>4580</v>
      </c>
      <c r="I69" s="472" t="s">
        <v>895</v>
      </c>
      <c r="J69" s="472" t="s">
        <v>903</v>
      </c>
      <c r="K69" s="501">
        <f t="shared" ref="K69" si="46">H69-F69</f>
        <v>-70</v>
      </c>
      <c r="L69" s="488">
        <f t="shared" ref="L69" si="47">(H69*N69)*0.07%</f>
        <v>400.75000000000006</v>
      </c>
      <c r="M69" s="515">
        <f t="shared" ref="M69" si="48">(K69*N69)-L69</f>
        <v>-9150.75</v>
      </c>
      <c r="N69" s="472">
        <v>125</v>
      </c>
      <c r="O69" s="516" t="s">
        <v>620</v>
      </c>
      <c r="P69" s="517">
        <v>44356</v>
      </c>
      <c r="Q69" s="343"/>
      <c r="R69" s="314" t="s">
        <v>559</v>
      </c>
      <c r="S69" s="37"/>
      <c r="Y69" s="37"/>
      <c r="Z69" s="37"/>
    </row>
    <row r="70" spans="1:26" s="344" customFormat="1" ht="13.9" customHeight="1">
      <c r="A70" s="505">
        <v>8</v>
      </c>
      <c r="B70" s="506">
        <v>44355</v>
      </c>
      <c r="C70" s="507"/>
      <c r="D70" s="414" t="s">
        <v>896</v>
      </c>
      <c r="E70" s="432" t="s">
        <v>557</v>
      </c>
      <c r="F70" s="432">
        <v>968</v>
      </c>
      <c r="G70" s="432">
        <v>949</v>
      </c>
      <c r="H70" s="432">
        <v>980</v>
      </c>
      <c r="I70" s="503" t="s">
        <v>897</v>
      </c>
      <c r="J70" s="491" t="s">
        <v>841</v>
      </c>
      <c r="K70" s="502">
        <f t="shared" ref="K70" si="49">H70-F70</f>
        <v>12</v>
      </c>
      <c r="L70" s="498">
        <f t="shared" ref="L70:L71" si="50">(H70*N70)*0.07%</f>
        <v>480.20000000000005</v>
      </c>
      <c r="M70" s="508">
        <f t="shared" ref="M70" si="51">(K70*N70)-L70</f>
        <v>7919.8</v>
      </c>
      <c r="N70" s="491">
        <v>700</v>
      </c>
      <c r="O70" s="509" t="s">
        <v>556</v>
      </c>
      <c r="P70" s="510">
        <v>44356</v>
      </c>
      <c r="Q70" s="343"/>
      <c r="R70" s="314" t="s">
        <v>559</v>
      </c>
      <c r="S70" s="37"/>
      <c r="Y70" s="37"/>
      <c r="Z70" s="37"/>
    </row>
    <row r="71" spans="1:26" s="344" customFormat="1" ht="13.9" customHeight="1">
      <c r="A71" s="599">
        <v>9</v>
      </c>
      <c r="B71" s="601">
        <v>44358</v>
      </c>
      <c r="C71" s="414" t="s">
        <v>920</v>
      </c>
      <c r="D71" s="490" t="s">
        <v>922</v>
      </c>
      <c r="E71" s="432" t="s">
        <v>557</v>
      </c>
      <c r="F71" s="432">
        <v>2216</v>
      </c>
      <c r="G71" s="432">
        <v>2145</v>
      </c>
      <c r="H71" s="432">
        <v>2255</v>
      </c>
      <c r="I71" s="491">
        <v>2300</v>
      </c>
      <c r="J71" s="593" t="s">
        <v>1001</v>
      </c>
      <c r="K71" s="498">
        <f>H71-F71</f>
        <v>39</v>
      </c>
      <c r="L71" s="498">
        <f t="shared" si="50"/>
        <v>394.62500000000006</v>
      </c>
      <c r="M71" s="593">
        <f>(43.5*250)-494.63</f>
        <v>10380.370000000001</v>
      </c>
      <c r="N71" s="593">
        <v>250</v>
      </c>
      <c r="O71" s="595" t="s">
        <v>556</v>
      </c>
      <c r="P71" s="597">
        <v>44369</v>
      </c>
      <c r="Q71" s="343"/>
      <c r="R71" s="314" t="s">
        <v>559</v>
      </c>
      <c r="S71" s="37"/>
      <c r="Y71" s="37"/>
      <c r="Z71" s="37"/>
    </row>
    <row r="72" spans="1:26" s="344" customFormat="1" ht="13.9" customHeight="1">
      <c r="A72" s="600"/>
      <c r="B72" s="602"/>
      <c r="C72" s="414" t="s">
        <v>921</v>
      </c>
      <c r="D72" s="490" t="s">
        <v>923</v>
      </c>
      <c r="E72" s="432" t="s">
        <v>846</v>
      </c>
      <c r="F72" s="432">
        <v>37</v>
      </c>
      <c r="G72" s="432"/>
      <c r="H72" s="432">
        <v>32.5</v>
      </c>
      <c r="I72" s="491"/>
      <c r="J72" s="594"/>
      <c r="K72" s="499">
        <v>4.5</v>
      </c>
      <c r="L72" s="498">
        <v>100</v>
      </c>
      <c r="M72" s="594"/>
      <c r="N72" s="594"/>
      <c r="O72" s="596"/>
      <c r="P72" s="598"/>
      <c r="Q72" s="343"/>
      <c r="R72" s="314" t="s">
        <v>559</v>
      </c>
      <c r="S72" s="37"/>
      <c r="Y72" s="37"/>
      <c r="Z72" s="37"/>
    </row>
    <row r="73" spans="1:26" s="344" customFormat="1" ht="13.9" customHeight="1">
      <c r="A73" s="603">
        <v>10</v>
      </c>
      <c r="B73" s="605">
        <v>44361</v>
      </c>
      <c r="C73" s="475" t="s">
        <v>920</v>
      </c>
      <c r="D73" s="487" t="s">
        <v>931</v>
      </c>
      <c r="E73" s="476" t="s">
        <v>557</v>
      </c>
      <c r="F73" s="476">
        <v>5440</v>
      </c>
      <c r="G73" s="476">
        <v>5295</v>
      </c>
      <c r="H73" s="476">
        <v>5295</v>
      </c>
      <c r="I73" s="472">
        <v>5700</v>
      </c>
      <c r="J73" s="591" t="s">
        <v>967</v>
      </c>
      <c r="K73" s="488">
        <f>H73-F73</f>
        <v>-145</v>
      </c>
      <c r="L73" s="488">
        <f t="shared" ref="L73" si="52">(H73*N73)*0.07%</f>
        <v>463.31250000000006</v>
      </c>
      <c r="M73" s="591">
        <f>(-89*N73)-563.31</f>
        <v>-11688.31</v>
      </c>
      <c r="N73" s="591">
        <v>125</v>
      </c>
      <c r="O73" s="587" t="s">
        <v>620</v>
      </c>
      <c r="P73" s="589">
        <v>44364</v>
      </c>
      <c r="Q73" s="343"/>
      <c r="R73" s="314" t="s">
        <v>559</v>
      </c>
      <c r="S73" s="37"/>
      <c r="Y73" s="37"/>
      <c r="Z73" s="37"/>
    </row>
    <row r="74" spans="1:26" s="344" customFormat="1" ht="13.9" customHeight="1">
      <c r="A74" s="604"/>
      <c r="B74" s="606"/>
      <c r="C74" s="475" t="s">
        <v>921</v>
      </c>
      <c r="D74" s="487" t="s">
        <v>932</v>
      </c>
      <c r="E74" s="476" t="s">
        <v>846</v>
      </c>
      <c r="F74" s="476">
        <v>74</v>
      </c>
      <c r="G74" s="476">
        <v>18</v>
      </c>
      <c r="H74" s="476"/>
      <c r="I74" s="472"/>
      <c r="J74" s="592"/>
      <c r="K74" s="489">
        <f>F74-G74</f>
        <v>56</v>
      </c>
      <c r="L74" s="488">
        <v>100</v>
      </c>
      <c r="M74" s="592"/>
      <c r="N74" s="592"/>
      <c r="O74" s="588"/>
      <c r="P74" s="590"/>
      <c r="Q74" s="343"/>
      <c r="R74" s="314" t="s">
        <v>559</v>
      </c>
      <c r="S74" s="37"/>
      <c r="Y74" s="37"/>
      <c r="Z74" s="37"/>
    </row>
    <row r="75" spans="1:26" s="344" customFormat="1" ht="13.9" customHeight="1">
      <c r="A75" s="530">
        <v>11</v>
      </c>
      <c r="B75" s="506">
        <v>44362</v>
      </c>
      <c r="C75" s="414"/>
      <c r="D75" s="490" t="s">
        <v>937</v>
      </c>
      <c r="E75" s="432" t="s">
        <v>557</v>
      </c>
      <c r="F75" s="432">
        <v>1071</v>
      </c>
      <c r="G75" s="432">
        <v>1050</v>
      </c>
      <c r="H75" s="432">
        <v>1084</v>
      </c>
      <c r="I75" s="491" t="s">
        <v>938</v>
      </c>
      <c r="J75" s="491" t="s">
        <v>966</v>
      </c>
      <c r="K75" s="502">
        <f t="shared" ref="K75" si="53">H75-F75</f>
        <v>13</v>
      </c>
      <c r="L75" s="498">
        <f t="shared" ref="L75:L76" si="54">(H75*N75)*0.07%</f>
        <v>455.28000000000009</v>
      </c>
      <c r="M75" s="508">
        <f t="shared" ref="M75" si="55">(K75*N75)-L75</f>
        <v>7344.72</v>
      </c>
      <c r="N75" s="491">
        <v>600</v>
      </c>
      <c r="O75" s="509" t="s">
        <v>556</v>
      </c>
      <c r="P75" s="510">
        <v>44364</v>
      </c>
      <c r="Q75" s="343"/>
      <c r="R75" s="314" t="s">
        <v>559</v>
      </c>
      <c r="S75" s="37"/>
      <c r="Y75" s="37"/>
      <c r="Z75" s="37"/>
    </row>
    <row r="76" spans="1:26" s="344" customFormat="1" ht="13.9" customHeight="1">
      <c r="A76" s="599">
        <v>12</v>
      </c>
      <c r="B76" s="601">
        <v>44365</v>
      </c>
      <c r="C76" s="414" t="s">
        <v>920</v>
      </c>
      <c r="D76" s="490" t="s">
        <v>974</v>
      </c>
      <c r="E76" s="432" t="s">
        <v>557</v>
      </c>
      <c r="F76" s="432">
        <v>15500</v>
      </c>
      <c r="G76" s="432">
        <v>15370</v>
      </c>
      <c r="H76" s="432">
        <v>15595</v>
      </c>
      <c r="I76" s="491">
        <v>15700</v>
      </c>
      <c r="J76" s="593" t="s">
        <v>973</v>
      </c>
      <c r="K76" s="498">
        <f>H76-F76</f>
        <v>95</v>
      </c>
      <c r="L76" s="498">
        <f t="shared" si="54"/>
        <v>818.73750000000007</v>
      </c>
      <c r="M76" s="593">
        <f>(80*N76)-918.74</f>
        <v>5081.26</v>
      </c>
      <c r="N76" s="593">
        <v>75</v>
      </c>
      <c r="O76" s="595" t="s">
        <v>556</v>
      </c>
      <c r="P76" s="607">
        <v>44365</v>
      </c>
      <c r="Q76" s="343"/>
      <c r="R76" s="314" t="s">
        <v>559</v>
      </c>
      <c r="S76" s="37"/>
      <c r="Y76" s="37"/>
      <c r="Z76" s="37"/>
    </row>
    <row r="77" spans="1:26" s="344" customFormat="1" ht="13.9" customHeight="1">
      <c r="A77" s="600"/>
      <c r="B77" s="602"/>
      <c r="C77" s="414" t="s">
        <v>921</v>
      </c>
      <c r="D77" s="490" t="s">
        <v>975</v>
      </c>
      <c r="E77" s="432" t="s">
        <v>846</v>
      </c>
      <c r="F77" s="432">
        <v>102.5</v>
      </c>
      <c r="G77" s="432"/>
      <c r="H77" s="432">
        <v>117.5</v>
      </c>
      <c r="I77" s="491"/>
      <c r="J77" s="594"/>
      <c r="K77" s="499">
        <f>F77-H77</f>
        <v>-15</v>
      </c>
      <c r="L77" s="498">
        <v>100</v>
      </c>
      <c r="M77" s="594"/>
      <c r="N77" s="594"/>
      <c r="O77" s="596"/>
      <c r="P77" s="608"/>
      <c r="Q77" s="343"/>
      <c r="R77" s="314" t="s">
        <v>559</v>
      </c>
      <c r="S77" s="37"/>
      <c r="Y77" s="37"/>
      <c r="Z77" s="37"/>
    </row>
    <row r="78" spans="1:26" s="344" customFormat="1" ht="13.9" customHeight="1">
      <c r="A78" s="530">
        <v>13</v>
      </c>
      <c r="B78" s="531">
        <v>44365</v>
      </c>
      <c r="C78" s="414"/>
      <c r="D78" s="490" t="s">
        <v>976</v>
      </c>
      <c r="E78" s="432" t="s">
        <v>557</v>
      </c>
      <c r="F78" s="432">
        <v>1076</v>
      </c>
      <c r="G78" s="432">
        <v>1060</v>
      </c>
      <c r="H78" s="432">
        <v>1086</v>
      </c>
      <c r="I78" s="491" t="s">
        <v>938</v>
      </c>
      <c r="J78" s="491" t="s">
        <v>977</v>
      </c>
      <c r="K78" s="502">
        <f t="shared" ref="K78" si="56">H78-F78</f>
        <v>10</v>
      </c>
      <c r="L78" s="498">
        <f t="shared" ref="L78" si="57">(H78*N78)*0.07%</f>
        <v>646.17000000000007</v>
      </c>
      <c r="M78" s="508">
        <f t="shared" ref="M78" si="58">(K78*N78)-L78</f>
        <v>7853.83</v>
      </c>
      <c r="N78" s="491">
        <v>850</v>
      </c>
      <c r="O78" s="509" t="s">
        <v>556</v>
      </c>
      <c r="P78" s="511">
        <v>44365</v>
      </c>
      <c r="Q78" s="343"/>
      <c r="R78" s="314" t="s">
        <v>559</v>
      </c>
      <c r="S78" s="37"/>
      <c r="Y78" s="37"/>
      <c r="Z78" s="37"/>
    </row>
    <row r="79" spans="1:26" s="344" customFormat="1" ht="13.9" customHeight="1">
      <c r="A79" s="532">
        <v>14</v>
      </c>
      <c r="B79" s="533">
        <v>44365</v>
      </c>
      <c r="C79" s="523"/>
      <c r="D79" s="524" t="s">
        <v>978</v>
      </c>
      <c r="E79" s="525" t="s">
        <v>557</v>
      </c>
      <c r="F79" s="525">
        <v>981</v>
      </c>
      <c r="G79" s="525">
        <v>962</v>
      </c>
      <c r="H79" s="525">
        <v>982.5</v>
      </c>
      <c r="I79" s="526" t="s">
        <v>979</v>
      </c>
      <c r="J79" s="526" t="s">
        <v>1029</v>
      </c>
      <c r="K79" s="534">
        <f t="shared" ref="K79:K80" si="59">H79-F79</f>
        <v>1.5</v>
      </c>
      <c r="L79" s="535">
        <f t="shared" ref="L79:L80" si="60">(H79*N79)*0.07%</f>
        <v>481.42500000000007</v>
      </c>
      <c r="M79" s="536">
        <f t="shared" ref="M79:M80" si="61">(K79*N79)-L79</f>
        <v>568.57499999999993</v>
      </c>
      <c r="N79" s="526">
        <v>700</v>
      </c>
      <c r="O79" s="537" t="s">
        <v>665</v>
      </c>
      <c r="P79" s="538">
        <v>44371</v>
      </c>
      <c r="Q79" s="343"/>
      <c r="R79" s="314" t="s">
        <v>792</v>
      </c>
      <c r="S79" s="37"/>
      <c r="Y79" s="37"/>
      <c r="Z79" s="37"/>
    </row>
    <row r="80" spans="1:26" s="344" customFormat="1" ht="13.9" customHeight="1">
      <c r="A80" s="530">
        <v>15</v>
      </c>
      <c r="B80" s="531">
        <v>44371</v>
      </c>
      <c r="C80" s="414"/>
      <c r="D80" s="490" t="s">
        <v>1032</v>
      </c>
      <c r="E80" s="432" t="s">
        <v>557</v>
      </c>
      <c r="F80" s="432">
        <v>1034</v>
      </c>
      <c r="G80" s="432">
        <v>1014</v>
      </c>
      <c r="H80" s="432">
        <v>1049</v>
      </c>
      <c r="I80" s="491" t="s">
        <v>1034</v>
      </c>
      <c r="J80" s="491" t="s">
        <v>1033</v>
      </c>
      <c r="K80" s="502">
        <f t="shared" si="59"/>
        <v>15</v>
      </c>
      <c r="L80" s="498">
        <f t="shared" si="60"/>
        <v>440.58000000000004</v>
      </c>
      <c r="M80" s="508">
        <f t="shared" si="61"/>
        <v>8559.42</v>
      </c>
      <c r="N80" s="491">
        <v>600</v>
      </c>
      <c r="O80" s="509" t="s">
        <v>556</v>
      </c>
      <c r="P80" s="511">
        <v>44371</v>
      </c>
      <c r="Q80" s="343"/>
      <c r="R80" s="314" t="s">
        <v>559</v>
      </c>
      <c r="S80" s="37"/>
      <c r="Y80" s="37"/>
      <c r="Z80" s="37"/>
    </row>
    <row r="81" spans="1:34" s="344" customFormat="1" ht="13.9" customHeight="1">
      <c r="A81" s="539">
        <v>16</v>
      </c>
      <c r="B81" s="520">
        <v>44372</v>
      </c>
      <c r="C81" s="383"/>
      <c r="D81" s="477" t="s">
        <v>1054</v>
      </c>
      <c r="E81" s="384" t="s">
        <v>557</v>
      </c>
      <c r="F81" s="384" t="s">
        <v>1055</v>
      </c>
      <c r="G81" s="384">
        <v>4110</v>
      </c>
      <c r="H81" s="384"/>
      <c r="I81" s="478" t="s">
        <v>1056</v>
      </c>
      <c r="J81" s="478" t="s">
        <v>558</v>
      </c>
      <c r="K81" s="480"/>
      <c r="L81" s="479"/>
      <c r="M81" s="504"/>
      <c r="N81" s="504"/>
      <c r="O81" s="482"/>
      <c r="P81" s="483"/>
      <c r="Q81" s="343"/>
      <c r="R81" s="314" t="s">
        <v>792</v>
      </c>
      <c r="S81" s="37"/>
      <c r="Y81" s="37"/>
      <c r="Z81" s="37"/>
    </row>
    <row r="82" spans="1:34" s="344" customFormat="1" ht="13.9" customHeight="1">
      <c r="A82" s="539">
        <v>17</v>
      </c>
      <c r="B82" s="520">
        <v>44372</v>
      </c>
      <c r="C82" s="383"/>
      <c r="D82" s="477" t="s">
        <v>1057</v>
      </c>
      <c r="E82" s="384" t="s">
        <v>557</v>
      </c>
      <c r="F82" s="384" t="s">
        <v>1058</v>
      </c>
      <c r="G82" s="384">
        <v>1472</v>
      </c>
      <c r="H82" s="384"/>
      <c r="I82" s="478">
        <v>1560</v>
      </c>
      <c r="J82" s="478" t="s">
        <v>558</v>
      </c>
      <c r="K82" s="480"/>
      <c r="L82" s="479"/>
      <c r="M82" s="504"/>
      <c r="N82" s="504"/>
      <c r="O82" s="482"/>
      <c r="P82" s="483"/>
      <c r="Q82" s="343"/>
      <c r="R82" s="314" t="s">
        <v>792</v>
      </c>
      <c r="S82" s="37"/>
      <c r="Y82" s="37"/>
      <c r="Z82" s="37"/>
    </row>
    <row r="83" spans="1:34" s="344" customFormat="1" ht="13.9" customHeight="1">
      <c r="A83" s="539">
        <v>18</v>
      </c>
      <c r="B83" s="520">
        <v>44372</v>
      </c>
      <c r="C83" s="383"/>
      <c r="D83" s="477" t="s">
        <v>1061</v>
      </c>
      <c r="E83" s="384" t="s">
        <v>557</v>
      </c>
      <c r="F83" s="384" t="s">
        <v>1062</v>
      </c>
      <c r="G83" s="384">
        <v>1965</v>
      </c>
      <c r="H83" s="384"/>
      <c r="I83" s="478">
        <v>2100</v>
      </c>
      <c r="J83" s="478" t="s">
        <v>558</v>
      </c>
      <c r="K83" s="480"/>
      <c r="L83" s="479"/>
      <c r="M83" s="504"/>
      <c r="N83" s="504"/>
      <c r="O83" s="482"/>
      <c r="P83" s="483"/>
      <c r="Q83" s="343"/>
      <c r="R83" s="314" t="s">
        <v>559</v>
      </c>
      <c r="S83" s="37"/>
      <c r="Y83" s="37"/>
      <c r="Z83" s="37"/>
    </row>
    <row r="84" spans="1:34" s="344" customFormat="1" ht="13.9" customHeight="1">
      <c r="A84" s="539">
        <v>19</v>
      </c>
      <c r="B84" s="520">
        <v>44372</v>
      </c>
      <c r="C84" s="383"/>
      <c r="D84" s="477" t="s">
        <v>1063</v>
      </c>
      <c r="E84" s="384" t="s">
        <v>557</v>
      </c>
      <c r="F84" s="384" t="s">
        <v>1064</v>
      </c>
      <c r="G84" s="384">
        <v>752</v>
      </c>
      <c r="H84" s="384"/>
      <c r="I84" s="478" t="s">
        <v>876</v>
      </c>
      <c r="J84" s="478" t="s">
        <v>558</v>
      </c>
      <c r="K84" s="480"/>
      <c r="L84" s="479"/>
      <c r="M84" s="504"/>
      <c r="N84" s="504"/>
      <c r="O84" s="482"/>
      <c r="P84" s="483"/>
      <c r="Q84" s="343"/>
      <c r="R84" s="314" t="s">
        <v>559</v>
      </c>
      <c r="S84" s="37"/>
      <c r="Y84" s="37"/>
      <c r="Z84" s="37"/>
    </row>
    <row r="85" spans="1:34" s="344" customFormat="1" ht="13.9" customHeight="1">
      <c r="A85" s="539"/>
      <c r="B85" s="540"/>
      <c r="C85" s="383"/>
      <c r="D85" s="477"/>
      <c r="E85" s="384"/>
      <c r="F85" s="384"/>
      <c r="G85" s="384"/>
      <c r="H85" s="384"/>
      <c r="I85" s="478"/>
      <c r="J85" s="504"/>
      <c r="K85" s="480"/>
      <c r="L85" s="479"/>
      <c r="M85" s="504"/>
      <c r="N85" s="504"/>
      <c r="O85" s="482"/>
      <c r="P85" s="483"/>
      <c r="Q85" s="343"/>
      <c r="R85" s="314"/>
      <c r="S85" s="37"/>
      <c r="Y85" s="37"/>
      <c r="Z85" s="37"/>
    </row>
    <row r="86" spans="1:34" s="344" customFormat="1" ht="13.9" customHeight="1">
      <c r="A86" s="473"/>
      <c r="B86" s="474"/>
      <c r="C86" s="383"/>
      <c r="D86" s="477"/>
      <c r="E86" s="384"/>
      <c r="F86" s="384"/>
      <c r="G86" s="384"/>
      <c r="H86" s="384"/>
      <c r="I86" s="478"/>
      <c r="J86" s="481"/>
      <c r="K86" s="480"/>
      <c r="L86" s="479"/>
      <c r="M86" s="481"/>
      <c r="N86" s="481"/>
      <c r="O86" s="482"/>
      <c r="P86" s="483"/>
      <c r="Q86" s="343"/>
      <c r="R86" s="314"/>
      <c r="S86" s="37"/>
      <c r="Y86" s="37"/>
      <c r="Z86" s="37"/>
    </row>
    <row r="87" spans="1:34" s="344" customFormat="1" ht="13.9" customHeight="1">
      <c r="A87" s="447"/>
      <c r="B87" s="388"/>
      <c r="C87" s="389"/>
      <c r="D87" s="383"/>
      <c r="E87" s="384"/>
      <c r="F87" s="384"/>
      <c r="G87" s="478"/>
      <c r="H87" s="384"/>
      <c r="I87" s="478"/>
      <c r="J87" s="478"/>
      <c r="K87" s="478"/>
      <c r="L87" s="480"/>
      <c r="M87" s="484"/>
      <c r="N87" s="478"/>
      <c r="O87" s="485"/>
      <c r="P87" s="486"/>
      <c r="Q87" s="343"/>
      <c r="R87" s="314"/>
      <c r="S87" s="37"/>
      <c r="Y87" s="37"/>
      <c r="Z87" s="37"/>
    </row>
    <row r="88" spans="1:34" s="344" customFormat="1" ht="13.9" customHeight="1">
      <c r="A88" s="400"/>
      <c r="B88" s="394"/>
      <c r="C88" s="401"/>
      <c r="D88" s="402"/>
      <c r="E88" s="334"/>
      <c r="F88" s="370"/>
      <c r="G88" s="370"/>
      <c r="H88" s="370"/>
      <c r="I88" s="369"/>
      <c r="J88" s="369"/>
      <c r="K88" s="369"/>
      <c r="L88" s="369"/>
      <c r="M88" s="369"/>
      <c r="N88" s="369"/>
      <c r="O88" s="369"/>
      <c r="P88" s="369"/>
      <c r="Q88" s="343"/>
      <c r="R88" s="314"/>
      <c r="S88" s="37"/>
      <c r="Y88" s="37"/>
      <c r="Z88" s="37"/>
    </row>
    <row r="89" spans="1:34" s="3" customFormat="1">
      <c r="A89" s="41"/>
      <c r="B89" s="42"/>
      <c r="C89" s="43"/>
      <c r="D89" s="44"/>
      <c r="E89" s="45"/>
      <c r="F89" s="46"/>
      <c r="G89" s="46"/>
      <c r="H89" s="46"/>
      <c r="I89" s="46"/>
      <c r="J89" s="14"/>
      <c r="K89" s="88"/>
      <c r="L89" s="88"/>
      <c r="M89" s="14"/>
      <c r="N89" s="13"/>
      <c r="O89" s="89"/>
      <c r="P89" s="2"/>
      <c r="Q89" s="1"/>
      <c r="R89" s="14"/>
      <c r="Z89" s="6"/>
      <c r="AA89" s="6"/>
      <c r="AB89" s="6"/>
      <c r="AC89" s="6"/>
      <c r="AD89" s="6"/>
      <c r="AE89" s="6"/>
      <c r="AF89" s="6"/>
      <c r="AG89" s="6"/>
      <c r="AH89" s="6"/>
    </row>
    <row r="90" spans="1:34" s="3" customFormat="1" ht="15">
      <c r="A90" s="47" t="s">
        <v>573</v>
      </c>
      <c r="B90" s="47"/>
      <c r="C90" s="47"/>
      <c r="D90" s="47"/>
      <c r="E90" s="48"/>
      <c r="F90" s="46"/>
      <c r="G90" s="46"/>
      <c r="H90" s="46"/>
      <c r="I90" s="46"/>
      <c r="J90" s="50"/>
      <c r="K90" s="9"/>
      <c r="L90" s="9"/>
      <c r="M90" s="9"/>
      <c r="N90" s="8"/>
      <c r="O90" s="50"/>
      <c r="P90" s="2"/>
      <c r="Q90" s="1"/>
      <c r="R90" s="14"/>
      <c r="Z90" s="6"/>
      <c r="AA90" s="6"/>
      <c r="AB90" s="6"/>
      <c r="AC90" s="6"/>
      <c r="AD90" s="6"/>
      <c r="AE90" s="6"/>
      <c r="AF90" s="6"/>
      <c r="AG90" s="6"/>
      <c r="AH90" s="6"/>
    </row>
    <row r="91" spans="1:34" s="3" customFormat="1" ht="38.25">
      <c r="A91" s="18" t="s">
        <v>16</v>
      </c>
      <c r="B91" s="18" t="s">
        <v>534</v>
      </c>
      <c r="C91" s="18"/>
      <c r="D91" s="19" t="s">
        <v>545</v>
      </c>
      <c r="E91" s="18" t="s">
        <v>546</v>
      </c>
      <c r="F91" s="18" t="s">
        <v>547</v>
      </c>
      <c r="G91" s="49" t="s">
        <v>566</v>
      </c>
      <c r="H91" s="18" t="s">
        <v>549</v>
      </c>
      <c r="I91" s="18" t="s">
        <v>550</v>
      </c>
      <c r="J91" s="17" t="s">
        <v>551</v>
      </c>
      <c r="K91" s="17" t="s">
        <v>574</v>
      </c>
      <c r="L91" s="60" t="s">
        <v>818</v>
      </c>
      <c r="M91" s="74" t="s">
        <v>568</v>
      </c>
      <c r="N91" s="18" t="s">
        <v>569</v>
      </c>
      <c r="O91" s="18" t="s">
        <v>554</v>
      </c>
      <c r="P91" s="19" t="s">
        <v>555</v>
      </c>
      <c r="Q91" s="1"/>
      <c r="R91" s="14"/>
      <c r="Z91" s="6"/>
      <c r="AA91" s="6"/>
      <c r="AB91" s="6"/>
      <c r="AC91" s="6"/>
      <c r="AD91" s="6"/>
      <c r="AE91" s="6"/>
      <c r="AF91" s="6"/>
      <c r="AG91" s="6"/>
      <c r="AH91" s="6"/>
    </row>
    <row r="92" spans="1:34" s="37" customFormat="1" ht="14.25">
      <c r="A92" s="505">
        <v>1</v>
      </c>
      <c r="B92" s="506">
        <v>44344</v>
      </c>
      <c r="C92" s="507"/>
      <c r="D92" s="414" t="s">
        <v>939</v>
      </c>
      <c r="E92" s="432" t="s">
        <v>846</v>
      </c>
      <c r="F92" s="432">
        <v>2.5499999999999998</v>
      </c>
      <c r="G92" s="432">
        <v>3.8</v>
      </c>
      <c r="H92" s="432">
        <v>1.4</v>
      </c>
      <c r="I92" s="491">
        <v>0.1</v>
      </c>
      <c r="J92" s="491" t="s">
        <v>928</v>
      </c>
      <c r="K92" s="491">
        <f>F92-H92</f>
        <v>1.1499999999999999</v>
      </c>
      <c r="L92" s="491">
        <v>100</v>
      </c>
      <c r="M92" s="508">
        <f t="shared" ref="M92:M97" si="62">(K92*N92)-L92</f>
        <v>4500</v>
      </c>
      <c r="N92" s="491">
        <v>4000</v>
      </c>
      <c r="O92" s="509" t="s">
        <v>556</v>
      </c>
      <c r="P92" s="510">
        <v>44361</v>
      </c>
      <c r="Q92" s="343"/>
      <c r="R92" s="314" t="s">
        <v>792</v>
      </c>
      <c r="Z92" s="344"/>
      <c r="AA92" s="344"/>
      <c r="AB92" s="344"/>
      <c r="AC92" s="344"/>
      <c r="AD92" s="344"/>
      <c r="AE92" s="344"/>
      <c r="AF92" s="344"/>
      <c r="AG92" s="344"/>
      <c r="AH92" s="344"/>
    </row>
    <row r="93" spans="1:34" s="37" customFormat="1" ht="14.25">
      <c r="A93" s="505">
        <v>2</v>
      </c>
      <c r="B93" s="506">
        <v>44347</v>
      </c>
      <c r="C93" s="507"/>
      <c r="D93" s="414" t="s">
        <v>860</v>
      </c>
      <c r="E93" s="432" t="s">
        <v>557</v>
      </c>
      <c r="F93" s="432">
        <v>64</v>
      </c>
      <c r="G93" s="432">
        <v>17</v>
      </c>
      <c r="H93" s="432">
        <v>76</v>
      </c>
      <c r="I93" s="491" t="s">
        <v>850</v>
      </c>
      <c r="J93" s="491" t="s">
        <v>841</v>
      </c>
      <c r="K93" s="491">
        <f t="shared" ref="K93:K98" si="63">H93-F93</f>
        <v>12</v>
      </c>
      <c r="L93" s="491">
        <v>100</v>
      </c>
      <c r="M93" s="508">
        <f t="shared" si="62"/>
        <v>800</v>
      </c>
      <c r="N93" s="491">
        <v>75</v>
      </c>
      <c r="O93" s="509" t="s">
        <v>556</v>
      </c>
      <c r="P93" s="510">
        <v>44348</v>
      </c>
      <c r="Q93" s="343"/>
      <c r="R93" s="314" t="s">
        <v>559</v>
      </c>
      <c r="Z93" s="344"/>
      <c r="AA93" s="344"/>
      <c r="AB93" s="344"/>
      <c r="AC93" s="344"/>
      <c r="AD93" s="344"/>
      <c r="AE93" s="344"/>
      <c r="AF93" s="344"/>
      <c r="AG93" s="344"/>
      <c r="AH93" s="344"/>
    </row>
    <row r="94" spans="1:34" s="37" customFormat="1" ht="15">
      <c r="A94" s="505">
        <v>3</v>
      </c>
      <c r="B94" s="506">
        <v>44349</v>
      </c>
      <c r="C94" s="507"/>
      <c r="D94" s="414" t="s">
        <v>870</v>
      </c>
      <c r="E94" s="432" t="s">
        <v>557</v>
      </c>
      <c r="F94" s="432">
        <v>57.5</v>
      </c>
      <c r="G94" s="432">
        <v>17</v>
      </c>
      <c r="H94" s="432">
        <v>71.5</v>
      </c>
      <c r="I94" s="491" t="s">
        <v>871</v>
      </c>
      <c r="J94" s="491" t="s">
        <v>872</v>
      </c>
      <c r="K94" s="491">
        <f t="shared" si="63"/>
        <v>14</v>
      </c>
      <c r="L94" s="491">
        <v>100</v>
      </c>
      <c r="M94" s="508">
        <f t="shared" si="62"/>
        <v>950</v>
      </c>
      <c r="N94" s="491">
        <v>75</v>
      </c>
      <c r="O94" s="509" t="s">
        <v>556</v>
      </c>
      <c r="P94" s="511">
        <v>44349</v>
      </c>
      <c r="Q94" s="343"/>
      <c r="R94" s="314" t="s">
        <v>559</v>
      </c>
      <c r="Z94" s="344"/>
      <c r="AA94" s="344"/>
      <c r="AB94" s="344"/>
      <c r="AC94" s="344"/>
      <c r="AD94" s="344"/>
      <c r="AE94" s="344"/>
      <c r="AF94" s="344"/>
      <c r="AG94" s="344"/>
      <c r="AH94" s="344"/>
    </row>
    <row r="95" spans="1:34" s="37" customFormat="1" ht="15">
      <c r="A95" s="505">
        <v>4</v>
      </c>
      <c r="B95" s="506">
        <v>44354</v>
      </c>
      <c r="C95" s="507"/>
      <c r="D95" s="414" t="s">
        <v>888</v>
      </c>
      <c r="E95" s="432" t="s">
        <v>557</v>
      </c>
      <c r="F95" s="432">
        <v>40.5</v>
      </c>
      <c r="G95" s="432">
        <v>27</v>
      </c>
      <c r="H95" s="432">
        <v>52.5</v>
      </c>
      <c r="I95" s="491" t="s">
        <v>889</v>
      </c>
      <c r="J95" s="491" t="s">
        <v>841</v>
      </c>
      <c r="K95" s="491">
        <f t="shared" si="63"/>
        <v>12</v>
      </c>
      <c r="L95" s="491">
        <v>100</v>
      </c>
      <c r="M95" s="508">
        <f t="shared" si="62"/>
        <v>3800</v>
      </c>
      <c r="N95" s="491">
        <v>325</v>
      </c>
      <c r="O95" s="509" t="s">
        <v>556</v>
      </c>
      <c r="P95" s="511">
        <v>44354</v>
      </c>
      <c r="Q95" s="343"/>
      <c r="R95" s="314" t="s">
        <v>559</v>
      </c>
      <c r="Z95" s="344"/>
      <c r="AA95" s="344"/>
      <c r="AB95" s="344"/>
      <c r="AC95" s="344"/>
      <c r="AD95" s="344"/>
      <c r="AE95" s="344"/>
      <c r="AF95" s="344"/>
      <c r="AG95" s="344"/>
      <c r="AH95" s="344"/>
    </row>
    <row r="96" spans="1:34" s="37" customFormat="1" ht="14.25">
      <c r="A96" s="505">
        <v>5</v>
      </c>
      <c r="B96" s="506">
        <v>44356</v>
      </c>
      <c r="C96" s="507"/>
      <c r="D96" s="414" t="s">
        <v>904</v>
      </c>
      <c r="E96" s="432" t="s">
        <v>557</v>
      </c>
      <c r="F96" s="432">
        <v>18</v>
      </c>
      <c r="G96" s="432">
        <v>9</v>
      </c>
      <c r="H96" s="432">
        <v>22</v>
      </c>
      <c r="I96" s="491" t="s">
        <v>905</v>
      </c>
      <c r="J96" s="491" t="s">
        <v>911</v>
      </c>
      <c r="K96" s="491">
        <f t="shared" si="63"/>
        <v>4</v>
      </c>
      <c r="L96" s="491">
        <v>100</v>
      </c>
      <c r="M96" s="508">
        <f t="shared" si="62"/>
        <v>2300</v>
      </c>
      <c r="N96" s="491">
        <v>600</v>
      </c>
      <c r="O96" s="509" t="s">
        <v>556</v>
      </c>
      <c r="P96" s="510">
        <v>44357</v>
      </c>
      <c r="Q96" s="343"/>
      <c r="R96" s="314" t="s">
        <v>559</v>
      </c>
      <c r="Z96" s="344"/>
      <c r="AA96" s="344"/>
      <c r="AB96" s="344"/>
      <c r="AC96" s="344"/>
      <c r="AD96" s="344"/>
      <c r="AE96" s="344"/>
      <c r="AF96" s="344"/>
      <c r="AG96" s="344"/>
      <c r="AH96" s="344"/>
    </row>
    <row r="97" spans="1:34" s="37" customFormat="1" ht="14.25">
      <c r="A97" s="512">
        <v>6</v>
      </c>
      <c r="B97" s="513">
        <v>44357</v>
      </c>
      <c r="C97" s="514"/>
      <c r="D97" s="475" t="s">
        <v>909</v>
      </c>
      <c r="E97" s="476" t="s">
        <v>557</v>
      </c>
      <c r="F97" s="476">
        <v>63.5</v>
      </c>
      <c r="G97" s="476">
        <v>17</v>
      </c>
      <c r="H97" s="476">
        <v>17</v>
      </c>
      <c r="I97" s="472" t="s">
        <v>910</v>
      </c>
      <c r="J97" s="472" t="s">
        <v>927</v>
      </c>
      <c r="K97" s="472">
        <f t="shared" si="63"/>
        <v>-46.5</v>
      </c>
      <c r="L97" s="472">
        <v>100</v>
      </c>
      <c r="M97" s="515">
        <f t="shared" si="62"/>
        <v>-3587.5</v>
      </c>
      <c r="N97" s="472">
        <v>75</v>
      </c>
      <c r="O97" s="516" t="s">
        <v>620</v>
      </c>
      <c r="P97" s="517">
        <v>44361</v>
      </c>
      <c r="Q97" s="343"/>
      <c r="R97" s="314" t="s">
        <v>559</v>
      </c>
      <c r="Z97" s="344"/>
      <c r="AA97" s="344"/>
      <c r="AB97" s="344"/>
      <c r="AC97" s="344"/>
      <c r="AD97" s="344"/>
      <c r="AE97" s="344"/>
      <c r="AF97" s="344"/>
      <c r="AG97" s="344"/>
      <c r="AH97" s="344"/>
    </row>
    <row r="98" spans="1:34" s="37" customFormat="1" ht="14.25">
      <c r="A98" s="512">
        <v>7</v>
      </c>
      <c r="B98" s="513">
        <v>44358</v>
      </c>
      <c r="C98" s="514"/>
      <c r="D98" s="475" t="s">
        <v>918</v>
      </c>
      <c r="E98" s="476" t="s">
        <v>557</v>
      </c>
      <c r="F98" s="476">
        <v>8.25</v>
      </c>
      <c r="G98" s="476">
        <v>4.5</v>
      </c>
      <c r="H98" s="476">
        <v>4.5</v>
      </c>
      <c r="I98" s="472" t="s">
        <v>919</v>
      </c>
      <c r="J98" s="472" t="s">
        <v>948</v>
      </c>
      <c r="K98" s="472">
        <f t="shared" si="63"/>
        <v>-3.75</v>
      </c>
      <c r="L98" s="472">
        <v>100</v>
      </c>
      <c r="M98" s="515">
        <f t="shared" ref="M98" si="64">(K98*N98)-L98</f>
        <v>-5912.5</v>
      </c>
      <c r="N98" s="472">
        <v>1550</v>
      </c>
      <c r="O98" s="516" t="s">
        <v>620</v>
      </c>
      <c r="P98" s="517">
        <v>44363</v>
      </c>
      <c r="Q98" s="343"/>
      <c r="R98" s="314" t="s">
        <v>559</v>
      </c>
      <c r="Z98" s="344"/>
      <c r="AA98" s="344"/>
      <c r="AB98" s="344"/>
      <c r="AC98" s="344"/>
      <c r="AD98" s="344"/>
      <c r="AE98" s="344"/>
      <c r="AF98" s="344"/>
      <c r="AG98" s="344"/>
      <c r="AH98" s="344"/>
    </row>
    <row r="99" spans="1:34" s="37" customFormat="1" ht="14.25">
      <c r="A99" s="505">
        <v>8</v>
      </c>
      <c r="B99" s="506">
        <v>44362</v>
      </c>
      <c r="C99" s="507"/>
      <c r="D99" s="414" t="s">
        <v>940</v>
      </c>
      <c r="E99" s="432" t="s">
        <v>846</v>
      </c>
      <c r="F99" s="432">
        <v>2.1</v>
      </c>
      <c r="G99" s="432">
        <v>3.6</v>
      </c>
      <c r="H99" s="432">
        <v>0.95</v>
      </c>
      <c r="I99" s="491">
        <v>0.1</v>
      </c>
      <c r="J99" s="491" t="s">
        <v>928</v>
      </c>
      <c r="K99" s="491">
        <f>F99-H99</f>
        <v>1.1500000000000001</v>
      </c>
      <c r="L99" s="491">
        <v>100</v>
      </c>
      <c r="M99" s="508">
        <f t="shared" ref="M99" si="65">(K99*N99)-L99</f>
        <v>4500.0000000000009</v>
      </c>
      <c r="N99" s="491">
        <v>4000</v>
      </c>
      <c r="O99" s="509" t="s">
        <v>556</v>
      </c>
      <c r="P99" s="510">
        <v>44363</v>
      </c>
      <c r="Q99" s="343"/>
      <c r="R99" s="314" t="s">
        <v>792</v>
      </c>
      <c r="Z99" s="344"/>
      <c r="AA99" s="344"/>
      <c r="AB99" s="344"/>
      <c r="AC99" s="344"/>
      <c r="AD99" s="344"/>
      <c r="AE99" s="344"/>
      <c r="AF99" s="344"/>
      <c r="AG99" s="344"/>
      <c r="AH99" s="344"/>
    </row>
    <row r="100" spans="1:34" s="37" customFormat="1" ht="14.25">
      <c r="A100" s="505">
        <v>9</v>
      </c>
      <c r="B100" s="506">
        <v>44362</v>
      </c>
      <c r="C100" s="507"/>
      <c r="D100" s="414" t="s">
        <v>933</v>
      </c>
      <c r="E100" s="432" t="s">
        <v>557</v>
      </c>
      <c r="F100" s="432">
        <v>145</v>
      </c>
      <c r="G100" s="432">
        <v>40</v>
      </c>
      <c r="H100" s="432">
        <v>210</v>
      </c>
      <c r="I100" s="491" t="s">
        <v>934</v>
      </c>
      <c r="J100" s="491" t="s">
        <v>949</v>
      </c>
      <c r="K100" s="491">
        <f>H100-F100</f>
        <v>65</v>
      </c>
      <c r="L100" s="491">
        <v>100</v>
      </c>
      <c r="M100" s="508">
        <f t="shared" ref="M100:M103" si="66">(K100*N100)-L100</f>
        <v>1525</v>
      </c>
      <c r="N100" s="491">
        <v>25</v>
      </c>
      <c r="O100" s="509" t="s">
        <v>556</v>
      </c>
      <c r="P100" s="510">
        <v>44363</v>
      </c>
      <c r="Q100" s="343"/>
      <c r="R100" s="314" t="s">
        <v>792</v>
      </c>
      <c r="Z100" s="344"/>
      <c r="AA100" s="344"/>
      <c r="AB100" s="344"/>
      <c r="AC100" s="344"/>
      <c r="AD100" s="344"/>
      <c r="AE100" s="344"/>
      <c r="AF100" s="344"/>
      <c r="AG100" s="344"/>
      <c r="AH100" s="344"/>
    </row>
    <row r="101" spans="1:34" s="37" customFormat="1" ht="14.25">
      <c r="A101" s="505">
        <v>10</v>
      </c>
      <c r="B101" s="506">
        <v>44362</v>
      </c>
      <c r="C101" s="507"/>
      <c r="D101" s="414" t="s">
        <v>941</v>
      </c>
      <c r="E101" s="432" t="s">
        <v>846</v>
      </c>
      <c r="F101" s="432">
        <v>2.4500000000000002</v>
      </c>
      <c r="G101" s="432">
        <v>4</v>
      </c>
      <c r="H101" s="432">
        <v>1.45</v>
      </c>
      <c r="I101" s="491">
        <v>0.1</v>
      </c>
      <c r="J101" s="491" t="s">
        <v>947</v>
      </c>
      <c r="K101" s="491">
        <f>F101-H101</f>
        <v>1.0000000000000002</v>
      </c>
      <c r="L101" s="491">
        <v>100</v>
      </c>
      <c r="M101" s="508">
        <f t="shared" si="66"/>
        <v>2900.0000000000005</v>
      </c>
      <c r="N101" s="491">
        <v>3000</v>
      </c>
      <c r="O101" s="509" t="s">
        <v>556</v>
      </c>
      <c r="P101" s="510">
        <v>44363</v>
      </c>
      <c r="Q101" s="343"/>
      <c r="R101" s="314" t="s">
        <v>559</v>
      </c>
      <c r="Z101" s="344"/>
      <c r="AA101" s="344"/>
      <c r="AB101" s="344"/>
      <c r="AC101" s="344"/>
      <c r="AD101" s="344"/>
      <c r="AE101" s="344"/>
      <c r="AF101" s="344"/>
      <c r="AG101" s="344"/>
      <c r="AH101" s="344"/>
    </row>
    <row r="102" spans="1:34" s="37" customFormat="1" ht="14.25">
      <c r="A102" s="512">
        <v>11</v>
      </c>
      <c r="B102" s="513">
        <v>44363</v>
      </c>
      <c r="C102" s="514"/>
      <c r="D102" s="475" t="s">
        <v>952</v>
      </c>
      <c r="E102" s="476" t="s">
        <v>557</v>
      </c>
      <c r="F102" s="476">
        <v>21.5</v>
      </c>
      <c r="G102" s="476">
        <v>11</v>
      </c>
      <c r="H102" s="476">
        <v>12</v>
      </c>
      <c r="I102" s="472">
        <v>40</v>
      </c>
      <c r="J102" s="472" t="s">
        <v>960</v>
      </c>
      <c r="K102" s="472">
        <f>H102-F102</f>
        <v>-9.5</v>
      </c>
      <c r="L102" s="472">
        <v>100</v>
      </c>
      <c r="M102" s="515">
        <f t="shared" si="66"/>
        <v>-5325</v>
      </c>
      <c r="N102" s="472">
        <v>550</v>
      </c>
      <c r="O102" s="516" t="s">
        <v>620</v>
      </c>
      <c r="P102" s="517">
        <v>44364</v>
      </c>
      <c r="Q102" s="343"/>
      <c r="R102" s="314" t="s">
        <v>792</v>
      </c>
      <c r="Z102" s="344"/>
      <c r="AA102" s="344"/>
      <c r="AB102" s="344"/>
      <c r="AC102" s="344"/>
      <c r="AD102" s="344"/>
      <c r="AE102" s="344"/>
      <c r="AF102" s="344"/>
      <c r="AG102" s="344"/>
      <c r="AH102" s="344"/>
    </row>
    <row r="103" spans="1:34" s="37" customFormat="1" ht="14.25">
      <c r="A103" s="512">
        <v>12</v>
      </c>
      <c r="B103" s="513">
        <v>44364</v>
      </c>
      <c r="C103" s="514"/>
      <c r="D103" s="475" t="s">
        <v>958</v>
      </c>
      <c r="E103" s="476" t="s">
        <v>557</v>
      </c>
      <c r="F103" s="476">
        <v>340</v>
      </c>
      <c r="G103" s="476">
        <v>190</v>
      </c>
      <c r="H103" s="476">
        <v>190</v>
      </c>
      <c r="I103" s="472" t="s">
        <v>959</v>
      </c>
      <c r="J103" s="472" t="s">
        <v>972</v>
      </c>
      <c r="K103" s="472">
        <f t="shared" ref="K103" si="67">H103-F103</f>
        <v>-150</v>
      </c>
      <c r="L103" s="472">
        <v>100</v>
      </c>
      <c r="M103" s="515">
        <f t="shared" si="66"/>
        <v>-3850</v>
      </c>
      <c r="N103" s="472">
        <v>25</v>
      </c>
      <c r="O103" s="516" t="s">
        <v>620</v>
      </c>
      <c r="P103" s="517">
        <v>44365</v>
      </c>
      <c r="Q103" s="343"/>
      <c r="R103" s="314" t="s">
        <v>559</v>
      </c>
      <c r="Z103" s="344"/>
      <c r="AA103" s="344"/>
      <c r="AB103" s="344"/>
      <c r="AC103" s="344"/>
      <c r="AD103" s="344"/>
      <c r="AE103" s="344"/>
      <c r="AF103" s="344"/>
      <c r="AG103" s="344"/>
      <c r="AH103" s="344"/>
    </row>
    <row r="104" spans="1:34" s="37" customFormat="1" ht="15">
      <c r="A104" s="505">
        <v>13</v>
      </c>
      <c r="B104" s="506">
        <v>44364</v>
      </c>
      <c r="C104" s="507"/>
      <c r="D104" s="414" t="s">
        <v>961</v>
      </c>
      <c r="E104" s="432" t="s">
        <v>557</v>
      </c>
      <c r="F104" s="432">
        <v>39</v>
      </c>
      <c r="G104" s="432">
        <v>18</v>
      </c>
      <c r="H104" s="432">
        <v>45.5</v>
      </c>
      <c r="I104" s="491" t="s">
        <v>962</v>
      </c>
      <c r="J104" s="491" t="s">
        <v>963</v>
      </c>
      <c r="K104" s="491">
        <f t="shared" ref="K104" si="68">H104-F104</f>
        <v>6.5</v>
      </c>
      <c r="L104" s="491">
        <v>100</v>
      </c>
      <c r="M104" s="508">
        <f t="shared" ref="M104" si="69">(K104*N104)-L104</f>
        <v>1525</v>
      </c>
      <c r="N104" s="491">
        <v>250</v>
      </c>
      <c r="O104" s="509" t="s">
        <v>556</v>
      </c>
      <c r="P104" s="511">
        <v>44364</v>
      </c>
      <c r="Q104" s="343"/>
      <c r="R104" s="314" t="s">
        <v>559</v>
      </c>
      <c r="Z104" s="344"/>
      <c r="AA104" s="344"/>
      <c r="AB104" s="344"/>
      <c r="AC104" s="344"/>
      <c r="AD104" s="344"/>
      <c r="AE104" s="344"/>
      <c r="AF104" s="344"/>
      <c r="AG104" s="344"/>
      <c r="AH104" s="344"/>
    </row>
    <row r="105" spans="1:34" s="37" customFormat="1" ht="15">
      <c r="A105" s="505">
        <v>14</v>
      </c>
      <c r="B105" s="506">
        <v>44364</v>
      </c>
      <c r="C105" s="507"/>
      <c r="D105" s="414" t="s">
        <v>964</v>
      </c>
      <c r="E105" s="432" t="s">
        <v>557</v>
      </c>
      <c r="F105" s="432">
        <v>13.5</v>
      </c>
      <c r="G105" s="432"/>
      <c r="H105" s="432">
        <v>26</v>
      </c>
      <c r="I105" s="491">
        <v>40</v>
      </c>
      <c r="J105" s="491" t="s">
        <v>965</v>
      </c>
      <c r="K105" s="491">
        <f t="shared" ref="K105" si="70">H105-F105</f>
        <v>12.5</v>
      </c>
      <c r="L105" s="491">
        <v>100</v>
      </c>
      <c r="M105" s="508">
        <f t="shared" ref="M105:M107" si="71">(K105*N105)-L105</f>
        <v>837.5</v>
      </c>
      <c r="N105" s="491">
        <v>75</v>
      </c>
      <c r="O105" s="509" t="s">
        <v>556</v>
      </c>
      <c r="P105" s="511">
        <v>44364</v>
      </c>
      <c r="Q105" s="343"/>
      <c r="R105" s="314" t="s">
        <v>792</v>
      </c>
      <c r="Z105" s="344"/>
      <c r="AA105" s="344"/>
      <c r="AB105" s="344"/>
      <c r="AC105" s="344"/>
      <c r="AD105" s="344"/>
      <c r="AE105" s="344"/>
      <c r="AF105" s="344"/>
      <c r="AG105" s="344"/>
      <c r="AH105" s="344"/>
    </row>
    <row r="106" spans="1:34" s="37" customFormat="1" ht="14.25">
      <c r="A106" s="505">
        <v>15</v>
      </c>
      <c r="B106" s="506">
        <v>44365</v>
      </c>
      <c r="C106" s="507"/>
      <c r="D106" s="414" t="s">
        <v>980</v>
      </c>
      <c r="E106" s="432" t="s">
        <v>846</v>
      </c>
      <c r="F106" s="432">
        <v>1.2</v>
      </c>
      <c r="G106" s="432">
        <v>2.25</v>
      </c>
      <c r="H106" s="432">
        <v>0.1</v>
      </c>
      <c r="I106" s="491">
        <v>0.1</v>
      </c>
      <c r="J106" s="491" t="s">
        <v>1003</v>
      </c>
      <c r="K106" s="491">
        <f>F106-H106</f>
        <v>1.0999999999999999</v>
      </c>
      <c r="L106" s="491">
        <v>100</v>
      </c>
      <c r="M106" s="508">
        <f t="shared" si="71"/>
        <v>4299.9999999999991</v>
      </c>
      <c r="N106" s="491">
        <v>4000</v>
      </c>
      <c r="O106" s="509" t="s">
        <v>556</v>
      </c>
      <c r="P106" s="510">
        <v>44369</v>
      </c>
      <c r="Q106" s="343"/>
      <c r="R106" s="314" t="s">
        <v>792</v>
      </c>
      <c r="Z106" s="344"/>
      <c r="AA106" s="344"/>
      <c r="AB106" s="344"/>
      <c r="AC106" s="344"/>
      <c r="AD106" s="344"/>
      <c r="AE106" s="344"/>
      <c r="AF106" s="344"/>
      <c r="AG106" s="344"/>
      <c r="AH106" s="344"/>
    </row>
    <row r="107" spans="1:34" s="37" customFormat="1" ht="14.25">
      <c r="A107" s="505">
        <v>16</v>
      </c>
      <c r="B107" s="506">
        <v>44365</v>
      </c>
      <c r="C107" s="507"/>
      <c r="D107" s="414" t="s">
        <v>981</v>
      </c>
      <c r="E107" s="432" t="s">
        <v>846</v>
      </c>
      <c r="F107" s="432">
        <v>22</v>
      </c>
      <c r="G107" s="432">
        <v>37</v>
      </c>
      <c r="H107" s="432">
        <v>5.5</v>
      </c>
      <c r="I107" s="491">
        <v>0.1</v>
      </c>
      <c r="J107" s="491" t="s">
        <v>1002</v>
      </c>
      <c r="K107" s="491">
        <f>F107-H107</f>
        <v>16.5</v>
      </c>
      <c r="L107" s="491">
        <v>100</v>
      </c>
      <c r="M107" s="508">
        <f t="shared" si="71"/>
        <v>4025</v>
      </c>
      <c r="N107" s="491">
        <v>250</v>
      </c>
      <c r="O107" s="509" t="s">
        <v>556</v>
      </c>
      <c r="P107" s="510">
        <v>44369</v>
      </c>
      <c r="Q107" s="343"/>
      <c r="R107" s="314" t="s">
        <v>559</v>
      </c>
      <c r="Z107" s="344"/>
      <c r="AA107" s="344"/>
      <c r="AB107" s="344"/>
      <c r="AC107" s="344"/>
      <c r="AD107" s="344"/>
      <c r="AE107" s="344"/>
      <c r="AF107" s="344"/>
      <c r="AG107" s="344"/>
      <c r="AH107" s="344"/>
    </row>
    <row r="108" spans="1:34" s="37" customFormat="1" ht="14.25">
      <c r="A108" s="505">
        <v>17</v>
      </c>
      <c r="B108" s="506">
        <v>44365</v>
      </c>
      <c r="C108" s="507"/>
      <c r="D108" s="414" t="s">
        <v>982</v>
      </c>
      <c r="E108" s="432" t="s">
        <v>846</v>
      </c>
      <c r="F108" s="432">
        <v>1.05</v>
      </c>
      <c r="G108" s="432">
        <v>1.8</v>
      </c>
      <c r="H108" s="432">
        <v>0.45</v>
      </c>
      <c r="I108" s="491">
        <v>0.1</v>
      </c>
      <c r="J108" s="491" t="s">
        <v>987</v>
      </c>
      <c r="K108" s="491">
        <f>F108-H108</f>
        <v>0.60000000000000009</v>
      </c>
      <c r="L108" s="491">
        <v>100</v>
      </c>
      <c r="M108" s="508">
        <f t="shared" ref="M108:M109" si="72">(K108*N108)-L108</f>
        <v>2300.0000000000005</v>
      </c>
      <c r="N108" s="491">
        <v>4000</v>
      </c>
      <c r="O108" s="509" t="s">
        <v>556</v>
      </c>
      <c r="P108" s="510">
        <v>44368</v>
      </c>
      <c r="Q108" s="343"/>
      <c r="R108" s="314" t="s">
        <v>559</v>
      </c>
      <c r="Z108" s="344"/>
      <c r="AA108" s="344"/>
      <c r="AB108" s="344"/>
      <c r="AC108" s="344"/>
      <c r="AD108" s="344"/>
      <c r="AE108" s="344"/>
      <c r="AF108" s="344"/>
      <c r="AG108" s="344"/>
      <c r="AH108" s="344"/>
    </row>
    <row r="109" spans="1:34" s="37" customFormat="1" ht="14.25">
      <c r="A109" s="505">
        <v>18</v>
      </c>
      <c r="B109" s="506">
        <v>44365</v>
      </c>
      <c r="C109" s="507"/>
      <c r="D109" s="414" t="s">
        <v>983</v>
      </c>
      <c r="E109" s="432" t="s">
        <v>846</v>
      </c>
      <c r="F109" s="432">
        <v>13</v>
      </c>
      <c r="G109" s="432">
        <v>22</v>
      </c>
      <c r="H109" s="432">
        <v>7.5</v>
      </c>
      <c r="I109" s="491">
        <v>0.1</v>
      </c>
      <c r="J109" s="491" t="s">
        <v>1004</v>
      </c>
      <c r="K109" s="491">
        <f>F109-H109</f>
        <v>5.5</v>
      </c>
      <c r="L109" s="491">
        <v>100</v>
      </c>
      <c r="M109" s="508">
        <f t="shared" si="72"/>
        <v>3200</v>
      </c>
      <c r="N109" s="491">
        <v>600</v>
      </c>
      <c r="O109" s="509" t="s">
        <v>556</v>
      </c>
      <c r="P109" s="510">
        <v>44369</v>
      </c>
      <c r="Q109" s="343"/>
      <c r="R109" s="314" t="s">
        <v>559</v>
      </c>
      <c r="Z109" s="344"/>
      <c r="AA109" s="344"/>
      <c r="AB109" s="344"/>
      <c r="AC109" s="344"/>
      <c r="AD109" s="344"/>
      <c r="AE109" s="344"/>
      <c r="AF109" s="344"/>
      <c r="AG109" s="344"/>
      <c r="AH109" s="344"/>
    </row>
    <row r="110" spans="1:34" s="37" customFormat="1" ht="14.25">
      <c r="A110" s="505">
        <v>19</v>
      </c>
      <c r="B110" s="506">
        <v>44365</v>
      </c>
      <c r="C110" s="507"/>
      <c r="D110" s="414" t="s">
        <v>984</v>
      </c>
      <c r="E110" s="432" t="s">
        <v>846</v>
      </c>
      <c r="F110" s="432">
        <v>56</v>
      </c>
      <c r="G110" s="432">
        <v>88</v>
      </c>
      <c r="H110" s="432">
        <v>17.5</v>
      </c>
      <c r="I110" s="491">
        <v>0.1</v>
      </c>
      <c r="J110" s="491" t="s">
        <v>988</v>
      </c>
      <c r="K110" s="491">
        <f>F110-H110</f>
        <v>38.5</v>
      </c>
      <c r="L110" s="491">
        <v>100</v>
      </c>
      <c r="M110" s="508">
        <f t="shared" ref="M110:M111" si="73">(K110*N110)-L110</f>
        <v>2787.5</v>
      </c>
      <c r="N110" s="491">
        <v>75</v>
      </c>
      <c r="O110" s="509" t="s">
        <v>556</v>
      </c>
      <c r="P110" s="510">
        <v>44368</v>
      </c>
      <c r="Q110" s="343"/>
      <c r="R110" s="314" t="s">
        <v>559</v>
      </c>
      <c r="Z110" s="344"/>
      <c r="AA110" s="344"/>
      <c r="AB110" s="344"/>
      <c r="AC110" s="344"/>
      <c r="AD110" s="344"/>
      <c r="AE110" s="344"/>
      <c r="AF110" s="344"/>
      <c r="AG110" s="344"/>
      <c r="AH110" s="344"/>
    </row>
    <row r="111" spans="1:34" s="37" customFormat="1" ht="14.25">
      <c r="A111" s="505">
        <v>20</v>
      </c>
      <c r="B111" s="506">
        <v>44368</v>
      </c>
      <c r="C111" s="507"/>
      <c r="D111" s="414" t="s">
        <v>991</v>
      </c>
      <c r="E111" s="432" t="s">
        <v>557</v>
      </c>
      <c r="F111" s="432">
        <v>12.5</v>
      </c>
      <c r="G111" s="432">
        <v>4</v>
      </c>
      <c r="H111" s="432">
        <v>13.5</v>
      </c>
      <c r="I111" s="491" t="s">
        <v>992</v>
      </c>
      <c r="J111" s="491" t="s">
        <v>947</v>
      </c>
      <c r="K111" s="491">
        <f t="shared" ref="K111" si="74">H111-F111</f>
        <v>1</v>
      </c>
      <c r="L111" s="491">
        <v>100</v>
      </c>
      <c r="M111" s="508">
        <f t="shared" si="73"/>
        <v>400</v>
      </c>
      <c r="N111" s="491">
        <v>500</v>
      </c>
      <c r="O111" s="509" t="s">
        <v>556</v>
      </c>
      <c r="P111" s="510">
        <v>44370</v>
      </c>
      <c r="Q111" s="343"/>
      <c r="R111" s="314" t="s">
        <v>559</v>
      </c>
      <c r="Z111" s="344"/>
      <c r="AA111" s="344"/>
      <c r="AB111" s="344"/>
      <c r="AC111" s="344"/>
      <c r="AD111" s="344"/>
      <c r="AE111" s="344"/>
      <c r="AF111" s="344"/>
      <c r="AG111" s="344"/>
      <c r="AH111" s="344"/>
    </row>
    <row r="112" spans="1:34" s="37" customFormat="1" ht="15">
      <c r="A112" s="505">
        <v>21</v>
      </c>
      <c r="B112" s="506">
        <v>44368</v>
      </c>
      <c r="C112" s="507"/>
      <c r="D112" s="414" t="s">
        <v>993</v>
      </c>
      <c r="E112" s="432" t="s">
        <v>557</v>
      </c>
      <c r="F112" s="432">
        <v>16</v>
      </c>
      <c r="G112" s="432">
        <v>5</v>
      </c>
      <c r="H112" s="432">
        <v>21</v>
      </c>
      <c r="I112" s="491" t="s">
        <v>994</v>
      </c>
      <c r="J112" s="491" t="s">
        <v>890</v>
      </c>
      <c r="K112" s="491">
        <f t="shared" ref="K112" si="75">H112-F112</f>
        <v>5</v>
      </c>
      <c r="L112" s="491">
        <v>100</v>
      </c>
      <c r="M112" s="508">
        <f t="shared" ref="M112:M113" si="76">(K112*N112)-L112</f>
        <v>1900</v>
      </c>
      <c r="N112" s="491">
        <v>400</v>
      </c>
      <c r="O112" s="509" t="s">
        <v>556</v>
      </c>
      <c r="P112" s="511">
        <v>44368</v>
      </c>
      <c r="Q112" s="343"/>
      <c r="R112" s="314" t="s">
        <v>792</v>
      </c>
      <c r="Z112" s="344"/>
      <c r="AA112" s="344"/>
      <c r="AB112" s="344"/>
      <c r="AC112" s="344"/>
      <c r="AD112" s="344"/>
      <c r="AE112" s="344"/>
      <c r="AF112" s="344"/>
      <c r="AG112" s="344"/>
      <c r="AH112" s="344"/>
    </row>
    <row r="113" spans="1:34" s="37" customFormat="1" ht="14.25">
      <c r="A113" s="505">
        <v>22</v>
      </c>
      <c r="B113" s="506">
        <v>44368</v>
      </c>
      <c r="C113" s="507"/>
      <c r="D113" s="414" t="s">
        <v>995</v>
      </c>
      <c r="E113" s="432" t="s">
        <v>846</v>
      </c>
      <c r="F113" s="432">
        <v>2.4</v>
      </c>
      <c r="G113" s="432">
        <v>3.9</v>
      </c>
      <c r="H113" s="432">
        <v>1.6</v>
      </c>
      <c r="I113" s="491">
        <v>0.1</v>
      </c>
      <c r="J113" s="491" t="s">
        <v>1005</v>
      </c>
      <c r="K113" s="491">
        <f>F113-H113</f>
        <v>0.79999999999999982</v>
      </c>
      <c r="L113" s="491">
        <v>100</v>
      </c>
      <c r="M113" s="508">
        <f t="shared" si="76"/>
        <v>2219.9999999999995</v>
      </c>
      <c r="N113" s="491">
        <v>2900</v>
      </c>
      <c r="O113" s="509" t="s">
        <v>556</v>
      </c>
      <c r="P113" s="510">
        <v>44369</v>
      </c>
      <c r="Q113" s="343"/>
      <c r="R113" s="314" t="s">
        <v>559</v>
      </c>
      <c r="Z113" s="344"/>
      <c r="AA113" s="344"/>
      <c r="AB113" s="344"/>
      <c r="AC113" s="344"/>
      <c r="AD113" s="344"/>
      <c r="AE113" s="344"/>
      <c r="AF113" s="344"/>
      <c r="AG113" s="344"/>
      <c r="AH113" s="344"/>
    </row>
    <row r="114" spans="1:34" s="37" customFormat="1" ht="14.25">
      <c r="A114" s="512">
        <v>23</v>
      </c>
      <c r="B114" s="513">
        <v>44368</v>
      </c>
      <c r="C114" s="514"/>
      <c r="D114" s="475" t="s">
        <v>984</v>
      </c>
      <c r="E114" s="476" t="s">
        <v>846</v>
      </c>
      <c r="F114" s="476">
        <v>52.5</v>
      </c>
      <c r="G114" s="476">
        <v>85</v>
      </c>
      <c r="H114" s="476">
        <v>85</v>
      </c>
      <c r="I114" s="472">
        <v>0.1</v>
      </c>
      <c r="J114" s="472" t="s">
        <v>1006</v>
      </c>
      <c r="K114" s="472">
        <f>F114-H114</f>
        <v>-32.5</v>
      </c>
      <c r="L114" s="472">
        <v>100</v>
      </c>
      <c r="M114" s="515">
        <f t="shared" ref="M114" si="77">(K114*N114)-L114</f>
        <v>-2537.5</v>
      </c>
      <c r="N114" s="472">
        <v>75</v>
      </c>
      <c r="O114" s="516" t="s">
        <v>620</v>
      </c>
      <c r="P114" s="517">
        <v>44369</v>
      </c>
      <c r="Q114" s="343"/>
      <c r="R114" s="314" t="s">
        <v>559</v>
      </c>
      <c r="Z114" s="344"/>
      <c r="AA114" s="344"/>
      <c r="AB114" s="344"/>
      <c r="AC114" s="344"/>
      <c r="AD114" s="344"/>
      <c r="AE114" s="344"/>
      <c r="AF114" s="344"/>
      <c r="AG114" s="344"/>
      <c r="AH114" s="344"/>
    </row>
    <row r="115" spans="1:34" s="37" customFormat="1" ht="15">
      <c r="A115" s="512">
        <v>24</v>
      </c>
      <c r="B115" s="513">
        <v>44368</v>
      </c>
      <c r="C115" s="514"/>
      <c r="D115" s="475" t="s">
        <v>996</v>
      </c>
      <c r="E115" s="476" t="s">
        <v>557</v>
      </c>
      <c r="F115" s="476">
        <v>81.5</v>
      </c>
      <c r="G115" s="476">
        <v>38</v>
      </c>
      <c r="H115" s="476">
        <v>64.5</v>
      </c>
      <c r="I115" s="472">
        <v>150</v>
      </c>
      <c r="J115" s="472" t="s">
        <v>999</v>
      </c>
      <c r="K115" s="472">
        <f t="shared" ref="K115:K116" si="78">H115-F115</f>
        <v>-17</v>
      </c>
      <c r="L115" s="472">
        <v>100</v>
      </c>
      <c r="M115" s="515">
        <f t="shared" ref="M115:M116" si="79">(K115*N115)-L115</f>
        <v>-1375</v>
      </c>
      <c r="N115" s="472">
        <v>75</v>
      </c>
      <c r="O115" s="516" t="s">
        <v>620</v>
      </c>
      <c r="P115" s="518">
        <v>44368</v>
      </c>
      <c r="Q115" s="343"/>
      <c r="R115" s="314" t="s">
        <v>792</v>
      </c>
      <c r="Z115" s="344"/>
      <c r="AA115" s="344"/>
      <c r="AB115" s="344"/>
      <c r="AC115" s="344"/>
      <c r="AD115" s="344"/>
      <c r="AE115" s="344"/>
      <c r="AF115" s="344"/>
      <c r="AG115" s="344"/>
      <c r="AH115" s="344"/>
    </row>
    <row r="116" spans="1:34" s="37" customFormat="1" ht="14.25">
      <c r="A116" s="505">
        <v>25</v>
      </c>
      <c r="B116" s="506">
        <v>44369</v>
      </c>
      <c r="C116" s="507"/>
      <c r="D116" s="414" t="s">
        <v>1007</v>
      </c>
      <c r="E116" s="432" t="s">
        <v>557</v>
      </c>
      <c r="F116" s="432">
        <v>18</v>
      </c>
      <c r="G116" s="432">
        <v>3</v>
      </c>
      <c r="H116" s="432">
        <v>25.5</v>
      </c>
      <c r="I116" s="491" t="s">
        <v>1008</v>
      </c>
      <c r="J116" s="491" t="s">
        <v>1013</v>
      </c>
      <c r="K116" s="491">
        <f t="shared" si="78"/>
        <v>7.5</v>
      </c>
      <c r="L116" s="491">
        <v>100</v>
      </c>
      <c r="M116" s="508">
        <f t="shared" si="79"/>
        <v>2150</v>
      </c>
      <c r="N116" s="491">
        <v>300</v>
      </c>
      <c r="O116" s="509" t="s">
        <v>556</v>
      </c>
      <c r="P116" s="510">
        <v>44369</v>
      </c>
      <c r="Q116" s="343"/>
      <c r="R116" s="314" t="s">
        <v>792</v>
      </c>
      <c r="Z116" s="344"/>
      <c r="AA116" s="344"/>
      <c r="AB116" s="344"/>
      <c r="AC116" s="344"/>
      <c r="AD116" s="344"/>
      <c r="AE116" s="344"/>
      <c r="AF116" s="344"/>
      <c r="AG116" s="344"/>
      <c r="AH116" s="344"/>
    </row>
    <row r="117" spans="1:34" s="37" customFormat="1" ht="14.25">
      <c r="A117" s="512">
        <v>26</v>
      </c>
      <c r="B117" s="513">
        <v>44369</v>
      </c>
      <c r="C117" s="514"/>
      <c r="D117" s="475" t="s">
        <v>1009</v>
      </c>
      <c r="E117" s="476" t="s">
        <v>557</v>
      </c>
      <c r="F117" s="476">
        <v>17</v>
      </c>
      <c r="G117" s="476">
        <v>5</v>
      </c>
      <c r="H117" s="476">
        <v>5</v>
      </c>
      <c r="I117" s="472" t="s">
        <v>994</v>
      </c>
      <c r="J117" s="472" t="s">
        <v>1026</v>
      </c>
      <c r="K117" s="472">
        <f t="shared" ref="K117" si="80">H117-F117</f>
        <v>-12</v>
      </c>
      <c r="L117" s="472">
        <v>100</v>
      </c>
      <c r="M117" s="515">
        <f t="shared" ref="M117" si="81">(K117*N117)-L117</f>
        <v>-4900</v>
      </c>
      <c r="N117" s="472">
        <v>400</v>
      </c>
      <c r="O117" s="516" t="s">
        <v>620</v>
      </c>
      <c r="P117" s="517">
        <v>44370</v>
      </c>
      <c r="Q117" s="343"/>
      <c r="R117" s="314" t="s">
        <v>792</v>
      </c>
      <c r="Z117" s="344"/>
      <c r="AA117" s="344"/>
      <c r="AB117" s="344"/>
      <c r="AC117" s="344"/>
      <c r="AD117" s="344"/>
      <c r="AE117" s="344"/>
      <c r="AF117" s="344"/>
      <c r="AG117" s="344"/>
      <c r="AH117" s="344"/>
    </row>
    <row r="118" spans="1:34" s="37" customFormat="1" ht="14.25">
      <c r="A118" s="505">
        <v>27</v>
      </c>
      <c r="B118" s="506">
        <v>44369</v>
      </c>
      <c r="C118" s="507"/>
      <c r="D118" s="414" t="s">
        <v>1011</v>
      </c>
      <c r="E118" s="432" t="s">
        <v>557</v>
      </c>
      <c r="F118" s="432">
        <v>13</v>
      </c>
      <c r="G118" s="432"/>
      <c r="H118" s="432">
        <v>19.5</v>
      </c>
      <c r="I118" s="491">
        <v>35</v>
      </c>
      <c r="J118" s="491" t="s">
        <v>963</v>
      </c>
      <c r="K118" s="491">
        <f t="shared" ref="K118" si="82">H118-F118</f>
        <v>6.5</v>
      </c>
      <c r="L118" s="491">
        <v>100</v>
      </c>
      <c r="M118" s="508">
        <f t="shared" ref="M118" si="83">(K118*N118)-L118</f>
        <v>1850</v>
      </c>
      <c r="N118" s="491">
        <v>300</v>
      </c>
      <c r="O118" s="509" t="s">
        <v>556</v>
      </c>
      <c r="P118" s="510">
        <v>44369</v>
      </c>
      <c r="Q118" s="343"/>
      <c r="R118" s="314" t="s">
        <v>792</v>
      </c>
      <c r="Z118" s="344"/>
      <c r="AA118" s="344"/>
      <c r="AB118" s="344"/>
      <c r="AC118" s="344"/>
      <c r="AD118" s="344"/>
      <c r="AE118" s="344"/>
      <c r="AF118" s="344"/>
      <c r="AG118" s="344"/>
      <c r="AH118" s="344"/>
    </row>
    <row r="119" spans="1:34" s="37" customFormat="1" ht="14.25">
      <c r="A119" s="505">
        <v>28</v>
      </c>
      <c r="B119" s="506">
        <v>44369</v>
      </c>
      <c r="C119" s="507"/>
      <c r="D119" s="414" t="s">
        <v>1010</v>
      </c>
      <c r="E119" s="432" t="s">
        <v>557</v>
      </c>
      <c r="F119" s="432">
        <v>13.5</v>
      </c>
      <c r="G119" s="432"/>
      <c r="H119" s="432">
        <v>20</v>
      </c>
      <c r="I119" s="491">
        <v>35</v>
      </c>
      <c r="J119" s="491" t="s">
        <v>963</v>
      </c>
      <c r="K119" s="491">
        <f t="shared" ref="K119:K120" si="84">H119-F119</f>
        <v>6.5</v>
      </c>
      <c r="L119" s="491">
        <v>100</v>
      </c>
      <c r="M119" s="508">
        <f t="shared" ref="M119" si="85">(K119*N119)-L119</f>
        <v>1850</v>
      </c>
      <c r="N119" s="491">
        <v>300</v>
      </c>
      <c r="O119" s="509" t="s">
        <v>556</v>
      </c>
      <c r="P119" s="510">
        <v>44370</v>
      </c>
      <c r="Q119" s="343"/>
      <c r="R119" s="314" t="s">
        <v>792</v>
      </c>
      <c r="Z119" s="344"/>
      <c r="AA119" s="344"/>
      <c r="AB119" s="344"/>
      <c r="AC119" s="344"/>
      <c r="AD119" s="344"/>
      <c r="AE119" s="344"/>
      <c r="AF119" s="344"/>
      <c r="AG119" s="344"/>
      <c r="AH119" s="344"/>
    </row>
    <row r="120" spans="1:34" s="37" customFormat="1" ht="14.25">
      <c r="A120" s="603">
        <v>29</v>
      </c>
      <c r="B120" s="605">
        <v>44369</v>
      </c>
      <c r="C120" s="475" t="s">
        <v>920</v>
      </c>
      <c r="D120" s="487" t="s">
        <v>1012</v>
      </c>
      <c r="E120" s="476" t="s">
        <v>557</v>
      </c>
      <c r="F120" s="476">
        <v>29.5</v>
      </c>
      <c r="G120" s="476"/>
      <c r="H120" s="476">
        <v>0</v>
      </c>
      <c r="I120" s="472"/>
      <c r="J120" s="591" t="s">
        <v>1026</v>
      </c>
      <c r="K120" s="488">
        <f t="shared" si="84"/>
        <v>-29.5</v>
      </c>
      <c r="L120" s="488">
        <v>100</v>
      </c>
      <c r="M120" s="591">
        <f>(-12*N120)-200</f>
        <v>-3200</v>
      </c>
      <c r="N120" s="591">
        <v>250</v>
      </c>
      <c r="O120" s="587" t="s">
        <v>620</v>
      </c>
      <c r="P120" s="589">
        <v>44371</v>
      </c>
      <c r="Q120" s="343"/>
      <c r="R120" s="314" t="s">
        <v>559</v>
      </c>
      <c r="Z120" s="344"/>
      <c r="AA120" s="344"/>
      <c r="AB120" s="344"/>
      <c r="AC120" s="344"/>
      <c r="AD120" s="344"/>
      <c r="AE120" s="344"/>
      <c r="AF120" s="344"/>
      <c r="AG120" s="344"/>
      <c r="AH120" s="344"/>
    </row>
    <row r="121" spans="1:34" s="37" customFormat="1" ht="14.25">
      <c r="A121" s="604"/>
      <c r="B121" s="606"/>
      <c r="C121" s="475" t="s">
        <v>921</v>
      </c>
      <c r="D121" s="487" t="s">
        <v>1014</v>
      </c>
      <c r="E121" s="476" t="s">
        <v>846</v>
      </c>
      <c r="F121" s="476">
        <v>17.5</v>
      </c>
      <c r="G121" s="476"/>
      <c r="H121" s="476">
        <v>0</v>
      </c>
      <c r="I121" s="472"/>
      <c r="J121" s="592"/>
      <c r="K121" s="488">
        <f>F121-G121</f>
        <v>17.5</v>
      </c>
      <c r="L121" s="488">
        <v>100</v>
      </c>
      <c r="M121" s="592"/>
      <c r="N121" s="592"/>
      <c r="O121" s="588"/>
      <c r="P121" s="590"/>
      <c r="Q121" s="343"/>
      <c r="R121" s="314" t="s">
        <v>559</v>
      </c>
      <c r="Z121" s="344"/>
      <c r="AA121" s="344"/>
      <c r="AB121" s="344"/>
      <c r="AC121" s="344"/>
      <c r="AD121" s="344"/>
      <c r="AE121" s="344"/>
      <c r="AF121" s="344"/>
      <c r="AG121" s="344"/>
      <c r="AH121" s="344"/>
    </row>
    <row r="122" spans="1:34" s="37" customFormat="1" ht="14.25">
      <c r="A122" s="512">
        <v>30</v>
      </c>
      <c r="B122" s="513">
        <v>44370</v>
      </c>
      <c r="C122" s="514"/>
      <c r="D122" s="475" t="s">
        <v>1011</v>
      </c>
      <c r="E122" s="476" t="s">
        <v>557</v>
      </c>
      <c r="F122" s="476">
        <v>12.5</v>
      </c>
      <c r="G122" s="564"/>
      <c r="H122" s="476">
        <v>0</v>
      </c>
      <c r="I122" s="472" t="s">
        <v>1022</v>
      </c>
      <c r="J122" s="472" t="s">
        <v>1036</v>
      </c>
      <c r="K122" s="472">
        <f t="shared" ref="K122" si="86">H122-F122</f>
        <v>-12.5</v>
      </c>
      <c r="L122" s="472">
        <v>100</v>
      </c>
      <c r="M122" s="515">
        <f t="shared" ref="M122" si="87">(K122*N122)-L122</f>
        <v>-3850</v>
      </c>
      <c r="N122" s="472">
        <v>300</v>
      </c>
      <c r="O122" s="516" t="s">
        <v>620</v>
      </c>
      <c r="P122" s="517">
        <v>44371</v>
      </c>
      <c r="Q122" s="343"/>
      <c r="R122" s="314" t="s">
        <v>792</v>
      </c>
      <c r="Z122" s="344"/>
      <c r="AA122" s="344"/>
      <c r="AB122" s="344"/>
      <c r="AC122" s="344"/>
      <c r="AD122" s="344"/>
      <c r="AE122" s="344"/>
      <c r="AF122" s="344"/>
      <c r="AG122" s="344"/>
      <c r="AH122" s="344"/>
    </row>
    <row r="123" spans="1:34" s="37" customFormat="1" ht="14.25">
      <c r="A123" s="505">
        <v>31</v>
      </c>
      <c r="B123" s="506">
        <v>44370</v>
      </c>
      <c r="C123" s="507"/>
      <c r="D123" s="414" t="s">
        <v>1025</v>
      </c>
      <c r="E123" s="432" t="s">
        <v>557</v>
      </c>
      <c r="F123" s="432">
        <v>61.5</v>
      </c>
      <c r="G123" s="432">
        <v>20</v>
      </c>
      <c r="H123" s="432">
        <v>74</v>
      </c>
      <c r="I123" s="491">
        <v>120</v>
      </c>
      <c r="J123" s="491" t="s">
        <v>963</v>
      </c>
      <c r="K123" s="491">
        <f t="shared" ref="K123" si="88">H123-F123</f>
        <v>12.5</v>
      </c>
      <c r="L123" s="491">
        <v>100</v>
      </c>
      <c r="M123" s="508">
        <f t="shared" ref="M123" si="89">(K123*N123)-L123</f>
        <v>837.5</v>
      </c>
      <c r="N123" s="491">
        <v>75</v>
      </c>
      <c r="O123" s="509" t="s">
        <v>556</v>
      </c>
      <c r="P123" s="510">
        <v>44371</v>
      </c>
      <c r="Q123" s="343"/>
      <c r="R123" s="314" t="s">
        <v>792</v>
      </c>
      <c r="Z123" s="344"/>
      <c r="AA123" s="344"/>
      <c r="AB123" s="344"/>
      <c r="AC123" s="344"/>
      <c r="AD123" s="344"/>
      <c r="AE123" s="344"/>
      <c r="AF123" s="344"/>
      <c r="AG123" s="344"/>
      <c r="AH123" s="344"/>
    </row>
    <row r="124" spans="1:34" s="37" customFormat="1" ht="15">
      <c r="A124" s="519"/>
      <c r="B124" s="520"/>
      <c r="C124" s="521"/>
      <c r="D124" s="383"/>
      <c r="E124" s="384"/>
      <c r="F124" s="500"/>
      <c r="G124" s="384"/>
      <c r="H124" s="384"/>
      <c r="I124" s="478"/>
      <c r="J124" s="478"/>
      <c r="K124" s="478"/>
      <c r="L124" s="478"/>
      <c r="M124" s="484"/>
      <c r="N124" s="478"/>
      <c r="O124" s="485"/>
      <c r="P124" s="522"/>
      <c r="Q124" s="343"/>
      <c r="R124" s="314"/>
      <c r="Z124" s="344"/>
      <c r="AA124" s="344"/>
      <c r="AB124" s="344"/>
      <c r="AC124" s="344"/>
      <c r="AD124" s="344"/>
      <c r="AE124" s="344"/>
      <c r="AF124" s="344"/>
      <c r="AG124" s="344"/>
      <c r="AH124" s="344"/>
    </row>
    <row r="125" spans="1:34" s="37" customFormat="1" ht="14.25">
      <c r="A125" s="390"/>
      <c r="B125" s="388"/>
      <c r="C125" s="389"/>
      <c r="D125" s="383"/>
      <c r="E125" s="384"/>
      <c r="F125" s="361"/>
      <c r="G125" s="361"/>
      <c r="H125" s="361"/>
      <c r="I125" s="333"/>
      <c r="J125" s="333"/>
      <c r="K125" s="333"/>
      <c r="L125" s="333"/>
      <c r="M125" s="427"/>
      <c r="N125" s="333"/>
      <c r="O125" s="355"/>
      <c r="P125" s="367"/>
      <c r="Q125" s="343"/>
      <c r="R125" s="314"/>
      <c r="Z125" s="344"/>
      <c r="AA125" s="344"/>
      <c r="AB125" s="344"/>
      <c r="AC125" s="344"/>
      <c r="AD125" s="344"/>
      <c r="AE125" s="344"/>
      <c r="AF125" s="344"/>
      <c r="AG125" s="344"/>
      <c r="AH125" s="344"/>
    </row>
    <row r="126" spans="1:34" s="37" customFormat="1" ht="14.25">
      <c r="A126" s="390"/>
      <c r="B126" s="388"/>
      <c r="C126" s="389"/>
      <c r="D126" s="383"/>
      <c r="E126" s="384"/>
      <c r="F126" s="361"/>
      <c r="G126" s="361"/>
      <c r="H126" s="361"/>
      <c r="I126" s="333"/>
      <c r="J126" s="333"/>
      <c r="K126" s="333"/>
      <c r="L126" s="333"/>
      <c r="M126" s="427"/>
      <c r="N126" s="333"/>
      <c r="O126" s="355"/>
      <c r="P126" s="380"/>
      <c r="Q126" s="343"/>
      <c r="R126" s="314"/>
      <c r="Z126" s="344"/>
      <c r="AA126" s="344"/>
      <c r="AB126" s="344"/>
      <c r="AC126" s="344"/>
      <c r="AD126" s="344"/>
      <c r="AE126" s="344"/>
      <c r="AF126" s="344"/>
      <c r="AG126" s="344"/>
      <c r="AH126" s="344"/>
    </row>
    <row r="127" spans="1:34" s="37" customFormat="1">
      <c r="AA127" s="344"/>
      <c r="AB127" s="344"/>
      <c r="AC127" s="344"/>
      <c r="AD127" s="344"/>
      <c r="AE127" s="344"/>
      <c r="AF127" s="344"/>
      <c r="AG127" s="344"/>
      <c r="AH127" s="344"/>
    </row>
    <row r="128" spans="1:34" s="37" customFormat="1">
      <c r="AA128" s="344"/>
      <c r="AB128" s="344"/>
      <c r="AC128" s="344"/>
      <c r="AD128" s="344"/>
      <c r="AE128" s="344"/>
      <c r="AF128" s="344"/>
      <c r="AG128" s="344"/>
      <c r="AH128" s="344"/>
    </row>
    <row r="129" spans="1:38" s="37" customFormat="1" ht="14.25">
      <c r="A129" s="334"/>
      <c r="B129" s="335"/>
      <c r="C129" s="335"/>
      <c r="D129" s="336"/>
      <c r="E129" s="334"/>
      <c r="F129" s="345"/>
      <c r="G129" s="334"/>
      <c r="H129" s="334"/>
      <c r="I129" s="334"/>
      <c r="J129" s="335"/>
      <c r="K129" s="346"/>
      <c r="L129" s="334"/>
      <c r="M129" s="334"/>
      <c r="N129" s="334"/>
      <c r="O129" s="347"/>
      <c r="P129" s="343"/>
      <c r="Q129" s="343"/>
      <c r="R129" s="314"/>
      <c r="Z129" s="344"/>
      <c r="AA129" s="344"/>
      <c r="AB129" s="344"/>
      <c r="AC129" s="344"/>
      <c r="AD129" s="344"/>
      <c r="AE129" s="344"/>
      <c r="AF129" s="344"/>
      <c r="AG129" s="344"/>
      <c r="AH129" s="344"/>
    </row>
    <row r="130" spans="1:38" ht="15">
      <c r="A130" s="96" t="s">
        <v>575</v>
      </c>
      <c r="B130" s="97"/>
      <c r="C130" s="97"/>
      <c r="D130" s="98"/>
      <c r="E130" s="31"/>
      <c r="F130" s="29"/>
      <c r="G130" s="29"/>
      <c r="H130" s="70"/>
      <c r="I130" s="116"/>
      <c r="J130" s="117"/>
      <c r="K130" s="14"/>
      <c r="L130" s="14"/>
      <c r="M130" s="14"/>
      <c r="N130" s="8"/>
      <c r="O130" s="50"/>
      <c r="Q130" s="92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38" ht="38.25">
      <c r="A131" s="17" t="s">
        <v>16</v>
      </c>
      <c r="B131" s="18" t="s">
        <v>534</v>
      </c>
      <c r="C131" s="18"/>
      <c r="D131" s="19" t="s">
        <v>545</v>
      </c>
      <c r="E131" s="18" t="s">
        <v>546</v>
      </c>
      <c r="F131" s="18" t="s">
        <v>547</v>
      </c>
      <c r="G131" s="18" t="s">
        <v>548</v>
      </c>
      <c r="H131" s="18" t="s">
        <v>549</v>
      </c>
      <c r="I131" s="18" t="s">
        <v>550</v>
      </c>
      <c r="J131" s="17" t="s">
        <v>551</v>
      </c>
      <c r="K131" s="59" t="s">
        <v>567</v>
      </c>
      <c r="L131" s="366" t="s">
        <v>818</v>
      </c>
      <c r="M131" s="60" t="s">
        <v>817</v>
      </c>
      <c r="N131" s="18" t="s">
        <v>554</v>
      </c>
      <c r="O131" s="75" t="s">
        <v>555</v>
      </c>
      <c r="P131" s="94"/>
      <c r="Q131" s="8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38" s="429" customFormat="1" ht="14.25">
      <c r="A132" s="505">
        <v>1</v>
      </c>
      <c r="B132" s="506">
        <v>44327</v>
      </c>
      <c r="C132" s="541"/>
      <c r="D132" s="414" t="s">
        <v>465</v>
      </c>
      <c r="E132" s="542" t="s">
        <v>557</v>
      </c>
      <c r="F132" s="432">
        <v>239</v>
      </c>
      <c r="G132" s="432">
        <v>218</v>
      </c>
      <c r="H132" s="542">
        <v>264</v>
      </c>
      <c r="I132" s="543" t="s">
        <v>845</v>
      </c>
      <c r="J132" s="491" t="s">
        <v>700</v>
      </c>
      <c r="K132" s="491">
        <f t="shared" ref="K132" si="90">H132-F132</f>
        <v>25</v>
      </c>
      <c r="L132" s="499">
        <f>(F132*-0.8)/100</f>
        <v>-1.9120000000000001</v>
      </c>
      <c r="M132" s="544">
        <f t="shared" ref="M132" si="91">(K132+L132)/F132</f>
        <v>9.6602510460251048E-2</v>
      </c>
      <c r="N132" s="491" t="s">
        <v>556</v>
      </c>
      <c r="O132" s="510">
        <v>44354</v>
      </c>
      <c r="P132" s="415"/>
      <c r="Q132" s="4"/>
      <c r="R132" s="416" t="s">
        <v>559</v>
      </c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</row>
    <row r="133" spans="1:38" s="37" customFormat="1" ht="14.25">
      <c r="A133" s="519">
        <v>2</v>
      </c>
      <c r="B133" s="520">
        <v>44363</v>
      </c>
      <c r="C133" s="545"/>
      <c r="D133" s="383" t="s">
        <v>528</v>
      </c>
      <c r="E133" s="546" t="s">
        <v>557</v>
      </c>
      <c r="F133" s="384" t="s">
        <v>950</v>
      </c>
      <c r="G133" s="384">
        <v>2070</v>
      </c>
      <c r="H133" s="546"/>
      <c r="I133" s="547" t="s">
        <v>951</v>
      </c>
      <c r="J133" s="478" t="s">
        <v>558</v>
      </c>
      <c r="K133" s="478"/>
      <c r="L133" s="480"/>
      <c r="M133" s="548"/>
      <c r="N133" s="478"/>
      <c r="O133" s="486"/>
      <c r="P133" s="415"/>
      <c r="Q133" s="4"/>
      <c r="R133" s="416" t="s">
        <v>559</v>
      </c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38" s="37" customFormat="1" ht="14.25">
      <c r="A134" s="519"/>
      <c r="B134" s="520"/>
      <c r="C134" s="545"/>
      <c r="D134" s="383"/>
      <c r="E134" s="546"/>
      <c r="F134" s="384"/>
      <c r="G134" s="384"/>
      <c r="H134" s="546"/>
      <c r="I134" s="547"/>
      <c r="J134" s="478"/>
      <c r="K134" s="478"/>
      <c r="L134" s="480"/>
      <c r="M134" s="548"/>
      <c r="N134" s="478"/>
      <c r="O134" s="486"/>
      <c r="P134" s="415"/>
      <c r="Q134" s="4"/>
      <c r="R134" s="416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38" s="5" customFormat="1" ht="14.25">
      <c r="A135" s="549"/>
      <c r="B135" s="550"/>
      <c r="C135" s="551"/>
      <c r="D135" s="552"/>
      <c r="E135" s="553"/>
      <c r="F135" s="553"/>
      <c r="G135" s="553"/>
      <c r="H135" s="553"/>
      <c r="I135" s="553"/>
      <c r="J135" s="554"/>
      <c r="K135" s="555"/>
      <c r="L135" s="556"/>
      <c r="M135" s="557"/>
      <c r="N135" s="558"/>
      <c r="O135" s="559"/>
      <c r="P135" s="120"/>
      <c r="Q135"/>
      <c r="R135" s="91"/>
      <c r="T135" s="54"/>
      <c r="U135" s="54"/>
      <c r="V135" s="54"/>
      <c r="W135" s="54"/>
      <c r="X135" s="54"/>
      <c r="Y135" s="54"/>
      <c r="Z135" s="54"/>
    </row>
    <row r="136" spans="1:38">
      <c r="A136" s="20" t="s">
        <v>560</v>
      </c>
      <c r="B136" s="20"/>
      <c r="C136" s="20"/>
      <c r="D136" s="20"/>
      <c r="E136" s="2"/>
      <c r="F136" s="27" t="s">
        <v>562</v>
      </c>
      <c r="G136" s="79"/>
      <c r="H136" s="79"/>
      <c r="I136" s="35"/>
      <c r="J136" s="82"/>
      <c r="K136" s="80"/>
      <c r="L136" s="81"/>
      <c r="M136" s="82"/>
      <c r="N136" s="83"/>
      <c r="O136" s="121"/>
      <c r="P136" s="8"/>
      <c r="Q136" s="13"/>
      <c r="R136" s="93"/>
      <c r="S136" s="13"/>
      <c r="T136" s="13"/>
      <c r="U136" s="13"/>
      <c r="V136" s="13"/>
      <c r="W136" s="13"/>
      <c r="X136" s="13"/>
      <c r="Y136" s="13"/>
    </row>
    <row r="137" spans="1:38">
      <c r="A137" s="26" t="s">
        <v>561</v>
      </c>
      <c r="B137" s="20"/>
      <c r="C137" s="20"/>
      <c r="D137" s="20"/>
      <c r="E137" s="29"/>
      <c r="F137" s="27" t="s">
        <v>564</v>
      </c>
      <c r="G137" s="9"/>
      <c r="H137" s="9"/>
      <c r="I137" s="9"/>
      <c r="J137" s="50"/>
      <c r="K137" s="9"/>
      <c r="L137" s="9"/>
      <c r="M137" s="9"/>
      <c r="N137" s="8"/>
      <c r="O137" s="50"/>
      <c r="Q137" s="4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38">
      <c r="A138" s="26"/>
      <c r="B138" s="20"/>
      <c r="C138" s="20"/>
      <c r="D138" s="20"/>
      <c r="E138" s="29"/>
      <c r="F138" s="27"/>
      <c r="G138" s="9"/>
      <c r="H138" s="9"/>
      <c r="I138" s="9"/>
      <c r="J138" s="50"/>
      <c r="K138" s="9"/>
      <c r="L138" s="9"/>
      <c r="M138" s="9"/>
      <c r="N138" s="8"/>
      <c r="O138" s="50"/>
      <c r="Q138" s="4"/>
      <c r="R138" s="79"/>
      <c r="S138" s="13"/>
      <c r="T138" s="13"/>
      <c r="U138" s="13"/>
      <c r="V138" s="13"/>
      <c r="W138" s="13"/>
      <c r="X138" s="13"/>
      <c r="Y138" s="13"/>
      <c r="Z138" s="13"/>
    </row>
    <row r="139" spans="1:38" ht="15">
      <c r="A139" s="8"/>
      <c r="B139" s="30" t="s">
        <v>821</v>
      </c>
      <c r="C139" s="30"/>
      <c r="D139" s="30"/>
      <c r="E139" s="30"/>
      <c r="F139" s="31"/>
      <c r="G139" s="29"/>
      <c r="H139" s="29"/>
      <c r="I139" s="70"/>
      <c r="J139" s="71"/>
      <c r="K139" s="72"/>
      <c r="L139" s="365"/>
      <c r="M139" s="9"/>
      <c r="N139" s="8"/>
      <c r="O139" s="50"/>
      <c r="Q139" s="4"/>
      <c r="R139" s="79"/>
      <c r="S139" s="13"/>
      <c r="T139" s="13"/>
      <c r="U139" s="13"/>
      <c r="V139" s="13"/>
      <c r="W139" s="13"/>
      <c r="X139" s="13"/>
      <c r="Y139" s="13"/>
      <c r="Z139" s="13"/>
    </row>
    <row r="140" spans="1:38" ht="38.25">
      <c r="A140" s="17" t="s">
        <v>16</v>
      </c>
      <c r="B140" s="18" t="s">
        <v>534</v>
      </c>
      <c r="C140" s="18"/>
      <c r="D140" s="19" t="s">
        <v>545</v>
      </c>
      <c r="E140" s="18" t="s">
        <v>546</v>
      </c>
      <c r="F140" s="18" t="s">
        <v>547</v>
      </c>
      <c r="G140" s="18" t="s">
        <v>566</v>
      </c>
      <c r="H140" s="18" t="s">
        <v>549</v>
      </c>
      <c r="I140" s="18" t="s">
        <v>550</v>
      </c>
      <c r="J140" s="73" t="s">
        <v>551</v>
      </c>
      <c r="K140" s="59" t="s">
        <v>567</v>
      </c>
      <c r="L140" s="74" t="s">
        <v>568</v>
      </c>
      <c r="M140" s="18" t="s">
        <v>569</v>
      </c>
      <c r="N140" s="366" t="s">
        <v>818</v>
      </c>
      <c r="O140" s="60" t="s">
        <v>817</v>
      </c>
      <c r="P140" s="18" t="s">
        <v>554</v>
      </c>
      <c r="Q140" s="75" t="s">
        <v>555</v>
      </c>
      <c r="R140" s="79"/>
      <c r="S140" s="13"/>
      <c r="T140" s="13"/>
      <c r="U140" s="13"/>
      <c r="V140" s="13"/>
      <c r="W140" s="13"/>
      <c r="X140" s="13"/>
      <c r="Y140" s="13"/>
      <c r="Z140" s="13"/>
    </row>
    <row r="141" spans="1:38" ht="14.25">
      <c r="A141" s="339"/>
      <c r="B141" s="348"/>
      <c r="C141" s="352"/>
      <c r="D141" s="360"/>
      <c r="E141" s="353"/>
      <c r="F141" s="374"/>
      <c r="G141" s="358"/>
      <c r="H141" s="353"/>
      <c r="I141" s="350"/>
      <c r="J141" s="385"/>
      <c r="K141" s="385"/>
      <c r="L141" s="386"/>
      <c r="M141" s="384"/>
      <c r="N141" s="386"/>
      <c r="O141" s="373"/>
      <c r="P141" s="354"/>
      <c r="Q141" s="367"/>
      <c r="R141" s="382"/>
      <c r="S141" s="372"/>
      <c r="T141" s="13"/>
      <c r="U141" s="381"/>
      <c r="V141" s="381"/>
      <c r="W141" s="381"/>
      <c r="X141" s="381"/>
      <c r="Y141" s="381"/>
      <c r="Z141" s="381"/>
      <c r="AA141" s="344"/>
      <c r="AB141" s="344"/>
      <c r="AC141" s="344"/>
    </row>
    <row r="142" spans="1:38" ht="14.25">
      <c r="A142" s="339"/>
      <c r="B142" s="348"/>
      <c r="C142" s="352"/>
      <c r="D142" s="360"/>
      <c r="E142" s="353"/>
      <c r="F142" s="374"/>
      <c r="G142" s="358"/>
      <c r="H142" s="353"/>
      <c r="I142" s="350"/>
      <c r="J142" s="385"/>
      <c r="K142" s="385"/>
      <c r="L142" s="386"/>
      <c r="M142" s="384"/>
      <c r="N142" s="386"/>
      <c r="O142" s="373"/>
      <c r="P142" s="354"/>
      <c r="Q142" s="367"/>
      <c r="R142" s="382"/>
      <c r="S142" s="372"/>
      <c r="T142" s="13"/>
      <c r="U142" s="381"/>
      <c r="V142" s="381"/>
      <c r="W142" s="381"/>
      <c r="X142" s="381"/>
      <c r="Y142" s="381"/>
      <c r="Z142" s="381"/>
      <c r="AA142" s="344"/>
      <c r="AB142" s="344"/>
      <c r="AC142" s="344"/>
    </row>
    <row r="143" spans="1:38" s="344" customFormat="1" ht="14.25">
      <c r="A143" s="339"/>
      <c r="B143" s="348"/>
      <c r="C143" s="352"/>
      <c r="D143" s="360"/>
      <c r="E143" s="353"/>
      <c r="F143" s="374"/>
      <c r="G143" s="358"/>
      <c r="H143" s="353"/>
      <c r="I143" s="350"/>
      <c r="J143" s="385"/>
      <c r="K143" s="385"/>
      <c r="L143" s="386"/>
      <c r="M143" s="384"/>
      <c r="N143" s="386"/>
      <c r="O143" s="373"/>
      <c r="P143" s="354"/>
      <c r="Q143" s="367"/>
      <c r="R143" s="379"/>
      <c r="S143" s="381"/>
      <c r="T143" s="381"/>
      <c r="U143" s="381"/>
      <c r="V143" s="381"/>
      <c r="W143" s="381"/>
      <c r="X143" s="381"/>
      <c r="Y143" s="381"/>
      <c r="Z143" s="381"/>
    </row>
    <row r="144" spans="1:38" s="344" customFormat="1" ht="14.25">
      <c r="A144" s="339"/>
      <c r="B144" s="348"/>
      <c r="C144" s="352"/>
      <c r="D144" s="360"/>
      <c r="E144" s="353"/>
      <c r="F144" s="385"/>
      <c r="G144" s="361"/>
      <c r="H144" s="353"/>
      <c r="I144" s="350"/>
      <c r="J144" s="385"/>
      <c r="K144" s="385"/>
      <c r="L144" s="386"/>
      <c r="M144" s="384"/>
      <c r="N144" s="386"/>
      <c r="O144" s="373"/>
      <c r="P144" s="354"/>
      <c r="Q144" s="367"/>
      <c r="R144" s="379"/>
      <c r="S144" s="381"/>
      <c r="T144" s="381"/>
      <c r="U144" s="381"/>
      <c r="V144" s="381"/>
      <c r="W144" s="381"/>
      <c r="X144" s="381"/>
      <c r="Y144" s="381"/>
      <c r="Z144" s="381"/>
    </row>
    <row r="145" spans="1:26" s="344" customFormat="1" ht="14.25">
      <c r="A145" s="339"/>
      <c r="B145" s="348"/>
      <c r="C145" s="352"/>
      <c r="D145" s="360"/>
      <c r="E145" s="353"/>
      <c r="F145" s="385"/>
      <c r="G145" s="361"/>
      <c r="H145" s="353"/>
      <c r="I145" s="350"/>
      <c r="J145" s="385"/>
      <c r="K145" s="385"/>
      <c r="L145" s="386"/>
      <c r="M145" s="384"/>
      <c r="N145" s="386"/>
      <c r="O145" s="373"/>
      <c r="P145" s="354"/>
      <c r="Q145" s="367"/>
      <c r="R145" s="379"/>
      <c r="S145" s="381"/>
      <c r="T145" s="381"/>
      <c r="U145" s="381"/>
      <c r="V145" s="381"/>
      <c r="W145" s="381"/>
      <c r="X145" s="381"/>
      <c r="Y145" s="381"/>
      <c r="Z145" s="381"/>
    </row>
    <row r="146" spans="1:26" s="344" customFormat="1" ht="14.25">
      <c r="A146" s="339"/>
      <c r="B146" s="348"/>
      <c r="C146" s="352"/>
      <c r="D146" s="360"/>
      <c r="E146" s="353"/>
      <c r="F146" s="374"/>
      <c r="G146" s="358"/>
      <c r="H146" s="353"/>
      <c r="I146" s="350"/>
      <c r="J146" s="385"/>
      <c r="K146" s="376"/>
      <c r="L146" s="386"/>
      <c r="M146" s="384"/>
      <c r="N146" s="386"/>
      <c r="O146" s="373"/>
      <c r="P146" s="378"/>
      <c r="Q146" s="367"/>
      <c r="R146" s="379"/>
      <c r="S146" s="381"/>
      <c r="T146" s="381"/>
      <c r="U146" s="381"/>
      <c r="V146" s="381"/>
      <c r="W146" s="381"/>
      <c r="X146" s="381"/>
      <c r="Y146" s="381"/>
      <c r="Z146" s="381"/>
    </row>
    <row r="147" spans="1:26" s="344" customFormat="1" ht="14.25">
      <c r="A147" s="339"/>
      <c r="B147" s="348"/>
      <c r="C147" s="352"/>
      <c r="D147" s="360"/>
      <c r="E147" s="353"/>
      <c r="F147" s="374"/>
      <c r="G147" s="358"/>
      <c r="H147" s="353"/>
      <c r="I147" s="350"/>
      <c r="J147" s="376"/>
      <c r="K147" s="376"/>
      <c r="L147" s="376"/>
      <c r="M147" s="376"/>
      <c r="N147" s="377"/>
      <c r="O147" s="387"/>
      <c r="P147" s="378"/>
      <c r="Q147" s="367"/>
      <c r="R147" s="379"/>
      <c r="S147" s="381"/>
      <c r="T147" s="381"/>
      <c r="U147" s="381"/>
      <c r="V147" s="381"/>
      <c r="W147" s="381"/>
      <c r="X147" s="381"/>
      <c r="Y147" s="381"/>
      <c r="Z147" s="381"/>
    </row>
    <row r="148" spans="1:26" s="344" customFormat="1" ht="14.25">
      <c r="A148" s="339"/>
      <c r="B148" s="348"/>
      <c r="C148" s="352"/>
      <c r="D148" s="360"/>
      <c r="E148" s="353"/>
      <c r="F148" s="385"/>
      <c r="G148" s="361"/>
      <c r="H148" s="353"/>
      <c r="I148" s="350"/>
      <c r="J148" s="385"/>
      <c r="K148" s="385"/>
      <c r="L148" s="386"/>
      <c r="M148" s="384"/>
      <c r="N148" s="386"/>
      <c r="O148" s="373"/>
      <c r="P148" s="354"/>
      <c r="Q148" s="367"/>
      <c r="R148" s="382"/>
      <c r="S148" s="372"/>
      <c r="T148" s="381"/>
      <c r="U148" s="381"/>
      <c r="V148" s="381"/>
      <c r="W148" s="381"/>
      <c r="X148" s="381"/>
      <c r="Y148" s="381"/>
      <c r="Z148" s="381"/>
    </row>
    <row r="149" spans="1:26" s="344" customFormat="1" ht="14.25">
      <c r="A149" s="339"/>
      <c r="B149" s="348"/>
      <c r="C149" s="352"/>
      <c r="D149" s="360"/>
      <c r="E149" s="353"/>
      <c r="F149" s="374"/>
      <c r="G149" s="358"/>
      <c r="H149" s="353"/>
      <c r="I149" s="350"/>
      <c r="J149" s="333"/>
      <c r="K149" s="333"/>
      <c r="L149" s="333"/>
      <c r="M149" s="333"/>
      <c r="N149" s="375"/>
      <c r="O149" s="373"/>
      <c r="P149" s="355"/>
      <c r="Q149" s="367"/>
      <c r="R149" s="382"/>
      <c r="S149" s="372"/>
      <c r="T149" s="381"/>
      <c r="U149" s="381"/>
      <c r="V149" s="381"/>
      <c r="W149" s="381"/>
      <c r="X149" s="381"/>
      <c r="Y149" s="381"/>
      <c r="Z149" s="381"/>
    </row>
    <row r="150" spans="1:26">
      <c r="A150" s="26"/>
      <c r="B150" s="20"/>
      <c r="C150" s="20"/>
      <c r="D150" s="20"/>
      <c r="E150" s="29"/>
      <c r="F150" s="27"/>
      <c r="G150" s="9"/>
      <c r="H150" s="9"/>
      <c r="I150" s="9"/>
      <c r="J150" s="50"/>
      <c r="K150" s="9"/>
      <c r="L150" s="9"/>
      <c r="M150" s="9"/>
      <c r="N150" s="8"/>
      <c r="O150" s="50"/>
      <c r="P150" s="4"/>
      <c r="Q150" s="8"/>
      <c r="R150" s="138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26"/>
      <c r="B151" s="20"/>
      <c r="C151" s="20"/>
      <c r="D151" s="20"/>
      <c r="E151" s="29"/>
      <c r="F151" s="27"/>
      <c r="G151" s="38"/>
      <c r="H151" s="39"/>
      <c r="I151" s="79"/>
      <c r="J151" s="14"/>
      <c r="K151" s="80"/>
      <c r="L151" s="81"/>
      <c r="M151" s="82"/>
      <c r="N151" s="83"/>
      <c r="O151" s="84"/>
      <c r="P151" s="8"/>
      <c r="Q151" s="13"/>
      <c r="R151" s="138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34"/>
      <c r="B152" s="42"/>
      <c r="C152" s="99"/>
      <c r="D152" s="3"/>
      <c r="E152" s="35"/>
      <c r="F152" s="79"/>
      <c r="G152" s="38"/>
      <c r="H152" s="39"/>
      <c r="I152" s="79"/>
      <c r="J152" s="14"/>
      <c r="K152" s="80"/>
      <c r="L152" s="81"/>
      <c r="M152" s="82"/>
      <c r="N152" s="83"/>
      <c r="O152" s="84"/>
      <c r="P152" s="8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 ht="15">
      <c r="A153" s="2"/>
      <c r="B153" s="100" t="s">
        <v>576</v>
      </c>
      <c r="C153" s="100"/>
      <c r="D153" s="100"/>
      <c r="E153" s="100"/>
      <c r="F153" s="14"/>
      <c r="G153" s="14"/>
      <c r="H153" s="101"/>
      <c r="I153" s="14"/>
      <c r="J153" s="71"/>
      <c r="K153" s="72"/>
      <c r="L153" s="14"/>
      <c r="M153" s="14"/>
      <c r="N153" s="13"/>
      <c r="O153" s="95"/>
      <c r="P153" s="8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 ht="38.25">
      <c r="A154" s="17" t="s">
        <v>16</v>
      </c>
      <c r="B154" s="18" t="s">
        <v>534</v>
      </c>
      <c r="C154" s="18"/>
      <c r="D154" s="19" t="s">
        <v>545</v>
      </c>
      <c r="E154" s="18" t="s">
        <v>546</v>
      </c>
      <c r="F154" s="18" t="s">
        <v>547</v>
      </c>
      <c r="G154" s="18" t="s">
        <v>577</v>
      </c>
      <c r="H154" s="18" t="s">
        <v>578</v>
      </c>
      <c r="I154" s="18" t="s">
        <v>550</v>
      </c>
      <c r="J154" s="58" t="s">
        <v>551</v>
      </c>
      <c r="K154" s="18" t="s">
        <v>552</v>
      </c>
      <c r="L154" s="18" t="s">
        <v>553</v>
      </c>
      <c r="M154" s="18" t="s">
        <v>554</v>
      </c>
      <c r="N154" s="19" t="s">
        <v>555</v>
      </c>
      <c r="O154" s="95"/>
      <c r="P154" s="8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1</v>
      </c>
      <c r="B155" s="102">
        <v>41579</v>
      </c>
      <c r="C155" s="102"/>
      <c r="D155" s="103" t="s">
        <v>579</v>
      </c>
      <c r="E155" s="104" t="s">
        <v>580</v>
      </c>
      <c r="F155" s="105">
        <v>82</v>
      </c>
      <c r="G155" s="104" t="s">
        <v>581</v>
      </c>
      <c r="H155" s="104">
        <v>100</v>
      </c>
      <c r="I155" s="122">
        <v>100</v>
      </c>
      <c r="J155" s="123" t="s">
        <v>582</v>
      </c>
      <c r="K155" s="124">
        <f t="shared" ref="K155:K186" si="92">H155-F155</f>
        <v>18</v>
      </c>
      <c r="L155" s="125">
        <f t="shared" ref="L155:L186" si="93">K155/F155</f>
        <v>0.21951219512195122</v>
      </c>
      <c r="M155" s="126" t="s">
        <v>556</v>
      </c>
      <c r="N155" s="127">
        <v>42657</v>
      </c>
      <c r="O155" s="50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2</v>
      </c>
      <c r="B156" s="102">
        <v>41794</v>
      </c>
      <c r="C156" s="102"/>
      <c r="D156" s="103" t="s">
        <v>583</v>
      </c>
      <c r="E156" s="104" t="s">
        <v>557</v>
      </c>
      <c r="F156" s="105">
        <v>257</v>
      </c>
      <c r="G156" s="104" t="s">
        <v>581</v>
      </c>
      <c r="H156" s="104">
        <v>300</v>
      </c>
      <c r="I156" s="122">
        <v>300</v>
      </c>
      <c r="J156" s="123" t="s">
        <v>582</v>
      </c>
      <c r="K156" s="124">
        <f t="shared" si="92"/>
        <v>43</v>
      </c>
      <c r="L156" s="125">
        <f t="shared" si="93"/>
        <v>0.16731517509727625</v>
      </c>
      <c r="M156" s="126" t="s">
        <v>556</v>
      </c>
      <c r="N156" s="127">
        <v>41822</v>
      </c>
      <c r="O156" s="50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3</v>
      </c>
      <c r="B157" s="102">
        <v>41828</v>
      </c>
      <c r="C157" s="102"/>
      <c r="D157" s="103" t="s">
        <v>584</v>
      </c>
      <c r="E157" s="104" t="s">
        <v>557</v>
      </c>
      <c r="F157" s="105">
        <v>393</v>
      </c>
      <c r="G157" s="104" t="s">
        <v>581</v>
      </c>
      <c r="H157" s="104">
        <v>468</v>
      </c>
      <c r="I157" s="122">
        <v>468</v>
      </c>
      <c r="J157" s="123" t="s">
        <v>582</v>
      </c>
      <c r="K157" s="124">
        <f t="shared" si="92"/>
        <v>75</v>
      </c>
      <c r="L157" s="125">
        <f t="shared" si="93"/>
        <v>0.19083969465648856</v>
      </c>
      <c r="M157" s="126" t="s">
        <v>556</v>
      </c>
      <c r="N157" s="127">
        <v>41863</v>
      </c>
      <c r="O157" s="50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4</v>
      </c>
      <c r="B158" s="102">
        <v>41857</v>
      </c>
      <c r="C158" s="102"/>
      <c r="D158" s="103" t="s">
        <v>585</v>
      </c>
      <c r="E158" s="104" t="s">
        <v>557</v>
      </c>
      <c r="F158" s="105">
        <v>205</v>
      </c>
      <c r="G158" s="104" t="s">
        <v>581</v>
      </c>
      <c r="H158" s="104">
        <v>275</v>
      </c>
      <c r="I158" s="122">
        <v>250</v>
      </c>
      <c r="J158" s="123" t="s">
        <v>582</v>
      </c>
      <c r="K158" s="124">
        <f t="shared" si="92"/>
        <v>70</v>
      </c>
      <c r="L158" s="125">
        <f t="shared" si="93"/>
        <v>0.34146341463414637</v>
      </c>
      <c r="M158" s="126" t="s">
        <v>556</v>
      </c>
      <c r="N158" s="127">
        <v>41962</v>
      </c>
      <c r="O158" s="50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5</v>
      </c>
      <c r="B159" s="102">
        <v>41886</v>
      </c>
      <c r="C159" s="102"/>
      <c r="D159" s="103" t="s">
        <v>586</v>
      </c>
      <c r="E159" s="104" t="s">
        <v>557</v>
      </c>
      <c r="F159" s="105">
        <v>162</v>
      </c>
      <c r="G159" s="104" t="s">
        <v>581</v>
      </c>
      <c r="H159" s="104">
        <v>190</v>
      </c>
      <c r="I159" s="122">
        <v>190</v>
      </c>
      <c r="J159" s="123" t="s">
        <v>582</v>
      </c>
      <c r="K159" s="124">
        <f t="shared" si="92"/>
        <v>28</v>
      </c>
      <c r="L159" s="125">
        <f t="shared" si="93"/>
        <v>0.1728395061728395</v>
      </c>
      <c r="M159" s="126" t="s">
        <v>556</v>
      </c>
      <c r="N159" s="127">
        <v>42006</v>
      </c>
      <c r="O159" s="50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6</v>
      </c>
      <c r="B160" s="102">
        <v>41886</v>
      </c>
      <c r="C160" s="102"/>
      <c r="D160" s="103" t="s">
        <v>587</v>
      </c>
      <c r="E160" s="104" t="s">
        <v>557</v>
      </c>
      <c r="F160" s="105">
        <v>75</v>
      </c>
      <c r="G160" s="104" t="s">
        <v>581</v>
      </c>
      <c r="H160" s="104">
        <v>91.5</v>
      </c>
      <c r="I160" s="122" t="s">
        <v>588</v>
      </c>
      <c r="J160" s="123" t="s">
        <v>589</v>
      </c>
      <c r="K160" s="124">
        <f t="shared" si="92"/>
        <v>16.5</v>
      </c>
      <c r="L160" s="125">
        <f t="shared" si="93"/>
        <v>0.22</v>
      </c>
      <c r="M160" s="126" t="s">
        <v>556</v>
      </c>
      <c r="N160" s="127">
        <v>41954</v>
      </c>
      <c r="O160" s="50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7</v>
      </c>
      <c r="B161" s="102">
        <v>41913</v>
      </c>
      <c r="C161" s="102"/>
      <c r="D161" s="103" t="s">
        <v>590</v>
      </c>
      <c r="E161" s="104" t="s">
        <v>557</v>
      </c>
      <c r="F161" s="105">
        <v>850</v>
      </c>
      <c r="G161" s="104" t="s">
        <v>581</v>
      </c>
      <c r="H161" s="104">
        <v>982.5</v>
      </c>
      <c r="I161" s="122">
        <v>1050</v>
      </c>
      <c r="J161" s="123" t="s">
        <v>591</v>
      </c>
      <c r="K161" s="124">
        <f t="shared" si="92"/>
        <v>132.5</v>
      </c>
      <c r="L161" s="125">
        <f t="shared" si="93"/>
        <v>0.15588235294117647</v>
      </c>
      <c r="M161" s="126" t="s">
        <v>556</v>
      </c>
      <c r="N161" s="127">
        <v>42039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8</v>
      </c>
      <c r="B162" s="102">
        <v>41913</v>
      </c>
      <c r="C162" s="102"/>
      <c r="D162" s="103" t="s">
        <v>592</v>
      </c>
      <c r="E162" s="104" t="s">
        <v>557</v>
      </c>
      <c r="F162" s="105">
        <v>475</v>
      </c>
      <c r="G162" s="104" t="s">
        <v>581</v>
      </c>
      <c r="H162" s="104">
        <v>515</v>
      </c>
      <c r="I162" s="122">
        <v>600</v>
      </c>
      <c r="J162" s="123" t="s">
        <v>593</v>
      </c>
      <c r="K162" s="124">
        <f t="shared" si="92"/>
        <v>40</v>
      </c>
      <c r="L162" s="125">
        <f t="shared" si="93"/>
        <v>8.4210526315789472E-2</v>
      </c>
      <c r="M162" s="126" t="s">
        <v>556</v>
      </c>
      <c r="N162" s="127">
        <v>41939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9</v>
      </c>
      <c r="B163" s="102">
        <v>41913</v>
      </c>
      <c r="C163" s="102"/>
      <c r="D163" s="103" t="s">
        <v>594</v>
      </c>
      <c r="E163" s="104" t="s">
        <v>557</v>
      </c>
      <c r="F163" s="105">
        <v>86</v>
      </c>
      <c r="G163" s="104" t="s">
        <v>581</v>
      </c>
      <c r="H163" s="104">
        <v>99</v>
      </c>
      <c r="I163" s="122">
        <v>140</v>
      </c>
      <c r="J163" s="123" t="s">
        <v>595</v>
      </c>
      <c r="K163" s="124">
        <f t="shared" si="92"/>
        <v>13</v>
      </c>
      <c r="L163" s="125">
        <f t="shared" si="93"/>
        <v>0.15116279069767441</v>
      </c>
      <c r="M163" s="126" t="s">
        <v>556</v>
      </c>
      <c r="N163" s="127">
        <v>41939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10</v>
      </c>
      <c r="B164" s="102">
        <v>41926</v>
      </c>
      <c r="C164" s="102"/>
      <c r="D164" s="103" t="s">
        <v>596</v>
      </c>
      <c r="E164" s="104" t="s">
        <v>557</v>
      </c>
      <c r="F164" s="105">
        <v>496.6</v>
      </c>
      <c r="G164" s="104" t="s">
        <v>581</v>
      </c>
      <c r="H164" s="104">
        <v>621</v>
      </c>
      <c r="I164" s="122">
        <v>580</v>
      </c>
      <c r="J164" s="123" t="s">
        <v>582</v>
      </c>
      <c r="K164" s="124">
        <f t="shared" si="92"/>
        <v>124.39999999999998</v>
      </c>
      <c r="L164" s="125">
        <f t="shared" si="93"/>
        <v>0.25050342327829234</v>
      </c>
      <c r="M164" s="126" t="s">
        <v>556</v>
      </c>
      <c r="N164" s="127">
        <v>42605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11</v>
      </c>
      <c r="B165" s="102">
        <v>41926</v>
      </c>
      <c r="C165" s="102"/>
      <c r="D165" s="103" t="s">
        <v>597</v>
      </c>
      <c r="E165" s="104" t="s">
        <v>557</v>
      </c>
      <c r="F165" s="105">
        <v>2481.9</v>
      </c>
      <c r="G165" s="104" t="s">
        <v>581</v>
      </c>
      <c r="H165" s="104">
        <v>2840</v>
      </c>
      <c r="I165" s="122">
        <v>2870</v>
      </c>
      <c r="J165" s="123" t="s">
        <v>598</v>
      </c>
      <c r="K165" s="124">
        <f t="shared" si="92"/>
        <v>358.09999999999991</v>
      </c>
      <c r="L165" s="125">
        <f t="shared" si="93"/>
        <v>0.14428462065353154</v>
      </c>
      <c r="M165" s="126" t="s">
        <v>556</v>
      </c>
      <c r="N165" s="127">
        <v>42017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12</v>
      </c>
      <c r="B166" s="102">
        <v>41928</v>
      </c>
      <c r="C166" s="102"/>
      <c r="D166" s="103" t="s">
        <v>599</v>
      </c>
      <c r="E166" s="104" t="s">
        <v>557</v>
      </c>
      <c r="F166" s="105">
        <v>84.5</v>
      </c>
      <c r="G166" s="104" t="s">
        <v>581</v>
      </c>
      <c r="H166" s="104">
        <v>93</v>
      </c>
      <c r="I166" s="122">
        <v>110</v>
      </c>
      <c r="J166" s="123" t="s">
        <v>600</v>
      </c>
      <c r="K166" s="124">
        <f t="shared" si="92"/>
        <v>8.5</v>
      </c>
      <c r="L166" s="125">
        <f t="shared" si="93"/>
        <v>0.10059171597633136</v>
      </c>
      <c r="M166" s="126" t="s">
        <v>556</v>
      </c>
      <c r="N166" s="127">
        <v>41939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13</v>
      </c>
      <c r="B167" s="102">
        <v>41928</v>
      </c>
      <c r="C167" s="102"/>
      <c r="D167" s="103" t="s">
        <v>601</v>
      </c>
      <c r="E167" s="104" t="s">
        <v>557</v>
      </c>
      <c r="F167" s="105">
        <v>401</v>
      </c>
      <c r="G167" s="104" t="s">
        <v>581</v>
      </c>
      <c r="H167" s="104">
        <v>428</v>
      </c>
      <c r="I167" s="122">
        <v>450</v>
      </c>
      <c r="J167" s="123" t="s">
        <v>602</v>
      </c>
      <c r="K167" s="124">
        <f t="shared" si="92"/>
        <v>27</v>
      </c>
      <c r="L167" s="125">
        <f t="shared" si="93"/>
        <v>6.7331670822942641E-2</v>
      </c>
      <c r="M167" s="126" t="s">
        <v>556</v>
      </c>
      <c r="N167" s="127">
        <v>42020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14</v>
      </c>
      <c r="B168" s="102">
        <v>41928</v>
      </c>
      <c r="C168" s="102"/>
      <c r="D168" s="103" t="s">
        <v>603</v>
      </c>
      <c r="E168" s="104" t="s">
        <v>557</v>
      </c>
      <c r="F168" s="105">
        <v>101</v>
      </c>
      <c r="G168" s="104" t="s">
        <v>581</v>
      </c>
      <c r="H168" s="104">
        <v>112</v>
      </c>
      <c r="I168" s="122">
        <v>120</v>
      </c>
      <c r="J168" s="123" t="s">
        <v>604</v>
      </c>
      <c r="K168" s="124">
        <f t="shared" si="92"/>
        <v>11</v>
      </c>
      <c r="L168" s="125">
        <f t="shared" si="93"/>
        <v>0.10891089108910891</v>
      </c>
      <c r="M168" s="126" t="s">
        <v>556</v>
      </c>
      <c r="N168" s="127">
        <v>41939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15</v>
      </c>
      <c r="B169" s="102">
        <v>41954</v>
      </c>
      <c r="C169" s="102"/>
      <c r="D169" s="103" t="s">
        <v>605</v>
      </c>
      <c r="E169" s="104" t="s">
        <v>557</v>
      </c>
      <c r="F169" s="105">
        <v>59</v>
      </c>
      <c r="G169" s="104" t="s">
        <v>581</v>
      </c>
      <c r="H169" s="104">
        <v>76</v>
      </c>
      <c r="I169" s="122">
        <v>76</v>
      </c>
      <c r="J169" s="123" t="s">
        <v>582</v>
      </c>
      <c r="K169" s="124">
        <f t="shared" si="92"/>
        <v>17</v>
      </c>
      <c r="L169" s="125">
        <f t="shared" si="93"/>
        <v>0.28813559322033899</v>
      </c>
      <c r="M169" s="126" t="s">
        <v>556</v>
      </c>
      <c r="N169" s="127">
        <v>43032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16</v>
      </c>
      <c r="B170" s="102">
        <v>41954</v>
      </c>
      <c r="C170" s="102"/>
      <c r="D170" s="103" t="s">
        <v>594</v>
      </c>
      <c r="E170" s="104" t="s">
        <v>557</v>
      </c>
      <c r="F170" s="105">
        <v>99</v>
      </c>
      <c r="G170" s="104" t="s">
        <v>581</v>
      </c>
      <c r="H170" s="104">
        <v>120</v>
      </c>
      <c r="I170" s="122">
        <v>120</v>
      </c>
      <c r="J170" s="123" t="s">
        <v>606</v>
      </c>
      <c r="K170" s="124">
        <f t="shared" si="92"/>
        <v>21</v>
      </c>
      <c r="L170" s="125">
        <f t="shared" si="93"/>
        <v>0.21212121212121213</v>
      </c>
      <c r="M170" s="126" t="s">
        <v>556</v>
      </c>
      <c r="N170" s="127">
        <v>41960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17</v>
      </c>
      <c r="B171" s="102">
        <v>41956</v>
      </c>
      <c r="C171" s="102"/>
      <c r="D171" s="103" t="s">
        <v>607</v>
      </c>
      <c r="E171" s="104" t="s">
        <v>557</v>
      </c>
      <c r="F171" s="105">
        <v>22</v>
      </c>
      <c r="G171" s="104" t="s">
        <v>581</v>
      </c>
      <c r="H171" s="104">
        <v>33.549999999999997</v>
      </c>
      <c r="I171" s="122">
        <v>32</v>
      </c>
      <c r="J171" s="123" t="s">
        <v>608</v>
      </c>
      <c r="K171" s="124">
        <f t="shared" si="92"/>
        <v>11.549999999999997</v>
      </c>
      <c r="L171" s="125">
        <f t="shared" si="93"/>
        <v>0.52499999999999991</v>
      </c>
      <c r="M171" s="126" t="s">
        <v>556</v>
      </c>
      <c r="N171" s="127">
        <v>42188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18</v>
      </c>
      <c r="B172" s="102">
        <v>41976</v>
      </c>
      <c r="C172" s="102"/>
      <c r="D172" s="103" t="s">
        <v>609</v>
      </c>
      <c r="E172" s="104" t="s">
        <v>557</v>
      </c>
      <c r="F172" s="105">
        <v>440</v>
      </c>
      <c r="G172" s="104" t="s">
        <v>581</v>
      </c>
      <c r="H172" s="104">
        <v>520</v>
      </c>
      <c r="I172" s="122">
        <v>520</v>
      </c>
      <c r="J172" s="123" t="s">
        <v>610</v>
      </c>
      <c r="K172" s="124">
        <f t="shared" si="92"/>
        <v>80</v>
      </c>
      <c r="L172" s="125">
        <f t="shared" si="93"/>
        <v>0.18181818181818182</v>
      </c>
      <c r="M172" s="126" t="s">
        <v>556</v>
      </c>
      <c r="N172" s="127">
        <v>42208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19</v>
      </c>
      <c r="B173" s="102">
        <v>41976</v>
      </c>
      <c r="C173" s="102"/>
      <c r="D173" s="103" t="s">
        <v>611</v>
      </c>
      <c r="E173" s="104" t="s">
        <v>557</v>
      </c>
      <c r="F173" s="105">
        <v>360</v>
      </c>
      <c r="G173" s="104" t="s">
        <v>581</v>
      </c>
      <c r="H173" s="104">
        <v>427</v>
      </c>
      <c r="I173" s="122">
        <v>425</v>
      </c>
      <c r="J173" s="123" t="s">
        <v>612</v>
      </c>
      <c r="K173" s="124">
        <f t="shared" si="92"/>
        <v>67</v>
      </c>
      <c r="L173" s="125">
        <f t="shared" si="93"/>
        <v>0.18611111111111112</v>
      </c>
      <c r="M173" s="126" t="s">
        <v>556</v>
      </c>
      <c r="N173" s="127">
        <v>42058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20</v>
      </c>
      <c r="B174" s="102">
        <v>42012</v>
      </c>
      <c r="C174" s="102"/>
      <c r="D174" s="103" t="s">
        <v>613</v>
      </c>
      <c r="E174" s="104" t="s">
        <v>557</v>
      </c>
      <c r="F174" s="105">
        <v>360</v>
      </c>
      <c r="G174" s="104" t="s">
        <v>581</v>
      </c>
      <c r="H174" s="104">
        <v>455</v>
      </c>
      <c r="I174" s="122">
        <v>420</v>
      </c>
      <c r="J174" s="123" t="s">
        <v>614</v>
      </c>
      <c r="K174" s="124">
        <f t="shared" si="92"/>
        <v>95</v>
      </c>
      <c r="L174" s="125">
        <f t="shared" si="93"/>
        <v>0.2638888888888889</v>
      </c>
      <c r="M174" s="126" t="s">
        <v>556</v>
      </c>
      <c r="N174" s="127">
        <v>42024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21</v>
      </c>
      <c r="B175" s="102">
        <v>42012</v>
      </c>
      <c r="C175" s="102"/>
      <c r="D175" s="103" t="s">
        <v>615</v>
      </c>
      <c r="E175" s="104" t="s">
        <v>557</v>
      </c>
      <c r="F175" s="105">
        <v>130</v>
      </c>
      <c r="G175" s="104"/>
      <c r="H175" s="104">
        <v>175.5</v>
      </c>
      <c r="I175" s="122">
        <v>165</v>
      </c>
      <c r="J175" s="123" t="s">
        <v>616</v>
      </c>
      <c r="K175" s="124">
        <f t="shared" si="92"/>
        <v>45.5</v>
      </c>
      <c r="L175" s="125">
        <f t="shared" si="93"/>
        <v>0.35</v>
      </c>
      <c r="M175" s="126" t="s">
        <v>556</v>
      </c>
      <c r="N175" s="127">
        <v>43088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22</v>
      </c>
      <c r="B176" s="102">
        <v>42040</v>
      </c>
      <c r="C176" s="102"/>
      <c r="D176" s="103" t="s">
        <v>376</v>
      </c>
      <c r="E176" s="104" t="s">
        <v>580</v>
      </c>
      <c r="F176" s="105">
        <v>98</v>
      </c>
      <c r="G176" s="104"/>
      <c r="H176" s="104">
        <v>120</v>
      </c>
      <c r="I176" s="122">
        <v>120</v>
      </c>
      <c r="J176" s="123" t="s">
        <v>582</v>
      </c>
      <c r="K176" s="124">
        <f t="shared" si="92"/>
        <v>22</v>
      </c>
      <c r="L176" s="125">
        <f t="shared" si="93"/>
        <v>0.22448979591836735</v>
      </c>
      <c r="M176" s="126" t="s">
        <v>556</v>
      </c>
      <c r="N176" s="127">
        <v>42753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23</v>
      </c>
      <c r="B177" s="102">
        <v>42040</v>
      </c>
      <c r="C177" s="102"/>
      <c r="D177" s="103" t="s">
        <v>617</v>
      </c>
      <c r="E177" s="104" t="s">
        <v>580</v>
      </c>
      <c r="F177" s="105">
        <v>196</v>
      </c>
      <c r="G177" s="104"/>
      <c r="H177" s="104">
        <v>262</v>
      </c>
      <c r="I177" s="122">
        <v>255</v>
      </c>
      <c r="J177" s="123" t="s">
        <v>582</v>
      </c>
      <c r="K177" s="124">
        <f t="shared" si="92"/>
        <v>66</v>
      </c>
      <c r="L177" s="125">
        <f t="shared" si="93"/>
        <v>0.33673469387755101</v>
      </c>
      <c r="M177" s="126" t="s">
        <v>556</v>
      </c>
      <c r="N177" s="127">
        <v>42599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7">
        <v>24</v>
      </c>
      <c r="B178" s="106">
        <v>42067</v>
      </c>
      <c r="C178" s="106"/>
      <c r="D178" s="107" t="s">
        <v>375</v>
      </c>
      <c r="E178" s="108" t="s">
        <v>580</v>
      </c>
      <c r="F178" s="109">
        <v>235</v>
      </c>
      <c r="G178" s="109"/>
      <c r="H178" s="110">
        <v>77</v>
      </c>
      <c r="I178" s="128" t="s">
        <v>618</v>
      </c>
      <c r="J178" s="129" t="s">
        <v>619</v>
      </c>
      <c r="K178" s="130">
        <f t="shared" si="92"/>
        <v>-158</v>
      </c>
      <c r="L178" s="131">
        <f t="shared" si="93"/>
        <v>-0.67234042553191486</v>
      </c>
      <c r="M178" s="132" t="s">
        <v>620</v>
      </c>
      <c r="N178" s="133">
        <v>43522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25</v>
      </c>
      <c r="B179" s="102">
        <v>42067</v>
      </c>
      <c r="C179" s="102"/>
      <c r="D179" s="103" t="s">
        <v>453</v>
      </c>
      <c r="E179" s="104" t="s">
        <v>580</v>
      </c>
      <c r="F179" s="105">
        <v>185</v>
      </c>
      <c r="G179" s="104"/>
      <c r="H179" s="104">
        <v>224</v>
      </c>
      <c r="I179" s="122" t="s">
        <v>621</v>
      </c>
      <c r="J179" s="123" t="s">
        <v>582</v>
      </c>
      <c r="K179" s="124">
        <f t="shared" si="92"/>
        <v>39</v>
      </c>
      <c r="L179" s="125">
        <f t="shared" si="93"/>
        <v>0.21081081081081082</v>
      </c>
      <c r="M179" s="126" t="s">
        <v>556</v>
      </c>
      <c r="N179" s="127">
        <v>42647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323">
        <v>26</v>
      </c>
      <c r="B180" s="111">
        <v>42090</v>
      </c>
      <c r="C180" s="111"/>
      <c r="D180" s="112" t="s">
        <v>622</v>
      </c>
      <c r="E180" s="113" t="s">
        <v>580</v>
      </c>
      <c r="F180" s="114">
        <v>49.5</v>
      </c>
      <c r="G180" s="115"/>
      <c r="H180" s="115">
        <v>15.85</v>
      </c>
      <c r="I180" s="115">
        <v>67</v>
      </c>
      <c r="J180" s="134" t="s">
        <v>623</v>
      </c>
      <c r="K180" s="115">
        <f t="shared" si="92"/>
        <v>-33.65</v>
      </c>
      <c r="L180" s="135">
        <f t="shared" si="93"/>
        <v>-0.67979797979797973</v>
      </c>
      <c r="M180" s="132" t="s">
        <v>620</v>
      </c>
      <c r="N180" s="136">
        <v>43627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27</v>
      </c>
      <c r="B181" s="102">
        <v>42093</v>
      </c>
      <c r="C181" s="102"/>
      <c r="D181" s="103" t="s">
        <v>624</v>
      </c>
      <c r="E181" s="104" t="s">
        <v>580</v>
      </c>
      <c r="F181" s="105">
        <v>183.5</v>
      </c>
      <c r="G181" s="104"/>
      <c r="H181" s="104">
        <v>219</v>
      </c>
      <c r="I181" s="122">
        <v>218</v>
      </c>
      <c r="J181" s="123" t="s">
        <v>625</v>
      </c>
      <c r="K181" s="124">
        <f t="shared" si="92"/>
        <v>35.5</v>
      </c>
      <c r="L181" s="125">
        <f t="shared" si="93"/>
        <v>0.19346049046321526</v>
      </c>
      <c r="M181" s="126" t="s">
        <v>556</v>
      </c>
      <c r="N181" s="127">
        <v>42103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28</v>
      </c>
      <c r="B182" s="102">
        <v>42114</v>
      </c>
      <c r="C182" s="102"/>
      <c r="D182" s="103" t="s">
        <v>626</v>
      </c>
      <c r="E182" s="104" t="s">
        <v>580</v>
      </c>
      <c r="F182" s="105">
        <f>(227+237)/2</f>
        <v>232</v>
      </c>
      <c r="G182" s="104"/>
      <c r="H182" s="104">
        <v>298</v>
      </c>
      <c r="I182" s="122">
        <v>298</v>
      </c>
      <c r="J182" s="123" t="s">
        <v>582</v>
      </c>
      <c r="K182" s="124">
        <f t="shared" si="92"/>
        <v>66</v>
      </c>
      <c r="L182" s="125">
        <f t="shared" si="93"/>
        <v>0.28448275862068967</v>
      </c>
      <c r="M182" s="126" t="s">
        <v>556</v>
      </c>
      <c r="N182" s="127">
        <v>42823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29</v>
      </c>
      <c r="B183" s="102">
        <v>42128</v>
      </c>
      <c r="C183" s="102"/>
      <c r="D183" s="103" t="s">
        <v>627</v>
      </c>
      <c r="E183" s="104" t="s">
        <v>557</v>
      </c>
      <c r="F183" s="105">
        <v>385</v>
      </c>
      <c r="G183" s="104"/>
      <c r="H183" s="104">
        <f>212.5+331</f>
        <v>543.5</v>
      </c>
      <c r="I183" s="122">
        <v>510</v>
      </c>
      <c r="J183" s="123" t="s">
        <v>628</v>
      </c>
      <c r="K183" s="124">
        <f t="shared" si="92"/>
        <v>158.5</v>
      </c>
      <c r="L183" s="125">
        <f t="shared" si="93"/>
        <v>0.41168831168831171</v>
      </c>
      <c r="M183" s="126" t="s">
        <v>556</v>
      </c>
      <c r="N183" s="127">
        <v>42235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30</v>
      </c>
      <c r="B184" s="102">
        <v>42128</v>
      </c>
      <c r="C184" s="102"/>
      <c r="D184" s="103" t="s">
        <v>629</v>
      </c>
      <c r="E184" s="104" t="s">
        <v>557</v>
      </c>
      <c r="F184" s="105">
        <v>115.5</v>
      </c>
      <c r="G184" s="104"/>
      <c r="H184" s="104">
        <v>146</v>
      </c>
      <c r="I184" s="122">
        <v>142</v>
      </c>
      <c r="J184" s="123" t="s">
        <v>630</v>
      </c>
      <c r="K184" s="124">
        <f t="shared" si="92"/>
        <v>30.5</v>
      </c>
      <c r="L184" s="125">
        <f t="shared" si="93"/>
        <v>0.26406926406926406</v>
      </c>
      <c r="M184" s="126" t="s">
        <v>556</v>
      </c>
      <c r="N184" s="127">
        <v>42202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31</v>
      </c>
      <c r="B185" s="102">
        <v>42151</v>
      </c>
      <c r="C185" s="102"/>
      <c r="D185" s="103" t="s">
        <v>631</v>
      </c>
      <c r="E185" s="104" t="s">
        <v>557</v>
      </c>
      <c r="F185" s="105">
        <v>237.5</v>
      </c>
      <c r="G185" s="104"/>
      <c r="H185" s="104">
        <v>279.5</v>
      </c>
      <c r="I185" s="122">
        <v>278</v>
      </c>
      <c r="J185" s="123" t="s">
        <v>582</v>
      </c>
      <c r="K185" s="124">
        <f t="shared" si="92"/>
        <v>42</v>
      </c>
      <c r="L185" s="125">
        <f t="shared" si="93"/>
        <v>0.17684210526315788</v>
      </c>
      <c r="M185" s="126" t="s">
        <v>556</v>
      </c>
      <c r="N185" s="127">
        <v>42222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32</v>
      </c>
      <c r="B186" s="102">
        <v>42174</v>
      </c>
      <c r="C186" s="102"/>
      <c r="D186" s="103" t="s">
        <v>601</v>
      </c>
      <c r="E186" s="104" t="s">
        <v>580</v>
      </c>
      <c r="F186" s="105">
        <v>340</v>
      </c>
      <c r="G186" s="104"/>
      <c r="H186" s="104">
        <v>448</v>
      </c>
      <c r="I186" s="122">
        <v>448</v>
      </c>
      <c r="J186" s="123" t="s">
        <v>582</v>
      </c>
      <c r="K186" s="124">
        <f t="shared" si="92"/>
        <v>108</v>
      </c>
      <c r="L186" s="125">
        <f t="shared" si="93"/>
        <v>0.31764705882352939</v>
      </c>
      <c r="M186" s="126" t="s">
        <v>556</v>
      </c>
      <c r="N186" s="127">
        <v>43018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33</v>
      </c>
      <c r="B187" s="102">
        <v>42191</v>
      </c>
      <c r="C187" s="102"/>
      <c r="D187" s="103" t="s">
        <v>632</v>
      </c>
      <c r="E187" s="104" t="s">
        <v>580</v>
      </c>
      <c r="F187" s="105">
        <v>390</v>
      </c>
      <c r="G187" s="104"/>
      <c r="H187" s="104">
        <v>460</v>
      </c>
      <c r="I187" s="122">
        <v>460</v>
      </c>
      <c r="J187" s="123" t="s">
        <v>582</v>
      </c>
      <c r="K187" s="124">
        <f t="shared" ref="K187:K207" si="94">H187-F187</f>
        <v>70</v>
      </c>
      <c r="L187" s="125">
        <f t="shared" ref="L187:L207" si="95">K187/F187</f>
        <v>0.17948717948717949</v>
      </c>
      <c r="M187" s="126" t="s">
        <v>556</v>
      </c>
      <c r="N187" s="127">
        <v>42478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7">
        <v>34</v>
      </c>
      <c r="B188" s="106">
        <v>42195</v>
      </c>
      <c r="C188" s="106"/>
      <c r="D188" s="107" t="s">
        <v>633</v>
      </c>
      <c r="E188" s="108" t="s">
        <v>580</v>
      </c>
      <c r="F188" s="109">
        <v>122.5</v>
      </c>
      <c r="G188" s="109"/>
      <c r="H188" s="110">
        <v>61</v>
      </c>
      <c r="I188" s="128">
        <v>172</v>
      </c>
      <c r="J188" s="129" t="s">
        <v>634</v>
      </c>
      <c r="K188" s="130">
        <f t="shared" si="94"/>
        <v>-61.5</v>
      </c>
      <c r="L188" s="131">
        <f t="shared" si="95"/>
        <v>-0.50204081632653064</v>
      </c>
      <c r="M188" s="132" t="s">
        <v>620</v>
      </c>
      <c r="N188" s="133">
        <v>43333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35</v>
      </c>
      <c r="B189" s="102">
        <v>42219</v>
      </c>
      <c r="C189" s="102"/>
      <c r="D189" s="103" t="s">
        <v>635</v>
      </c>
      <c r="E189" s="104" t="s">
        <v>580</v>
      </c>
      <c r="F189" s="105">
        <v>297.5</v>
      </c>
      <c r="G189" s="104"/>
      <c r="H189" s="104">
        <v>350</v>
      </c>
      <c r="I189" s="122">
        <v>360</v>
      </c>
      <c r="J189" s="123" t="s">
        <v>636</v>
      </c>
      <c r="K189" s="124">
        <f t="shared" si="94"/>
        <v>52.5</v>
      </c>
      <c r="L189" s="125">
        <f t="shared" si="95"/>
        <v>0.17647058823529413</v>
      </c>
      <c r="M189" s="126" t="s">
        <v>556</v>
      </c>
      <c r="N189" s="127">
        <v>42232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36</v>
      </c>
      <c r="B190" s="102">
        <v>42219</v>
      </c>
      <c r="C190" s="102"/>
      <c r="D190" s="103" t="s">
        <v>637</v>
      </c>
      <c r="E190" s="104" t="s">
        <v>580</v>
      </c>
      <c r="F190" s="105">
        <v>115.5</v>
      </c>
      <c r="G190" s="104"/>
      <c r="H190" s="104">
        <v>149</v>
      </c>
      <c r="I190" s="122">
        <v>140</v>
      </c>
      <c r="J190" s="137" t="s">
        <v>638</v>
      </c>
      <c r="K190" s="124">
        <f t="shared" si="94"/>
        <v>33.5</v>
      </c>
      <c r="L190" s="125">
        <f t="shared" si="95"/>
        <v>0.29004329004329005</v>
      </c>
      <c r="M190" s="126" t="s">
        <v>556</v>
      </c>
      <c r="N190" s="127">
        <v>42740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37</v>
      </c>
      <c r="B191" s="102">
        <v>42251</v>
      </c>
      <c r="C191" s="102"/>
      <c r="D191" s="103" t="s">
        <v>631</v>
      </c>
      <c r="E191" s="104" t="s">
        <v>580</v>
      </c>
      <c r="F191" s="105">
        <v>226</v>
      </c>
      <c r="G191" s="104"/>
      <c r="H191" s="104">
        <v>292</v>
      </c>
      <c r="I191" s="122">
        <v>292</v>
      </c>
      <c r="J191" s="123" t="s">
        <v>639</v>
      </c>
      <c r="K191" s="124">
        <f t="shared" si="94"/>
        <v>66</v>
      </c>
      <c r="L191" s="125">
        <f t="shared" si="95"/>
        <v>0.29203539823008851</v>
      </c>
      <c r="M191" s="126" t="s">
        <v>556</v>
      </c>
      <c r="N191" s="127">
        <v>42286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38</v>
      </c>
      <c r="B192" s="102">
        <v>42254</v>
      </c>
      <c r="C192" s="102"/>
      <c r="D192" s="103" t="s">
        <v>626</v>
      </c>
      <c r="E192" s="104" t="s">
        <v>580</v>
      </c>
      <c r="F192" s="105">
        <v>232.5</v>
      </c>
      <c r="G192" s="104"/>
      <c r="H192" s="104">
        <v>312.5</v>
      </c>
      <c r="I192" s="122">
        <v>310</v>
      </c>
      <c r="J192" s="123" t="s">
        <v>582</v>
      </c>
      <c r="K192" s="124">
        <f t="shared" si="94"/>
        <v>80</v>
      </c>
      <c r="L192" s="125">
        <f t="shared" si="95"/>
        <v>0.34408602150537637</v>
      </c>
      <c r="M192" s="126" t="s">
        <v>556</v>
      </c>
      <c r="N192" s="127">
        <v>42823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39</v>
      </c>
      <c r="B193" s="102">
        <v>42268</v>
      </c>
      <c r="C193" s="102"/>
      <c r="D193" s="103" t="s">
        <v>640</v>
      </c>
      <c r="E193" s="104" t="s">
        <v>580</v>
      </c>
      <c r="F193" s="105">
        <v>196.5</v>
      </c>
      <c r="G193" s="104"/>
      <c r="H193" s="104">
        <v>238</v>
      </c>
      <c r="I193" s="122">
        <v>238</v>
      </c>
      <c r="J193" s="123" t="s">
        <v>639</v>
      </c>
      <c r="K193" s="124">
        <f t="shared" si="94"/>
        <v>41.5</v>
      </c>
      <c r="L193" s="125">
        <f t="shared" si="95"/>
        <v>0.21119592875318066</v>
      </c>
      <c r="M193" s="126" t="s">
        <v>556</v>
      </c>
      <c r="N193" s="127">
        <v>42291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40</v>
      </c>
      <c r="B194" s="102">
        <v>42271</v>
      </c>
      <c r="C194" s="102"/>
      <c r="D194" s="103" t="s">
        <v>579</v>
      </c>
      <c r="E194" s="104" t="s">
        <v>580</v>
      </c>
      <c r="F194" s="105">
        <v>65</v>
      </c>
      <c r="G194" s="104"/>
      <c r="H194" s="104">
        <v>82</v>
      </c>
      <c r="I194" s="122">
        <v>82</v>
      </c>
      <c r="J194" s="123" t="s">
        <v>639</v>
      </c>
      <c r="K194" s="124">
        <f t="shared" si="94"/>
        <v>17</v>
      </c>
      <c r="L194" s="125">
        <f t="shared" si="95"/>
        <v>0.26153846153846155</v>
      </c>
      <c r="M194" s="126" t="s">
        <v>556</v>
      </c>
      <c r="N194" s="127">
        <v>42578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41</v>
      </c>
      <c r="B195" s="102">
        <v>42291</v>
      </c>
      <c r="C195" s="102"/>
      <c r="D195" s="103" t="s">
        <v>641</v>
      </c>
      <c r="E195" s="104" t="s">
        <v>580</v>
      </c>
      <c r="F195" s="105">
        <v>144</v>
      </c>
      <c r="G195" s="104"/>
      <c r="H195" s="104">
        <v>182.5</v>
      </c>
      <c r="I195" s="122">
        <v>181</v>
      </c>
      <c r="J195" s="123" t="s">
        <v>639</v>
      </c>
      <c r="K195" s="124">
        <f t="shared" si="94"/>
        <v>38.5</v>
      </c>
      <c r="L195" s="125">
        <f t="shared" si="95"/>
        <v>0.2673611111111111</v>
      </c>
      <c r="M195" s="126" t="s">
        <v>556</v>
      </c>
      <c r="N195" s="127">
        <v>42817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42</v>
      </c>
      <c r="B196" s="102">
        <v>42291</v>
      </c>
      <c r="C196" s="102"/>
      <c r="D196" s="103" t="s">
        <v>642</v>
      </c>
      <c r="E196" s="104" t="s">
        <v>580</v>
      </c>
      <c r="F196" s="105">
        <v>264</v>
      </c>
      <c r="G196" s="104"/>
      <c r="H196" s="104">
        <v>311</v>
      </c>
      <c r="I196" s="122">
        <v>311</v>
      </c>
      <c r="J196" s="123" t="s">
        <v>639</v>
      </c>
      <c r="K196" s="124">
        <f t="shared" si="94"/>
        <v>47</v>
      </c>
      <c r="L196" s="125">
        <f t="shared" si="95"/>
        <v>0.17803030303030304</v>
      </c>
      <c r="M196" s="126" t="s">
        <v>556</v>
      </c>
      <c r="N196" s="127">
        <v>42604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43</v>
      </c>
      <c r="B197" s="102">
        <v>42318</v>
      </c>
      <c r="C197" s="102"/>
      <c r="D197" s="103" t="s">
        <v>643</v>
      </c>
      <c r="E197" s="104" t="s">
        <v>557</v>
      </c>
      <c r="F197" s="105">
        <v>549.5</v>
      </c>
      <c r="G197" s="104"/>
      <c r="H197" s="104">
        <v>630</v>
      </c>
      <c r="I197" s="122">
        <v>630</v>
      </c>
      <c r="J197" s="123" t="s">
        <v>639</v>
      </c>
      <c r="K197" s="124">
        <f t="shared" si="94"/>
        <v>80.5</v>
      </c>
      <c r="L197" s="125">
        <f t="shared" si="95"/>
        <v>0.1464968152866242</v>
      </c>
      <c r="M197" s="126" t="s">
        <v>556</v>
      </c>
      <c r="N197" s="127">
        <v>42419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44</v>
      </c>
      <c r="B198" s="102">
        <v>42342</v>
      </c>
      <c r="C198" s="102"/>
      <c r="D198" s="103" t="s">
        <v>644</v>
      </c>
      <c r="E198" s="104" t="s">
        <v>580</v>
      </c>
      <c r="F198" s="105">
        <v>1027.5</v>
      </c>
      <c r="G198" s="104"/>
      <c r="H198" s="104">
        <v>1315</v>
      </c>
      <c r="I198" s="122">
        <v>1250</v>
      </c>
      <c r="J198" s="123" t="s">
        <v>639</v>
      </c>
      <c r="K198" s="124">
        <f t="shared" si="94"/>
        <v>287.5</v>
      </c>
      <c r="L198" s="125">
        <f t="shared" si="95"/>
        <v>0.27980535279805352</v>
      </c>
      <c r="M198" s="126" t="s">
        <v>556</v>
      </c>
      <c r="N198" s="127">
        <v>43244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45</v>
      </c>
      <c r="B199" s="102">
        <v>42367</v>
      </c>
      <c r="C199" s="102"/>
      <c r="D199" s="103" t="s">
        <v>645</v>
      </c>
      <c r="E199" s="104" t="s">
        <v>580</v>
      </c>
      <c r="F199" s="105">
        <v>465</v>
      </c>
      <c r="G199" s="104"/>
      <c r="H199" s="104">
        <v>540</v>
      </c>
      <c r="I199" s="122">
        <v>540</v>
      </c>
      <c r="J199" s="123" t="s">
        <v>639</v>
      </c>
      <c r="K199" s="124">
        <f t="shared" si="94"/>
        <v>75</v>
      </c>
      <c r="L199" s="125">
        <f t="shared" si="95"/>
        <v>0.16129032258064516</v>
      </c>
      <c r="M199" s="126" t="s">
        <v>556</v>
      </c>
      <c r="N199" s="127">
        <v>42530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46</v>
      </c>
      <c r="B200" s="102">
        <v>42380</v>
      </c>
      <c r="C200" s="102"/>
      <c r="D200" s="103" t="s">
        <v>376</v>
      </c>
      <c r="E200" s="104" t="s">
        <v>557</v>
      </c>
      <c r="F200" s="105">
        <v>81</v>
      </c>
      <c r="G200" s="104"/>
      <c r="H200" s="104">
        <v>110</v>
      </c>
      <c r="I200" s="122">
        <v>110</v>
      </c>
      <c r="J200" s="123" t="s">
        <v>639</v>
      </c>
      <c r="K200" s="124">
        <f t="shared" si="94"/>
        <v>29</v>
      </c>
      <c r="L200" s="125">
        <f t="shared" si="95"/>
        <v>0.35802469135802467</v>
      </c>
      <c r="M200" s="126" t="s">
        <v>556</v>
      </c>
      <c r="N200" s="127">
        <v>42745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47</v>
      </c>
      <c r="B201" s="102">
        <v>42382</v>
      </c>
      <c r="C201" s="102"/>
      <c r="D201" s="103" t="s">
        <v>646</v>
      </c>
      <c r="E201" s="104" t="s">
        <v>557</v>
      </c>
      <c r="F201" s="105">
        <v>417.5</v>
      </c>
      <c r="G201" s="104"/>
      <c r="H201" s="104">
        <v>547</v>
      </c>
      <c r="I201" s="122">
        <v>535</v>
      </c>
      <c r="J201" s="123" t="s">
        <v>639</v>
      </c>
      <c r="K201" s="124">
        <f t="shared" si="94"/>
        <v>129.5</v>
      </c>
      <c r="L201" s="125">
        <f t="shared" si="95"/>
        <v>0.31017964071856285</v>
      </c>
      <c r="M201" s="126" t="s">
        <v>556</v>
      </c>
      <c r="N201" s="127">
        <v>42578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48</v>
      </c>
      <c r="B202" s="102">
        <v>42408</v>
      </c>
      <c r="C202" s="102"/>
      <c r="D202" s="103" t="s">
        <v>647</v>
      </c>
      <c r="E202" s="104" t="s">
        <v>580</v>
      </c>
      <c r="F202" s="105">
        <v>650</v>
      </c>
      <c r="G202" s="104"/>
      <c r="H202" s="104">
        <v>800</v>
      </c>
      <c r="I202" s="122">
        <v>800</v>
      </c>
      <c r="J202" s="123" t="s">
        <v>639</v>
      </c>
      <c r="K202" s="124">
        <f t="shared" si="94"/>
        <v>150</v>
      </c>
      <c r="L202" s="125">
        <f t="shared" si="95"/>
        <v>0.23076923076923078</v>
      </c>
      <c r="M202" s="126" t="s">
        <v>556</v>
      </c>
      <c r="N202" s="127">
        <v>43154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49</v>
      </c>
      <c r="B203" s="102">
        <v>42433</v>
      </c>
      <c r="C203" s="102"/>
      <c r="D203" s="103" t="s">
        <v>193</v>
      </c>
      <c r="E203" s="104" t="s">
        <v>580</v>
      </c>
      <c r="F203" s="105">
        <v>437.5</v>
      </c>
      <c r="G203" s="104"/>
      <c r="H203" s="104">
        <v>504.5</v>
      </c>
      <c r="I203" s="122">
        <v>522</v>
      </c>
      <c r="J203" s="123" t="s">
        <v>648</v>
      </c>
      <c r="K203" s="124">
        <f t="shared" si="94"/>
        <v>67</v>
      </c>
      <c r="L203" s="125">
        <f t="shared" si="95"/>
        <v>0.15314285714285714</v>
      </c>
      <c r="M203" s="126" t="s">
        <v>556</v>
      </c>
      <c r="N203" s="127">
        <v>42480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50</v>
      </c>
      <c r="B204" s="102">
        <v>42438</v>
      </c>
      <c r="C204" s="102"/>
      <c r="D204" s="103" t="s">
        <v>649</v>
      </c>
      <c r="E204" s="104" t="s">
        <v>580</v>
      </c>
      <c r="F204" s="105">
        <v>189.5</v>
      </c>
      <c r="G204" s="104"/>
      <c r="H204" s="104">
        <v>218</v>
      </c>
      <c r="I204" s="122">
        <v>218</v>
      </c>
      <c r="J204" s="123" t="s">
        <v>639</v>
      </c>
      <c r="K204" s="124">
        <f t="shared" si="94"/>
        <v>28.5</v>
      </c>
      <c r="L204" s="125">
        <f t="shared" si="95"/>
        <v>0.15039577836411611</v>
      </c>
      <c r="M204" s="126" t="s">
        <v>556</v>
      </c>
      <c r="N204" s="127">
        <v>43034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323">
        <v>51</v>
      </c>
      <c r="B205" s="111">
        <v>42471</v>
      </c>
      <c r="C205" s="111"/>
      <c r="D205" s="112" t="s">
        <v>650</v>
      </c>
      <c r="E205" s="113" t="s">
        <v>580</v>
      </c>
      <c r="F205" s="114">
        <v>36.5</v>
      </c>
      <c r="G205" s="115"/>
      <c r="H205" s="115">
        <v>15.85</v>
      </c>
      <c r="I205" s="115">
        <v>60</v>
      </c>
      <c r="J205" s="134" t="s">
        <v>651</v>
      </c>
      <c r="K205" s="130">
        <f t="shared" si="94"/>
        <v>-20.65</v>
      </c>
      <c r="L205" s="159">
        <f t="shared" si="95"/>
        <v>-0.5657534246575342</v>
      </c>
      <c r="M205" s="132" t="s">
        <v>620</v>
      </c>
      <c r="N205" s="160">
        <v>43627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52</v>
      </c>
      <c r="B206" s="102">
        <v>42472</v>
      </c>
      <c r="C206" s="102"/>
      <c r="D206" s="103" t="s">
        <v>652</v>
      </c>
      <c r="E206" s="104" t="s">
        <v>580</v>
      </c>
      <c r="F206" s="105">
        <v>93</v>
      </c>
      <c r="G206" s="104"/>
      <c r="H206" s="104">
        <v>149</v>
      </c>
      <c r="I206" s="122">
        <v>140</v>
      </c>
      <c r="J206" s="137" t="s">
        <v>653</v>
      </c>
      <c r="K206" s="124">
        <f t="shared" si="94"/>
        <v>56</v>
      </c>
      <c r="L206" s="125">
        <f t="shared" si="95"/>
        <v>0.60215053763440862</v>
      </c>
      <c r="M206" s="126" t="s">
        <v>556</v>
      </c>
      <c r="N206" s="127">
        <v>42740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53</v>
      </c>
      <c r="B207" s="102">
        <v>42472</v>
      </c>
      <c r="C207" s="102"/>
      <c r="D207" s="103" t="s">
        <v>654</v>
      </c>
      <c r="E207" s="104" t="s">
        <v>580</v>
      </c>
      <c r="F207" s="105">
        <v>130</v>
      </c>
      <c r="G207" s="104"/>
      <c r="H207" s="104">
        <v>150</v>
      </c>
      <c r="I207" s="122" t="s">
        <v>655</v>
      </c>
      <c r="J207" s="123" t="s">
        <v>639</v>
      </c>
      <c r="K207" s="124">
        <f t="shared" si="94"/>
        <v>20</v>
      </c>
      <c r="L207" s="125">
        <f t="shared" si="95"/>
        <v>0.15384615384615385</v>
      </c>
      <c r="M207" s="126" t="s">
        <v>556</v>
      </c>
      <c r="N207" s="127">
        <v>42564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54</v>
      </c>
      <c r="B208" s="102">
        <v>42473</v>
      </c>
      <c r="C208" s="102"/>
      <c r="D208" s="103" t="s">
        <v>344</v>
      </c>
      <c r="E208" s="104" t="s">
        <v>580</v>
      </c>
      <c r="F208" s="105">
        <v>196</v>
      </c>
      <c r="G208" s="104"/>
      <c r="H208" s="104">
        <v>299</v>
      </c>
      <c r="I208" s="122">
        <v>299</v>
      </c>
      <c r="J208" s="123" t="s">
        <v>639</v>
      </c>
      <c r="K208" s="124">
        <v>103</v>
      </c>
      <c r="L208" s="125">
        <v>0.52551020408163296</v>
      </c>
      <c r="M208" s="126" t="s">
        <v>556</v>
      </c>
      <c r="N208" s="127">
        <v>42620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55</v>
      </c>
      <c r="B209" s="102">
        <v>42473</v>
      </c>
      <c r="C209" s="102"/>
      <c r="D209" s="103" t="s">
        <v>713</v>
      </c>
      <c r="E209" s="104" t="s">
        <v>580</v>
      </c>
      <c r="F209" s="105">
        <v>88</v>
      </c>
      <c r="G209" s="104"/>
      <c r="H209" s="104">
        <v>103</v>
      </c>
      <c r="I209" s="122">
        <v>103</v>
      </c>
      <c r="J209" s="123" t="s">
        <v>639</v>
      </c>
      <c r="K209" s="124">
        <v>15</v>
      </c>
      <c r="L209" s="125">
        <v>0.170454545454545</v>
      </c>
      <c r="M209" s="126" t="s">
        <v>556</v>
      </c>
      <c r="N209" s="127">
        <v>42530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56</v>
      </c>
      <c r="B210" s="102">
        <v>42492</v>
      </c>
      <c r="C210" s="102"/>
      <c r="D210" s="103" t="s">
        <v>656</v>
      </c>
      <c r="E210" s="104" t="s">
        <v>580</v>
      </c>
      <c r="F210" s="105">
        <v>127.5</v>
      </c>
      <c r="G210" s="104"/>
      <c r="H210" s="104">
        <v>148</v>
      </c>
      <c r="I210" s="122" t="s">
        <v>657</v>
      </c>
      <c r="J210" s="123" t="s">
        <v>639</v>
      </c>
      <c r="K210" s="124">
        <f>H210-F210</f>
        <v>20.5</v>
      </c>
      <c r="L210" s="125">
        <f>K210/F210</f>
        <v>0.16078431372549021</v>
      </c>
      <c r="M210" s="126" t="s">
        <v>556</v>
      </c>
      <c r="N210" s="127">
        <v>42564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57</v>
      </c>
      <c r="B211" s="102">
        <v>42493</v>
      </c>
      <c r="C211" s="102"/>
      <c r="D211" s="103" t="s">
        <v>658</v>
      </c>
      <c r="E211" s="104" t="s">
        <v>580</v>
      </c>
      <c r="F211" s="105">
        <v>675</v>
      </c>
      <c r="G211" s="104"/>
      <c r="H211" s="104">
        <v>815</v>
      </c>
      <c r="I211" s="122" t="s">
        <v>659</v>
      </c>
      <c r="J211" s="123" t="s">
        <v>639</v>
      </c>
      <c r="K211" s="124">
        <f>H211-F211</f>
        <v>140</v>
      </c>
      <c r="L211" s="125">
        <f>K211/F211</f>
        <v>0.2074074074074074</v>
      </c>
      <c r="M211" s="126" t="s">
        <v>556</v>
      </c>
      <c r="N211" s="127">
        <v>43154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7">
        <v>58</v>
      </c>
      <c r="B212" s="106">
        <v>42522</v>
      </c>
      <c r="C212" s="106"/>
      <c r="D212" s="107" t="s">
        <v>714</v>
      </c>
      <c r="E212" s="108" t="s">
        <v>580</v>
      </c>
      <c r="F212" s="109">
        <v>500</v>
      </c>
      <c r="G212" s="109"/>
      <c r="H212" s="110">
        <v>232.5</v>
      </c>
      <c r="I212" s="128" t="s">
        <v>715</v>
      </c>
      <c r="J212" s="129" t="s">
        <v>716</v>
      </c>
      <c r="K212" s="130">
        <f>H212-F212</f>
        <v>-267.5</v>
      </c>
      <c r="L212" s="131">
        <f>K212/F212</f>
        <v>-0.53500000000000003</v>
      </c>
      <c r="M212" s="132" t="s">
        <v>620</v>
      </c>
      <c r="N212" s="133">
        <v>43735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6">
        <v>59</v>
      </c>
      <c r="B213" s="102">
        <v>42527</v>
      </c>
      <c r="C213" s="102"/>
      <c r="D213" s="103" t="s">
        <v>660</v>
      </c>
      <c r="E213" s="104" t="s">
        <v>580</v>
      </c>
      <c r="F213" s="105">
        <v>110</v>
      </c>
      <c r="G213" s="104"/>
      <c r="H213" s="104">
        <v>126.5</v>
      </c>
      <c r="I213" s="122">
        <v>125</v>
      </c>
      <c r="J213" s="123" t="s">
        <v>589</v>
      </c>
      <c r="K213" s="124">
        <f>H213-F213</f>
        <v>16.5</v>
      </c>
      <c r="L213" s="125">
        <f>K213/F213</f>
        <v>0.15</v>
      </c>
      <c r="M213" s="126" t="s">
        <v>556</v>
      </c>
      <c r="N213" s="127">
        <v>42552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60</v>
      </c>
      <c r="B214" s="102">
        <v>42538</v>
      </c>
      <c r="C214" s="102"/>
      <c r="D214" s="103" t="s">
        <v>661</v>
      </c>
      <c r="E214" s="104" t="s">
        <v>580</v>
      </c>
      <c r="F214" s="105">
        <v>44</v>
      </c>
      <c r="G214" s="104"/>
      <c r="H214" s="104">
        <v>69.5</v>
      </c>
      <c r="I214" s="122">
        <v>69.5</v>
      </c>
      <c r="J214" s="123" t="s">
        <v>662</v>
      </c>
      <c r="K214" s="124">
        <f>H214-F214</f>
        <v>25.5</v>
      </c>
      <c r="L214" s="125">
        <f>K214/F214</f>
        <v>0.57954545454545459</v>
      </c>
      <c r="M214" s="126" t="s">
        <v>556</v>
      </c>
      <c r="N214" s="127">
        <v>42977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6">
        <v>61</v>
      </c>
      <c r="B215" s="102">
        <v>42549</v>
      </c>
      <c r="C215" s="102"/>
      <c r="D215" s="144" t="s">
        <v>717</v>
      </c>
      <c r="E215" s="104" t="s">
        <v>580</v>
      </c>
      <c r="F215" s="105">
        <v>262.5</v>
      </c>
      <c r="G215" s="104"/>
      <c r="H215" s="104">
        <v>340</v>
      </c>
      <c r="I215" s="122">
        <v>333</v>
      </c>
      <c r="J215" s="123" t="s">
        <v>718</v>
      </c>
      <c r="K215" s="124">
        <v>77.5</v>
      </c>
      <c r="L215" s="125">
        <v>0.29523809523809502</v>
      </c>
      <c r="M215" s="126" t="s">
        <v>556</v>
      </c>
      <c r="N215" s="127">
        <v>43017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62</v>
      </c>
      <c r="B216" s="102">
        <v>42549</v>
      </c>
      <c r="C216" s="102"/>
      <c r="D216" s="144" t="s">
        <v>719</v>
      </c>
      <c r="E216" s="104" t="s">
        <v>580</v>
      </c>
      <c r="F216" s="105">
        <v>840</v>
      </c>
      <c r="G216" s="104"/>
      <c r="H216" s="104">
        <v>1230</v>
      </c>
      <c r="I216" s="122">
        <v>1230</v>
      </c>
      <c r="J216" s="123" t="s">
        <v>639</v>
      </c>
      <c r="K216" s="124">
        <v>390</v>
      </c>
      <c r="L216" s="125">
        <v>0.46428571428571402</v>
      </c>
      <c r="M216" s="126" t="s">
        <v>556</v>
      </c>
      <c r="N216" s="127">
        <v>42649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324">
        <v>63</v>
      </c>
      <c r="B217" s="139">
        <v>42556</v>
      </c>
      <c r="C217" s="139"/>
      <c r="D217" s="140" t="s">
        <v>663</v>
      </c>
      <c r="E217" s="141" t="s">
        <v>580</v>
      </c>
      <c r="F217" s="142">
        <v>395</v>
      </c>
      <c r="G217" s="143"/>
      <c r="H217" s="143">
        <f>(468.5+342.5)/2</f>
        <v>405.5</v>
      </c>
      <c r="I217" s="143">
        <v>510</v>
      </c>
      <c r="J217" s="161" t="s">
        <v>664</v>
      </c>
      <c r="K217" s="162">
        <f t="shared" ref="K217:K223" si="96">H217-F217</f>
        <v>10.5</v>
      </c>
      <c r="L217" s="163">
        <f t="shared" ref="L217:L223" si="97">K217/F217</f>
        <v>2.6582278481012658E-2</v>
      </c>
      <c r="M217" s="164" t="s">
        <v>665</v>
      </c>
      <c r="N217" s="165">
        <v>43606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7">
        <v>64</v>
      </c>
      <c r="B218" s="106">
        <v>42584</v>
      </c>
      <c r="C218" s="106"/>
      <c r="D218" s="107" t="s">
        <v>666</v>
      </c>
      <c r="E218" s="108" t="s">
        <v>557</v>
      </c>
      <c r="F218" s="109">
        <f>169.5-12.8</f>
        <v>156.69999999999999</v>
      </c>
      <c r="G218" s="109"/>
      <c r="H218" s="110">
        <v>77</v>
      </c>
      <c r="I218" s="128" t="s">
        <v>667</v>
      </c>
      <c r="J218" s="340" t="s">
        <v>795</v>
      </c>
      <c r="K218" s="130">
        <f t="shared" si="96"/>
        <v>-79.699999999999989</v>
      </c>
      <c r="L218" s="131">
        <f t="shared" si="97"/>
        <v>-0.50861518825781749</v>
      </c>
      <c r="M218" s="132" t="s">
        <v>620</v>
      </c>
      <c r="N218" s="133">
        <v>43522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7">
        <v>65</v>
      </c>
      <c r="B219" s="106">
        <v>42586</v>
      </c>
      <c r="C219" s="106"/>
      <c r="D219" s="107" t="s">
        <v>668</v>
      </c>
      <c r="E219" s="108" t="s">
        <v>580</v>
      </c>
      <c r="F219" s="109">
        <v>400</v>
      </c>
      <c r="G219" s="109"/>
      <c r="H219" s="110">
        <v>305</v>
      </c>
      <c r="I219" s="128">
        <v>475</v>
      </c>
      <c r="J219" s="129" t="s">
        <v>669</v>
      </c>
      <c r="K219" s="130">
        <f t="shared" si="96"/>
        <v>-95</v>
      </c>
      <c r="L219" s="131">
        <f t="shared" si="97"/>
        <v>-0.23749999999999999</v>
      </c>
      <c r="M219" s="132" t="s">
        <v>620</v>
      </c>
      <c r="N219" s="133">
        <v>43606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66</v>
      </c>
      <c r="B220" s="102">
        <v>42593</v>
      </c>
      <c r="C220" s="102"/>
      <c r="D220" s="103" t="s">
        <v>670</v>
      </c>
      <c r="E220" s="104" t="s">
        <v>580</v>
      </c>
      <c r="F220" s="105">
        <v>86.5</v>
      </c>
      <c r="G220" s="104"/>
      <c r="H220" s="104">
        <v>130</v>
      </c>
      <c r="I220" s="122">
        <v>130</v>
      </c>
      <c r="J220" s="137" t="s">
        <v>671</v>
      </c>
      <c r="K220" s="124">
        <f t="shared" si="96"/>
        <v>43.5</v>
      </c>
      <c r="L220" s="125">
        <f t="shared" si="97"/>
        <v>0.50289017341040465</v>
      </c>
      <c r="M220" s="126" t="s">
        <v>556</v>
      </c>
      <c r="N220" s="127">
        <v>43091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7">
        <v>67</v>
      </c>
      <c r="B221" s="106">
        <v>42600</v>
      </c>
      <c r="C221" s="106"/>
      <c r="D221" s="107" t="s">
        <v>367</v>
      </c>
      <c r="E221" s="108" t="s">
        <v>580</v>
      </c>
      <c r="F221" s="109">
        <v>133.5</v>
      </c>
      <c r="G221" s="109"/>
      <c r="H221" s="110">
        <v>126.5</v>
      </c>
      <c r="I221" s="128">
        <v>178</v>
      </c>
      <c r="J221" s="129" t="s">
        <v>672</v>
      </c>
      <c r="K221" s="130">
        <f t="shared" si="96"/>
        <v>-7</v>
      </c>
      <c r="L221" s="131">
        <f t="shared" si="97"/>
        <v>-5.2434456928838954E-2</v>
      </c>
      <c r="M221" s="132" t="s">
        <v>620</v>
      </c>
      <c r="N221" s="133">
        <v>42615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68</v>
      </c>
      <c r="B222" s="102">
        <v>42613</v>
      </c>
      <c r="C222" s="102"/>
      <c r="D222" s="103" t="s">
        <v>673</v>
      </c>
      <c r="E222" s="104" t="s">
        <v>580</v>
      </c>
      <c r="F222" s="105">
        <v>560</v>
      </c>
      <c r="G222" s="104"/>
      <c r="H222" s="104">
        <v>725</v>
      </c>
      <c r="I222" s="122">
        <v>725</v>
      </c>
      <c r="J222" s="123" t="s">
        <v>582</v>
      </c>
      <c r="K222" s="124">
        <f t="shared" si="96"/>
        <v>165</v>
      </c>
      <c r="L222" s="125">
        <f t="shared" si="97"/>
        <v>0.29464285714285715</v>
      </c>
      <c r="M222" s="126" t="s">
        <v>556</v>
      </c>
      <c r="N222" s="127">
        <v>42456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69</v>
      </c>
      <c r="B223" s="102">
        <v>42614</v>
      </c>
      <c r="C223" s="102"/>
      <c r="D223" s="103" t="s">
        <v>674</v>
      </c>
      <c r="E223" s="104" t="s">
        <v>580</v>
      </c>
      <c r="F223" s="105">
        <v>160.5</v>
      </c>
      <c r="G223" s="104"/>
      <c r="H223" s="104">
        <v>210</v>
      </c>
      <c r="I223" s="122">
        <v>210</v>
      </c>
      <c r="J223" s="123" t="s">
        <v>582</v>
      </c>
      <c r="K223" s="124">
        <f t="shared" si="96"/>
        <v>49.5</v>
      </c>
      <c r="L223" s="125">
        <f t="shared" si="97"/>
        <v>0.30841121495327101</v>
      </c>
      <c r="M223" s="126" t="s">
        <v>556</v>
      </c>
      <c r="N223" s="127">
        <v>42871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70</v>
      </c>
      <c r="B224" s="102">
        <v>42646</v>
      </c>
      <c r="C224" s="102"/>
      <c r="D224" s="144" t="s">
        <v>390</v>
      </c>
      <c r="E224" s="104" t="s">
        <v>580</v>
      </c>
      <c r="F224" s="105">
        <v>430</v>
      </c>
      <c r="G224" s="104"/>
      <c r="H224" s="104">
        <v>596</v>
      </c>
      <c r="I224" s="122">
        <v>575</v>
      </c>
      <c r="J224" s="123" t="s">
        <v>720</v>
      </c>
      <c r="K224" s="124">
        <v>166</v>
      </c>
      <c r="L224" s="125">
        <v>0.38604651162790699</v>
      </c>
      <c r="M224" s="126" t="s">
        <v>556</v>
      </c>
      <c r="N224" s="127">
        <v>42769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6">
        <v>71</v>
      </c>
      <c r="B225" s="102">
        <v>42657</v>
      </c>
      <c r="C225" s="102"/>
      <c r="D225" s="103" t="s">
        <v>675</v>
      </c>
      <c r="E225" s="104" t="s">
        <v>580</v>
      </c>
      <c r="F225" s="105">
        <v>280</v>
      </c>
      <c r="G225" s="104"/>
      <c r="H225" s="104">
        <v>345</v>
      </c>
      <c r="I225" s="122">
        <v>345</v>
      </c>
      <c r="J225" s="123" t="s">
        <v>582</v>
      </c>
      <c r="K225" s="124">
        <f t="shared" ref="K225:K230" si="98">H225-F225</f>
        <v>65</v>
      </c>
      <c r="L225" s="125">
        <f>K225/F225</f>
        <v>0.23214285714285715</v>
      </c>
      <c r="M225" s="126" t="s">
        <v>556</v>
      </c>
      <c r="N225" s="127">
        <v>42814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6">
        <v>72</v>
      </c>
      <c r="B226" s="102">
        <v>42657</v>
      </c>
      <c r="C226" s="102"/>
      <c r="D226" s="103" t="s">
        <v>676</v>
      </c>
      <c r="E226" s="104" t="s">
        <v>580</v>
      </c>
      <c r="F226" s="105">
        <v>245</v>
      </c>
      <c r="G226" s="104"/>
      <c r="H226" s="104">
        <v>325.5</v>
      </c>
      <c r="I226" s="122">
        <v>330</v>
      </c>
      <c r="J226" s="123" t="s">
        <v>677</v>
      </c>
      <c r="K226" s="124">
        <f t="shared" si="98"/>
        <v>80.5</v>
      </c>
      <c r="L226" s="125">
        <f>K226/F226</f>
        <v>0.32857142857142857</v>
      </c>
      <c r="M226" s="126" t="s">
        <v>556</v>
      </c>
      <c r="N226" s="127">
        <v>42769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6">
        <v>73</v>
      </c>
      <c r="B227" s="102">
        <v>42660</v>
      </c>
      <c r="C227" s="102"/>
      <c r="D227" s="103" t="s">
        <v>340</v>
      </c>
      <c r="E227" s="104" t="s">
        <v>580</v>
      </c>
      <c r="F227" s="105">
        <v>125</v>
      </c>
      <c r="G227" s="104"/>
      <c r="H227" s="104">
        <v>160</v>
      </c>
      <c r="I227" s="122">
        <v>160</v>
      </c>
      <c r="J227" s="123" t="s">
        <v>639</v>
      </c>
      <c r="K227" s="124">
        <f t="shared" si="98"/>
        <v>35</v>
      </c>
      <c r="L227" s="125">
        <v>0.28000000000000003</v>
      </c>
      <c r="M227" s="126" t="s">
        <v>556</v>
      </c>
      <c r="N227" s="127">
        <v>42803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6">
        <v>74</v>
      </c>
      <c r="B228" s="102">
        <v>42660</v>
      </c>
      <c r="C228" s="102"/>
      <c r="D228" s="103" t="s">
        <v>455</v>
      </c>
      <c r="E228" s="104" t="s">
        <v>580</v>
      </c>
      <c r="F228" s="105">
        <v>114</v>
      </c>
      <c r="G228" s="104"/>
      <c r="H228" s="104">
        <v>145</v>
      </c>
      <c r="I228" s="122">
        <v>145</v>
      </c>
      <c r="J228" s="123" t="s">
        <v>639</v>
      </c>
      <c r="K228" s="124">
        <f t="shared" si="98"/>
        <v>31</v>
      </c>
      <c r="L228" s="125">
        <f>K228/F228</f>
        <v>0.27192982456140352</v>
      </c>
      <c r="M228" s="126" t="s">
        <v>556</v>
      </c>
      <c r="N228" s="127">
        <v>42859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6">
        <v>75</v>
      </c>
      <c r="B229" s="102">
        <v>42660</v>
      </c>
      <c r="C229" s="102"/>
      <c r="D229" s="103" t="s">
        <v>678</v>
      </c>
      <c r="E229" s="104" t="s">
        <v>580</v>
      </c>
      <c r="F229" s="105">
        <v>212</v>
      </c>
      <c r="G229" s="104"/>
      <c r="H229" s="104">
        <v>280</v>
      </c>
      <c r="I229" s="122">
        <v>276</v>
      </c>
      <c r="J229" s="123" t="s">
        <v>679</v>
      </c>
      <c r="K229" s="124">
        <f t="shared" si="98"/>
        <v>68</v>
      </c>
      <c r="L229" s="125">
        <f>K229/F229</f>
        <v>0.32075471698113206</v>
      </c>
      <c r="M229" s="126" t="s">
        <v>556</v>
      </c>
      <c r="N229" s="127">
        <v>42858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6">
        <v>76</v>
      </c>
      <c r="B230" s="102">
        <v>42678</v>
      </c>
      <c r="C230" s="102"/>
      <c r="D230" s="103" t="s">
        <v>149</v>
      </c>
      <c r="E230" s="104" t="s">
        <v>580</v>
      </c>
      <c r="F230" s="105">
        <v>155</v>
      </c>
      <c r="G230" s="104"/>
      <c r="H230" s="104">
        <v>210</v>
      </c>
      <c r="I230" s="122">
        <v>210</v>
      </c>
      <c r="J230" s="123" t="s">
        <v>680</v>
      </c>
      <c r="K230" s="124">
        <f t="shared" si="98"/>
        <v>55</v>
      </c>
      <c r="L230" s="125">
        <f>K230/F230</f>
        <v>0.35483870967741937</v>
      </c>
      <c r="M230" s="126" t="s">
        <v>556</v>
      </c>
      <c r="N230" s="127">
        <v>42944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7">
        <v>77</v>
      </c>
      <c r="B231" s="106">
        <v>42710</v>
      </c>
      <c r="C231" s="106"/>
      <c r="D231" s="107" t="s">
        <v>721</v>
      </c>
      <c r="E231" s="108" t="s">
        <v>580</v>
      </c>
      <c r="F231" s="109">
        <v>150.5</v>
      </c>
      <c r="G231" s="109"/>
      <c r="H231" s="110">
        <v>72.5</v>
      </c>
      <c r="I231" s="128">
        <v>174</v>
      </c>
      <c r="J231" s="129" t="s">
        <v>722</v>
      </c>
      <c r="K231" s="130">
        <v>-78</v>
      </c>
      <c r="L231" s="131">
        <v>-0.51827242524916906</v>
      </c>
      <c r="M231" s="132" t="s">
        <v>620</v>
      </c>
      <c r="N231" s="133">
        <v>43333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78</v>
      </c>
      <c r="B232" s="102">
        <v>42712</v>
      </c>
      <c r="C232" s="102"/>
      <c r="D232" s="103" t="s">
        <v>123</v>
      </c>
      <c r="E232" s="104" t="s">
        <v>580</v>
      </c>
      <c r="F232" s="105">
        <v>380</v>
      </c>
      <c r="G232" s="104"/>
      <c r="H232" s="104">
        <v>478</v>
      </c>
      <c r="I232" s="122">
        <v>468</v>
      </c>
      <c r="J232" s="123" t="s">
        <v>639</v>
      </c>
      <c r="K232" s="124">
        <f>H232-F232</f>
        <v>98</v>
      </c>
      <c r="L232" s="125">
        <f>K232/F232</f>
        <v>0.25789473684210529</v>
      </c>
      <c r="M232" s="126" t="s">
        <v>556</v>
      </c>
      <c r="N232" s="127">
        <v>43025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6">
        <v>79</v>
      </c>
      <c r="B233" s="102">
        <v>42734</v>
      </c>
      <c r="C233" s="102"/>
      <c r="D233" s="103" t="s">
        <v>244</v>
      </c>
      <c r="E233" s="104" t="s">
        <v>580</v>
      </c>
      <c r="F233" s="105">
        <v>305</v>
      </c>
      <c r="G233" s="104"/>
      <c r="H233" s="104">
        <v>375</v>
      </c>
      <c r="I233" s="122">
        <v>375</v>
      </c>
      <c r="J233" s="123" t="s">
        <v>639</v>
      </c>
      <c r="K233" s="124">
        <f>H233-F233</f>
        <v>70</v>
      </c>
      <c r="L233" s="125">
        <f>K233/F233</f>
        <v>0.22950819672131148</v>
      </c>
      <c r="M233" s="126" t="s">
        <v>556</v>
      </c>
      <c r="N233" s="127">
        <v>42768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6">
        <v>80</v>
      </c>
      <c r="B234" s="102">
        <v>42739</v>
      </c>
      <c r="C234" s="102"/>
      <c r="D234" s="103" t="s">
        <v>342</v>
      </c>
      <c r="E234" s="104" t="s">
        <v>580</v>
      </c>
      <c r="F234" s="105">
        <v>99.5</v>
      </c>
      <c r="G234" s="104"/>
      <c r="H234" s="104">
        <v>158</v>
      </c>
      <c r="I234" s="122">
        <v>158</v>
      </c>
      <c r="J234" s="123" t="s">
        <v>639</v>
      </c>
      <c r="K234" s="124">
        <f>H234-F234</f>
        <v>58.5</v>
      </c>
      <c r="L234" s="125">
        <f>K234/F234</f>
        <v>0.5879396984924623</v>
      </c>
      <c r="M234" s="126" t="s">
        <v>556</v>
      </c>
      <c r="N234" s="127">
        <v>42898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6">
        <v>81</v>
      </c>
      <c r="B235" s="102">
        <v>42739</v>
      </c>
      <c r="C235" s="102"/>
      <c r="D235" s="103" t="s">
        <v>342</v>
      </c>
      <c r="E235" s="104" t="s">
        <v>580</v>
      </c>
      <c r="F235" s="105">
        <v>99.5</v>
      </c>
      <c r="G235" s="104"/>
      <c r="H235" s="104">
        <v>158</v>
      </c>
      <c r="I235" s="122">
        <v>158</v>
      </c>
      <c r="J235" s="123" t="s">
        <v>639</v>
      </c>
      <c r="K235" s="124">
        <v>58.5</v>
      </c>
      <c r="L235" s="125">
        <v>0.58793969849246197</v>
      </c>
      <c r="M235" s="126" t="s">
        <v>556</v>
      </c>
      <c r="N235" s="127">
        <v>42898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6">
        <v>82</v>
      </c>
      <c r="B236" s="102">
        <v>42786</v>
      </c>
      <c r="C236" s="102"/>
      <c r="D236" s="103" t="s">
        <v>166</v>
      </c>
      <c r="E236" s="104" t="s">
        <v>580</v>
      </c>
      <c r="F236" s="105">
        <v>140.5</v>
      </c>
      <c r="G236" s="104"/>
      <c r="H236" s="104">
        <v>220</v>
      </c>
      <c r="I236" s="122">
        <v>220</v>
      </c>
      <c r="J236" s="123" t="s">
        <v>639</v>
      </c>
      <c r="K236" s="124">
        <f>H236-F236</f>
        <v>79.5</v>
      </c>
      <c r="L236" s="125">
        <f>K236/F236</f>
        <v>0.5658362989323843</v>
      </c>
      <c r="M236" s="126" t="s">
        <v>556</v>
      </c>
      <c r="N236" s="127">
        <v>42864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83</v>
      </c>
      <c r="B237" s="102">
        <v>42786</v>
      </c>
      <c r="C237" s="102"/>
      <c r="D237" s="103" t="s">
        <v>723</v>
      </c>
      <c r="E237" s="104" t="s">
        <v>580</v>
      </c>
      <c r="F237" s="105">
        <v>202.5</v>
      </c>
      <c r="G237" s="104"/>
      <c r="H237" s="104">
        <v>234</v>
      </c>
      <c r="I237" s="122">
        <v>234</v>
      </c>
      <c r="J237" s="123" t="s">
        <v>639</v>
      </c>
      <c r="K237" s="124">
        <v>31.5</v>
      </c>
      <c r="L237" s="125">
        <v>0.155555555555556</v>
      </c>
      <c r="M237" s="126" t="s">
        <v>556</v>
      </c>
      <c r="N237" s="127">
        <v>42836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6">
        <v>84</v>
      </c>
      <c r="B238" s="102">
        <v>42818</v>
      </c>
      <c r="C238" s="102"/>
      <c r="D238" s="103" t="s">
        <v>517</v>
      </c>
      <c r="E238" s="104" t="s">
        <v>580</v>
      </c>
      <c r="F238" s="105">
        <v>300.5</v>
      </c>
      <c r="G238" s="104"/>
      <c r="H238" s="104">
        <v>417.5</v>
      </c>
      <c r="I238" s="122">
        <v>420</v>
      </c>
      <c r="J238" s="123" t="s">
        <v>681</v>
      </c>
      <c r="K238" s="124">
        <f>H238-F238</f>
        <v>117</v>
      </c>
      <c r="L238" s="125">
        <f>K238/F238</f>
        <v>0.38935108153078202</v>
      </c>
      <c r="M238" s="126" t="s">
        <v>556</v>
      </c>
      <c r="N238" s="127">
        <v>43070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6">
        <v>85</v>
      </c>
      <c r="B239" s="102">
        <v>42818</v>
      </c>
      <c r="C239" s="102"/>
      <c r="D239" s="103" t="s">
        <v>719</v>
      </c>
      <c r="E239" s="104" t="s">
        <v>580</v>
      </c>
      <c r="F239" s="105">
        <v>850</v>
      </c>
      <c r="G239" s="104"/>
      <c r="H239" s="104">
        <v>1042.5</v>
      </c>
      <c r="I239" s="122">
        <v>1023</v>
      </c>
      <c r="J239" s="123" t="s">
        <v>724</v>
      </c>
      <c r="K239" s="124">
        <v>192.5</v>
      </c>
      <c r="L239" s="125">
        <v>0.22647058823529401</v>
      </c>
      <c r="M239" s="126" t="s">
        <v>556</v>
      </c>
      <c r="N239" s="127">
        <v>42830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6">
        <v>86</v>
      </c>
      <c r="B240" s="102">
        <v>42830</v>
      </c>
      <c r="C240" s="102"/>
      <c r="D240" s="103" t="s">
        <v>471</v>
      </c>
      <c r="E240" s="104" t="s">
        <v>580</v>
      </c>
      <c r="F240" s="105">
        <v>785</v>
      </c>
      <c r="G240" s="104"/>
      <c r="H240" s="104">
        <v>930</v>
      </c>
      <c r="I240" s="122">
        <v>920</v>
      </c>
      <c r="J240" s="123" t="s">
        <v>682</v>
      </c>
      <c r="K240" s="124">
        <f>H240-F240</f>
        <v>145</v>
      </c>
      <c r="L240" s="125">
        <f>K240/F240</f>
        <v>0.18471337579617833</v>
      </c>
      <c r="M240" s="126" t="s">
        <v>556</v>
      </c>
      <c r="N240" s="127">
        <v>42976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7">
        <v>87</v>
      </c>
      <c r="B241" s="106">
        <v>42831</v>
      </c>
      <c r="C241" s="106"/>
      <c r="D241" s="107" t="s">
        <v>725</v>
      </c>
      <c r="E241" s="108" t="s">
        <v>580</v>
      </c>
      <c r="F241" s="109">
        <v>40</v>
      </c>
      <c r="G241" s="109"/>
      <c r="H241" s="110">
        <v>13.1</v>
      </c>
      <c r="I241" s="128">
        <v>60</v>
      </c>
      <c r="J241" s="134" t="s">
        <v>726</v>
      </c>
      <c r="K241" s="130">
        <v>-26.9</v>
      </c>
      <c r="L241" s="131">
        <v>-0.67249999999999999</v>
      </c>
      <c r="M241" s="132" t="s">
        <v>620</v>
      </c>
      <c r="N241" s="133">
        <v>43138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6">
        <v>88</v>
      </c>
      <c r="B242" s="102">
        <v>42837</v>
      </c>
      <c r="C242" s="102"/>
      <c r="D242" s="103" t="s">
        <v>87</v>
      </c>
      <c r="E242" s="104" t="s">
        <v>580</v>
      </c>
      <c r="F242" s="105">
        <v>289.5</v>
      </c>
      <c r="G242" s="104"/>
      <c r="H242" s="104">
        <v>354</v>
      </c>
      <c r="I242" s="122">
        <v>360</v>
      </c>
      <c r="J242" s="123" t="s">
        <v>683</v>
      </c>
      <c r="K242" s="124">
        <f t="shared" ref="K242:K250" si="99">H242-F242</f>
        <v>64.5</v>
      </c>
      <c r="L242" s="125">
        <f t="shared" ref="L242:L250" si="100">K242/F242</f>
        <v>0.22279792746113988</v>
      </c>
      <c r="M242" s="126" t="s">
        <v>556</v>
      </c>
      <c r="N242" s="127">
        <v>43040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6">
        <v>89</v>
      </c>
      <c r="B243" s="102">
        <v>42845</v>
      </c>
      <c r="C243" s="102"/>
      <c r="D243" s="103" t="s">
        <v>416</v>
      </c>
      <c r="E243" s="104" t="s">
        <v>580</v>
      </c>
      <c r="F243" s="105">
        <v>700</v>
      </c>
      <c r="G243" s="104"/>
      <c r="H243" s="104">
        <v>840</v>
      </c>
      <c r="I243" s="122">
        <v>840</v>
      </c>
      <c r="J243" s="123" t="s">
        <v>684</v>
      </c>
      <c r="K243" s="124">
        <f t="shared" si="99"/>
        <v>140</v>
      </c>
      <c r="L243" s="125">
        <f t="shared" si="100"/>
        <v>0.2</v>
      </c>
      <c r="M243" s="126" t="s">
        <v>556</v>
      </c>
      <c r="N243" s="127">
        <v>42893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6">
        <v>90</v>
      </c>
      <c r="B244" s="102">
        <v>42887</v>
      </c>
      <c r="C244" s="102"/>
      <c r="D244" s="144" t="s">
        <v>353</v>
      </c>
      <c r="E244" s="104" t="s">
        <v>580</v>
      </c>
      <c r="F244" s="105">
        <v>130</v>
      </c>
      <c r="G244" s="104"/>
      <c r="H244" s="104">
        <v>144.25</v>
      </c>
      <c r="I244" s="122">
        <v>170</v>
      </c>
      <c r="J244" s="123" t="s">
        <v>685</v>
      </c>
      <c r="K244" s="124">
        <f t="shared" si="99"/>
        <v>14.25</v>
      </c>
      <c r="L244" s="125">
        <f t="shared" si="100"/>
        <v>0.10961538461538461</v>
      </c>
      <c r="M244" s="126" t="s">
        <v>556</v>
      </c>
      <c r="N244" s="127">
        <v>43675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6">
        <v>91</v>
      </c>
      <c r="B245" s="102">
        <v>42901</v>
      </c>
      <c r="C245" s="102"/>
      <c r="D245" s="144" t="s">
        <v>686</v>
      </c>
      <c r="E245" s="104" t="s">
        <v>580</v>
      </c>
      <c r="F245" s="105">
        <v>214.5</v>
      </c>
      <c r="G245" s="104"/>
      <c r="H245" s="104">
        <v>262</v>
      </c>
      <c r="I245" s="122">
        <v>262</v>
      </c>
      <c r="J245" s="123" t="s">
        <v>687</v>
      </c>
      <c r="K245" s="124">
        <f t="shared" si="99"/>
        <v>47.5</v>
      </c>
      <c r="L245" s="125">
        <f t="shared" si="100"/>
        <v>0.22144522144522144</v>
      </c>
      <c r="M245" s="126" t="s">
        <v>556</v>
      </c>
      <c r="N245" s="127">
        <v>42977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8">
        <v>92</v>
      </c>
      <c r="B246" s="150">
        <v>42933</v>
      </c>
      <c r="C246" s="150"/>
      <c r="D246" s="151" t="s">
        <v>688</v>
      </c>
      <c r="E246" s="152" t="s">
        <v>580</v>
      </c>
      <c r="F246" s="153">
        <v>370</v>
      </c>
      <c r="G246" s="152"/>
      <c r="H246" s="152">
        <v>447.5</v>
      </c>
      <c r="I246" s="169">
        <v>450</v>
      </c>
      <c r="J246" s="209" t="s">
        <v>639</v>
      </c>
      <c r="K246" s="124">
        <f t="shared" si="99"/>
        <v>77.5</v>
      </c>
      <c r="L246" s="171">
        <f t="shared" si="100"/>
        <v>0.20945945945945946</v>
      </c>
      <c r="M246" s="172" t="s">
        <v>556</v>
      </c>
      <c r="N246" s="173">
        <v>43035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8">
        <v>93</v>
      </c>
      <c r="B247" s="150">
        <v>42943</v>
      </c>
      <c r="C247" s="150"/>
      <c r="D247" s="151" t="s">
        <v>164</v>
      </c>
      <c r="E247" s="152" t="s">
        <v>580</v>
      </c>
      <c r="F247" s="153">
        <v>657.5</v>
      </c>
      <c r="G247" s="152"/>
      <c r="H247" s="152">
        <v>825</v>
      </c>
      <c r="I247" s="169">
        <v>820</v>
      </c>
      <c r="J247" s="209" t="s">
        <v>639</v>
      </c>
      <c r="K247" s="124">
        <f t="shared" si="99"/>
        <v>167.5</v>
      </c>
      <c r="L247" s="171">
        <f t="shared" si="100"/>
        <v>0.25475285171102663</v>
      </c>
      <c r="M247" s="172" t="s">
        <v>556</v>
      </c>
      <c r="N247" s="173">
        <v>43090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6">
        <v>94</v>
      </c>
      <c r="B248" s="102">
        <v>42964</v>
      </c>
      <c r="C248" s="102"/>
      <c r="D248" s="103" t="s">
        <v>357</v>
      </c>
      <c r="E248" s="104" t="s">
        <v>580</v>
      </c>
      <c r="F248" s="105">
        <v>605</v>
      </c>
      <c r="G248" s="104"/>
      <c r="H248" s="104">
        <v>750</v>
      </c>
      <c r="I248" s="122">
        <v>750</v>
      </c>
      <c r="J248" s="123" t="s">
        <v>682</v>
      </c>
      <c r="K248" s="124">
        <f t="shared" si="99"/>
        <v>145</v>
      </c>
      <c r="L248" s="125">
        <f t="shared" si="100"/>
        <v>0.23966942148760331</v>
      </c>
      <c r="M248" s="126" t="s">
        <v>556</v>
      </c>
      <c r="N248" s="127">
        <v>43027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25">
        <v>95</v>
      </c>
      <c r="B249" s="145">
        <v>42979</v>
      </c>
      <c r="C249" s="145"/>
      <c r="D249" s="146" t="s">
        <v>475</v>
      </c>
      <c r="E249" s="147" t="s">
        <v>580</v>
      </c>
      <c r="F249" s="148">
        <v>255</v>
      </c>
      <c r="G249" s="149"/>
      <c r="H249" s="149">
        <v>217.25</v>
      </c>
      <c r="I249" s="149">
        <v>320</v>
      </c>
      <c r="J249" s="166" t="s">
        <v>689</v>
      </c>
      <c r="K249" s="130">
        <f t="shared" si="99"/>
        <v>-37.75</v>
      </c>
      <c r="L249" s="167">
        <f t="shared" si="100"/>
        <v>-0.14803921568627451</v>
      </c>
      <c r="M249" s="132" t="s">
        <v>620</v>
      </c>
      <c r="N249" s="168">
        <v>43661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6">
        <v>96</v>
      </c>
      <c r="B250" s="102">
        <v>42997</v>
      </c>
      <c r="C250" s="102"/>
      <c r="D250" s="103" t="s">
        <v>690</v>
      </c>
      <c r="E250" s="104" t="s">
        <v>580</v>
      </c>
      <c r="F250" s="105">
        <v>215</v>
      </c>
      <c r="G250" s="104"/>
      <c r="H250" s="104">
        <v>258</v>
      </c>
      <c r="I250" s="122">
        <v>258</v>
      </c>
      <c r="J250" s="123" t="s">
        <v>639</v>
      </c>
      <c r="K250" s="124">
        <f t="shared" si="99"/>
        <v>43</v>
      </c>
      <c r="L250" s="125">
        <f t="shared" si="100"/>
        <v>0.2</v>
      </c>
      <c r="M250" s="126" t="s">
        <v>556</v>
      </c>
      <c r="N250" s="127">
        <v>43040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6">
        <v>97</v>
      </c>
      <c r="B251" s="102">
        <v>42997</v>
      </c>
      <c r="C251" s="102"/>
      <c r="D251" s="103" t="s">
        <v>690</v>
      </c>
      <c r="E251" s="104" t="s">
        <v>580</v>
      </c>
      <c r="F251" s="105">
        <v>215</v>
      </c>
      <c r="G251" s="104"/>
      <c r="H251" s="104">
        <v>258</v>
      </c>
      <c r="I251" s="122">
        <v>258</v>
      </c>
      <c r="J251" s="209" t="s">
        <v>639</v>
      </c>
      <c r="K251" s="124">
        <v>43</v>
      </c>
      <c r="L251" s="125">
        <v>0.2</v>
      </c>
      <c r="M251" s="126" t="s">
        <v>556</v>
      </c>
      <c r="N251" s="127">
        <v>43040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9">
        <v>98</v>
      </c>
      <c r="B252" s="190">
        <v>42998</v>
      </c>
      <c r="C252" s="190"/>
      <c r="D252" s="331" t="s">
        <v>780</v>
      </c>
      <c r="E252" s="191" t="s">
        <v>580</v>
      </c>
      <c r="F252" s="192">
        <v>75</v>
      </c>
      <c r="G252" s="191"/>
      <c r="H252" s="191">
        <v>90</v>
      </c>
      <c r="I252" s="210">
        <v>90</v>
      </c>
      <c r="J252" s="123" t="s">
        <v>691</v>
      </c>
      <c r="K252" s="124">
        <f t="shared" ref="K252:K257" si="101">H252-F252</f>
        <v>15</v>
      </c>
      <c r="L252" s="125">
        <f t="shared" ref="L252:L257" si="102">K252/F252</f>
        <v>0.2</v>
      </c>
      <c r="M252" s="126" t="s">
        <v>556</v>
      </c>
      <c r="N252" s="127">
        <v>43019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8">
        <v>99</v>
      </c>
      <c r="B253" s="150">
        <v>43011</v>
      </c>
      <c r="C253" s="150"/>
      <c r="D253" s="151" t="s">
        <v>692</v>
      </c>
      <c r="E253" s="152" t="s">
        <v>580</v>
      </c>
      <c r="F253" s="153">
        <v>315</v>
      </c>
      <c r="G253" s="152"/>
      <c r="H253" s="152">
        <v>392</v>
      </c>
      <c r="I253" s="169">
        <v>384</v>
      </c>
      <c r="J253" s="209" t="s">
        <v>693</v>
      </c>
      <c r="K253" s="124">
        <f t="shared" si="101"/>
        <v>77</v>
      </c>
      <c r="L253" s="171">
        <f t="shared" si="102"/>
        <v>0.24444444444444444</v>
      </c>
      <c r="M253" s="172" t="s">
        <v>556</v>
      </c>
      <c r="N253" s="173">
        <v>43017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8">
        <v>100</v>
      </c>
      <c r="B254" s="150">
        <v>43013</v>
      </c>
      <c r="C254" s="150"/>
      <c r="D254" s="151" t="s">
        <v>694</v>
      </c>
      <c r="E254" s="152" t="s">
        <v>580</v>
      </c>
      <c r="F254" s="153">
        <v>145</v>
      </c>
      <c r="G254" s="152"/>
      <c r="H254" s="152">
        <v>179</v>
      </c>
      <c r="I254" s="169">
        <v>180</v>
      </c>
      <c r="J254" s="209" t="s">
        <v>570</v>
      </c>
      <c r="K254" s="124">
        <f t="shared" si="101"/>
        <v>34</v>
      </c>
      <c r="L254" s="171">
        <f t="shared" si="102"/>
        <v>0.23448275862068965</v>
      </c>
      <c r="M254" s="172" t="s">
        <v>556</v>
      </c>
      <c r="N254" s="173">
        <v>43025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8">
        <v>101</v>
      </c>
      <c r="B255" s="150">
        <v>43014</v>
      </c>
      <c r="C255" s="150"/>
      <c r="D255" s="151" t="s">
        <v>330</v>
      </c>
      <c r="E255" s="152" t="s">
        <v>580</v>
      </c>
      <c r="F255" s="153">
        <v>256</v>
      </c>
      <c r="G255" s="152"/>
      <c r="H255" s="152">
        <v>323</v>
      </c>
      <c r="I255" s="169">
        <v>320</v>
      </c>
      <c r="J255" s="209" t="s">
        <v>639</v>
      </c>
      <c r="K255" s="124">
        <f t="shared" si="101"/>
        <v>67</v>
      </c>
      <c r="L255" s="171">
        <f t="shared" si="102"/>
        <v>0.26171875</v>
      </c>
      <c r="M255" s="172" t="s">
        <v>556</v>
      </c>
      <c r="N255" s="173">
        <v>43067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8">
        <v>102</v>
      </c>
      <c r="B256" s="150">
        <v>43017</v>
      </c>
      <c r="C256" s="150"/>
      <c r="D256" s="151" t="s">
        <v>350</v>
      </c>
      <c r="E256" s="152" t="s">
        <v>580</v>
      </c>
      <c r="F256" s="153">
        <v>137.5</v>
      </c>
      <c r="G256" s="152"/>
      <c r="H256" s="152">
        <v>184</v>
      </c>
      <c r="I256" s="169">
        <v>183</v>
      </c>
      <c r="J256" s="170" t="s">
        <v>695</v>
      </c>
      <c r="K256" s="124">
        <f t="shared" si="101"/>
        <v>46.5</v>
      </c>
      <c r="L256" s="171">
        <f t="shared" si="102"/>
        <v>0.33818181818181819</v>
      </c>
      <c r="M256" s="172" t="s">
        <v>556</v>
      </c>
      <c r="N256" s="173">
        <v>43108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8">
        <v>103</v>
      </c>
      <c r="B257" s="150">
        <v>43018</v>
      </c>
      <c r="C257" s="150"/>
      <c r="D257" s="151" t="s">
        <v>696</v>
      </c>
      <c r="E257" s="152" t="s">
        <v>580</v>
      </c>
      <c r="F257" s="153">
        <v>125.5</v>
      </c>
      <c r="G257" s="152"/>
      <c r="H257" s="152">
        <v>158</v>
      </c>
      <c r="I257" s="169">
        <v>155</v>
      </c>
      <c r="J257" s="170" t="s">
        <v>697</v>
      </c>
      <c r="K257" s="124">
        <f t="shared" si="101"/>
        <v>32.5</v>
      </c>
      <c r="L257" s="171">
        <f t="shared" si="102"/>
        <v>0.25896414342629481</v>
      </c>
      <c r="M257" s="172" t="s">
        <v>556</v>
      </c>
      <c r="N257" s="173">
        <v>43067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8">
        <v>104</v>
      </c>
      <c r="B258" s="150">
        <v>43018</v>
      </c>
      <c r="C258" s="150"/>
      <c r="D258" s="151" t="s">
        <v>727</v>
      </c>
      <c r="E258" s="152" t="s">
        <v>580</v>
      </c>
      <c r="F258" s="153">
        <v>895</v>
      </c>
      <c r="G258" s="152"/>
      <c r="H258" s="152">
        <v>1122.5</v>
      </c>
      <c r="I258" s="169">
        <v>1078</v>
      </c>
      <c r="J258" s="170" t="s">
        <v>728</v>
      </c>
      <c r="K258" s="124">
        <v>227.5</v>
      </c>
      <c r="L258" s="171">
        <v>0.25418994413407803</v>
      </c>
      <c r="M258" s="172" t="s">
        <v>556</v>
      </c>
      <c r="N258" s="173">
        <v>43117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8">
        <v>105</v>
      </c>
      <c r="B259" s="150">
        <v>43020</v>
      </c>
      <c r="C259" s="150"/>
      <c r="D259" s="151" t="s">
        <v>338</v>
      </c>
      <c r="E259" s="152" t="s">
        <v>580</v>
      </c>
      <c r="F259" s="153">
        <v>525</v>
      </c>
      <c r="G259" s="152"/>
      <c r="H259" s="152">
        <v>629</v>
      </c>
      <c r="I259" s="169">
        <v>629</v>
      </c>
      <c r="J259" s="209" t="s">
        <v>639</v>
      </c>
      <c r="K259" s="124">
        <v>104</v>
      </c>
      <c r="L259" s="171">
        <v>0.19809523809523799</v>
      </c>
      <c r="M259" s="172" t="s">
        <v>556</v>
      </c>
      <c r="N259" s="173">
        <v>43119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8">
        <v>106</v>
      </c>
      <c r="B260" s="150">
        <v>43046</v>
      </c>
      <c r="C260" s="150"/>
      <c r="D260" s="151" t="s">
        <v>379</v>
      </c>
      <c r="E260" s="152" t="s">
        <v>580</v>
      </c>
      <c r="F260" s="153">
        <v>740</v>
      </c>
      <c r="G260" s="152"/>
      <c r="H260" s="152">
        <v>892.5</v>
      </c>
      <c r="I260" s="169">
        <v>900</v>
      </c>
      <c r="J260" s="170" t="s">
        <v>698</v>
      </c>
      <c r="K260" s="124">
        <f>H260-F260</f>
        <v>152.5</v>
      </c>
      <c r="L260" s="171">
        <f>K260/F260</f>
        <v>0.20608108108108109</v>
      </c>
      <c r="M260" s="172" t="s">
        <v>556</v>
      </c>
      <c r="N260" s="173">
        <v>43052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6">
        <v>107</v>
      </c>
      <c r="B261" s="102">
        <v>43073</v>
      </c>
      <c r="C261" s="102"/>
      <c r="D261" s="103" t="s">
        <v>699</v>
      </c>
      <c r="E261" s="104" t="s">
        <v>580</v>
      </c>
      <c r="F261" s="105">
        <v>118.5</v>
      </c>
      <c r="G261" s="104"/>
      <c r="H261" s="104">
        <v>143.5</v>
      </c>
      <c r="I261" s="122">
        <v>145</v>
      </c>
      <c r="J261" s="137" t="s">
        <v>700</v>
      </c>
      <c r="K261" s="124">
        <f>H261-F261</f>
        <v>25</v>
      </c>
      <c r="L261" s="125">
        <f>K261/F261</f>
        <v>0.2109704641350211</v>
      </c>
      <c r="M261" s="126" t="s">
        <v>556</v>
      </c>
      <c r="N261" s="127">
        <v>43097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7">
        <v>108</v>
      </c>
      <c r="B262" s="106">
        <v>43090</v>
      </c>
      <c r="C262" s="106"/>
      <c r="D262" s="154" t="s">
        <v>420</v>
      </c>
      <c r="E262" s="108" t="s">
        <v>580</v>
      </c>
      <c r="F262" s="109">
        <v>715</v>
      </c>
      <c r="G262" s="109"/>
      <c r="H262" s="110">
        <v>500</v>
      </c>
      <c r="I262" s="128">
        <v>872</v>
      </c>
      <c r="J262" s="134" t="s">
        <v>701</v>
      </c>
      <c r="K262" s="130">
        <f>H262-F262</f>
        <v>-215</v>
      </c>
      <c r="L262" s="131">
        <f>K262/F262</f>
        <v>-0.30069930069930068</v>
      </c>
      <c r="M262" s="132" t="s">
        <v>620</v>
      </c>
      <c r="N262" s="133">
        <v>43670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6">
        <v>109</v>
      </c>
      <c r="B263" s="102">
        <v>43098</v>
      </c>
      <c r="C263" s="102"/>
      <c r="D263" s="103" t="s">
        <v>692</v>
      </c>
      <c r="E263" s="104" t="s">
        <v>580</v>
      </c>
      <c r="F263" s="105">
        <v>435</v>
      </c>
      <c r="G263" s="104"/>
      <c r="H263" s="104">
        <v>542.5</v>
      </c>
      <c r="I263" s="122">
        <v>539</v>
      </c>
      <c r="J263" s="137" t="s">
        <v>639</v>
      </c>
      <c r="K263" s="124">
        <v>107.5</v>
      </c>
      <c r="L263" s="125">
        <v>0.247126436781609</v>
      </c>
      <c r="M263" s="126" t="s">
        <v>556</v>
      </c>
      <c r="N263" s="127">
        <v>43206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6">
        <v>110</v>
      </c>
      <c r="B264" s="102">
        <v>43098</v>
      </c>
      <c r="C264" s="102"/>
      <c r="D264" s="103" t="s">
        <v>530</v>
      </c>
      <c r="E264" s="104" t="s">
        <v>580</v>
      </c>
      <c r="F264" s="105">
        <v>885</v>
      </c>
      <c r="G264" s="104"/>
      <c r="H264" s="104">
        <v>1090</v>
      </c>
      <c r="I264" s="122">
        <v>1084</v>
      </c>
      <c r="J264" s="137" t="s">
        <v>639</v>
      </c>
      <c r="K264" s="124">
        <v>205</v>
      </c>
      <c r="L264" s="125">
        <v>0.23163841807909599</v>
      </c>
      <c r="M264" s="126" t="s">
        <v>556</v>
      </c>
      <c r="N264" s="127">
        <v>43213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326">
        <v>111</v>
      </c>
      <c r="B265" s="317">
        <v>43192</v>
      </c>
      <c r="C265" s="317"/>
      <c r="D265" s="112" t="s">
        <v>709</v>
      </c>
      <c r="E265" s="318" t="s">
        <v>580</v>
      </c>
      <c r="F265" s="319">
        <v>478.5</v>
      </c>
      <c r="G265" s="318"/>
      <c r="H265" s="318">
        <v>442</v>
      </c>
      <c r="I265" s="320">
        <v>613</v>
      </c>
      <c r="J265" s="340" t="s">
        <v>797</v>
      </c>
      <c r="K265" s="130">
        <f>H265-F265</f>
        <v>-36.5</v>
      </c>
      <c r="L265" s="131">
        <f>K265/F265</f>
        <v>-7.6280041797283177E-2</v>
      </c>
      <c r="M265" s="132" t="s">
        <v>620</v>
      </c>
      <c r="N265" s="133">
        <v>43762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7">
        <v>112</v>
      </c>
      <c r="B266" s="106">
        <v>43194</v>
      </c>
      <c r="C266" s="106"/>
      <c r="D266" s="330" t="s">
        <v>779</v>
      </c>
      <c r="E266" s="108" t="s">
        <v>580</v>
      </c>
      <c r="F266" s="109">
        <f>141.5-7.3</f>
        <v>134.19999999999999</v>
      </c>
      <c r="G266" s="109"/>
      <c r="H266" s="110">
        <v>77</v>
      </c>
      <c r="I266" s="128">
        <v>180</v>
      </c>
      <c r="J266" s="340" t="s">
        <v>796</v>
      </c>
      <c r="K266" s="130">
        <f>H266-F266</f>
        <v>-57.199999999999989</v>
      </c>
      <c r="L266" s="131">
        <f>K266/F266</f>
        <v>-0.42622950819672129</v>
      </c>
      <c r="M266" s="132" t="s">
        <v>620</v>
      </c>
      <c r="N266" s="133">
        <v>43522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7">
        <v>113</v>
      </c>
      <c r="B267" s="106">
        <v>43209</v>
      </c>
      <c r="C267" s="106"/>
      <c r="D267" s="107" t="s">
        <v>702</v>
      </c>
      <c r="E267" s="108" t="s">
        <v>580</v>
      </c>
      <c r="F267" s="109">
        <v>430</v>
      </c>
      <c r="G267" s="109"/>
      <c r="H267" s="110">
        <v>220</v>
      </c>
      <c r="I267" s="128">
        <v>537</v>
      </c>
      <c r="J267" s="134" t="s">
        <v>703</v>
      </c>
      <c r="K267" s="130">
        <f>H267-F267</f>
        <v>-210</v>
      </c>
      <c r="L267" s="131">
        <f>K267/F267</f>
        <v>-0.48837209302325579</v>
      </c>
      <c r="M267" s="132" t="s">
        <v>620</v>
      </c>
      <c r="N267" s="133">
        <v>43252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9">
        <v>114</v>
      </c>
      <c r="B268" s="190">
        <v>43220</v>
      </c>
      <c r="C268" s="190"/>
      <c r="D268" s="151" t="s">
        <v>380</v>
      </c>
      <c r="E268" s="191" t="s">
        <v>580</v>
      </c>
      <c r="F268" s="191">
        <v>153.5</v>
      </c>
      <c r="G268" s="191"/>
      <c r="H268" s="191">
        <v>196</v>
      </c>
      <c r="I268" s="210">
        <v>196</v>
      </c>
      <c r="J268" s="137" t="s">
        <v>812</v>
      </c>
      <c r="K268" s="124">
        <f>H268-F268</f>
        <v>42.5</v>
      </c>
      <c r="L268" s="125">
        <f>K268/F268</f>
        <v>0.27687296416938112</v>
      </c>
      <c r="M268" s="126" t="s">
        <v>556</v>
      </c>
      <c r="N268" s="322">
        <v>43605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7">
        <v>115</v>
      </c>
      <c r="B269" s="106">
        <v>43306</v>
      </c>
      <c r="C269" s="106"/>
      <c r="D269" s="107" t="s">
        <v>725</v>
      </c>
      <c r="E269" s="108" t="s">
        <v>580</v>
      </c>
      <c r="F269" s="109">
        <v>27.5</v>
      </c>
      <c r="G269" s="109"/>
      <c r="H269" s="110">
        <v>13.1</v>
      </c>
      <c r="I269" s="128">
        <v>60</v>
      </c>
      <c r="J269" s="134" t="s">
        <v>729</v>
      </c>
      <c r="K269" s="130">
        <v>-14.4</v>
      </c>
      <c r="L269" s="131">
        <v>-0.52363636363636401</v>
      </c>
      <c r="M269" s="132" t="s">
        <v>620</v>
      </c>
      <c r="N269" s="133">
        <v>43138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326">
        <v>116</v>
      </c>
      <c r="B270" s="317">
        <v>43318</v>
      </c>
      <c r="C270" s="317"/>
      <c r="D270" s="112" t="s">
        <v>704</v>
      </c>
      <c r="E270" s="318" t="s">
        <v>580</v>
      </c>
      <c r="F270" s="318">
        <v>148.5</v>
      </c>
      <c r="G270" s="318"/>
      <c r="H270" s="318">
        <v>102</v>
      </c>
      <c r="I270" s="320">
        <v>182</v>
      </c>
      <c r="J270" s="134" t="s">
        <v>811</v>
      </c>
      <c r="K270" s="130">
        <f>H270-F270</f>
        <v>-46.5</v>
      </c>
      <c r="L270" s="131">
        <f>K270/F270</f>
        <v>-0.31313131313131315</v>
      </c>
      <c r="M270" s="132" t="s">
        <v>620</v>
      </c>
      <c r="N270" s="133">
        <v>43661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6">
        <v>117</v>
      </c>
      <c r="B271" s="102">
        <v>43335</v>
      </c>
      <c r="C271" s="102"/>
      <c r="D271" s="103" t="s">
        <v>730</v>
      </c>
      <c r="E271" s="104" t="s">
        <v>580</v>
      </c>
      <c r="F271" s="152">
        <v>285</v>
      </c>
      <c r="G271" s="104"/>
      <c r="H271" s="104">
        <v>355</v>
      </c>
      <c r="I271" s="122">
        <v>364</v>
      </c>
      <c r="J271" s="137" t="s">
        <v>731</v>
      </c>
      <c r="K271" s="124">
        <v>70</v>
      </c>
      <c r="L271" s="125">
        <v>0.24561403508771901</v>
      </c>
      <c r="M271" s="126" t="s">
        <v>556</v>
      </c>
      <c r="N271" s="127">
        <v>43455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6">
        <v>118</v>
      </c>
      <c r="B272" s="102">
        <v>43341</v>
      </c>
      <c r="C272" s="102"/>
      <c r="D272" s="103" t="s">
        <v>370</v>
      </c>
      <c r="E272" s="104" t="s">
        <v>580</v>
      </c>
      <c r="F272" s="152">
        <v>525</v>
      </c>
      <c r="G272" s="104"/>
      <c r="H272" s="104">
        <v>585</v>
      </c>
      <c r="I272" s="122">
        <v>635</v>
      </c>
      <c r="J272" s="137" t="s">
        <v>705</v>
      </c>
      <c r="K272" s="124">
        <f t="shared" ref="K272:K284" si="103">H272-F272</f>
        <v>60</v>
      </c>
      <c r="L272" s="125">
        <f t="shared" ref="L272:L284" si="104">K272/F272</f>
        <v>0.11428571428571428</v>
      </c>
      <c r="M272" s="126" t="s">
        <v>556</v>
      </c>
      <c r="N272" s="127">
        <v>43662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6">
        <v>119</v>
      </c>
      <c r="B273" s="102">
        <v>43395</v>
      </c>
      <c r="C273" s="102"/>
      <c r="D273" s="103" t="s">
        <v>357</v>
      </c>
      <c r="E273" s="104" t="s">
        <v>580</v>
      </c>
      <c r="F273" s="152">
        <v>475</v>
      </c>
      <c r="G273" s="104"/>
      <c r="H273" s="104">
        <v>574</v>
      </c>
      <c r="I273" s="122">
        <v>570</v>
      </c>
      <c r="J273" s="137" t="s">
        <v>639</v>
      </c>
      <c r="K273" s="124">
        <f t="shared" si="103"/>
        <v>99</v>
      </c>
      <c r="L273" s="125">
        <f t="shared" si="104"/>
        <v>0.20842105263157895</v>
      </c>
      <c r="M273" s="126" t="s">
        <v>556</v>
      </c>
      <c r="N273" s="127">
        <v>43403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88">
        <v>120</v>
      </c>
      <c r="B274" s="150">
        <v>43397</v>
      </c>
      <c r="C274" s="150"/>
      <c r="D274" s="351" t="s">
        <v>377</v>
      </c>
      <c r="E274" s="152" t="s">
        <v>580</v>
      </c>
      <c r="F274" s="152">
        <v>707.5</v>
      </c>
      <c r="G274" s="152"/>
      <c r="H274" s="152">
        <v>872</v>
      </c>
      <c r="I274" s="169">
        <v>872</v>
      </c>
      <c r="J274" s="170" t="s">
        <v>639</v>
      </c>
      <c r="K274" s="124">
        <f t="shared" si="103"/>
        <v>164.5</v>
      </c>
      <c r="L274" s="171">
        <f t="shared" si="104"/>
        <v>0.23250883392226149</v>
      </c>
      <c r="M274" s="172" t="s">
        <v>556</v>
      </c>
      <c r="N274" s="173">
        <v>43482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88">
        <v>121</v>
      </c>
      <c r="B275" s="150">
        <v>43398</v>
      </c>
      <c r="C275" s="150"/>
      <c r="D275" s="351" t="s">
        <v>339</v>
      </c>
      <c r="E275" s="152" t="s">
        <v>580</v>
      </c>
      <c r="F275" s="152">
        <v>162</v>
      </c>
      <c r="G275" s="152"/>
      <c r="H275" s="152">
        <v>204</v>
      </c>
      <c r="I275" s="169">
        <v>209</v>
      </c>
      <c r="J275" s="170" t="s">
        <v>810</v>
      </c>
      <c r="K275" s="124">
        <f t="shared" si="103"/>
        <v>42</v>
      </c>
      <c r="L275" s="171">
        <f t="shared" si="104"/>
        <v>0.25925925925925924</v>
      </c>
      <c r="M275" s="172" t="s">
        <v>556</v>
      </c>
      <c r="N275" s="173">
        <v>43539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89">
        <v>122</v>
      </c>
      <c r="B276" s="190">
        <v>43399</v>
      </c>
      <c r="C276" s="190"/>
      <c r="D276" s="151" t="s">
        <v>465</v>
      </c>
      <c r="E276" s="191" t="s">
        <v>580</v>
      </c>
      <c r="F276" s="191">
        <v>240</v>
      </c>
      <c r="G276" s="191"/>
      <c r="H276" s="191">
        <v>297</v>
      </c>
      <c r="I276" s="210">
        <v>297</v>
      </c>
      <c r="J276" s="170" t="s">
        <v>639</v>
      </c>
      <c r="K276" s="211">
        <f t="shared" si="103"/>
        <v>57</v>
      </c>
      <c r="L276" s="212">
        <f t="shared" si="104"/>
        <v>0.23749999999999999</v>
      </c>
      <c r="M276" s="213" t="s">
        <v>556</v>
      </c>
      <c r="N276" s="214">
        <v>43417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86">
        <v>123</v>
      </c>
      <c r="B277" s="102">
        <v>43439</v>
      </c>
      <c r="C277" s="102"/>
      <c r="D277" s="144" t="s">
        <v>706</v>
      </c>
      <c r="E277" s="104" t="s">
        <v>580</v>
      </c>
      <c r="F277" s="104">
        <v>202.5</v>
      </c>
      <c r="G277" s="104"/>
      <c r="H277" s="104">
        <v>255</v>
      </c>
      <c r="I277" s="122">
        <v>252</v>
      </c>
      <c r="J277" s="137" t="s">
        <v>639</v>
      </c>
      <c r="K277" s="124">
        <f t="shared" si="103"/>
        <v>52.5</v>
      </c>
      <c r="L277" s="125">
        <f t="shared" si="104"/>
        <v>0.25925925925925924</v>
      </c>
      <c r="M277" s="126" t="s">
        <v>556</v>
      </c>
      <c r="N277" s="127">
        <v>43542</v>
      </c>
      <c r="O277" s="54"/>
      <c r="P277" s="13"/>
      <c r="Q277" s="13"/>
      <c r="R277" s="90" t="s">
        <v>708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89">
        <v>124</v>
      </c>
      <c r="B278" s="190">
        <v>43465</v>
      </c>
      <c r="C278" s="102"/>
      <c r="D278" s="351" t="s">
        <v>402</v>
      </c>
      <c r="E278" s="191" t="s">
        <v>580</v>
      </c>
      <c r="F278" s="191">
        <v>710</v>
      </c>
      <c r="G278" s="191"/>
      <c r="H278" s="191">
        <v>866</v>
      </c>
      <c r="I278" s="210">
        <v>866</v>
      </c>
      <c r="J278" s="170" t="s">
        <v>639</v>
      </c>
      <c r="K278" s="124">
        <f t="shared" si="103"/>
        <v>156</v>
      </c>
      <c r="L278" s="125">
        <f t="shared" si="104"/>
        <v>0.21971830985915494</v>
      </c>
      <c r="M278" s="126" t="s">
        <v>556</v>
      </c>
      <c r="N278" s="322">
        <v>43553</v>
      </c>
      <c r="O278" s="54"/>
      <c r="P278" s="13"/>
      <c r="Q278" s="13"/>
      <c r="R278" s="14" t="s">
        <v>708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89">
        <v>125</v>
      </c>
      <c r="B279" s="190">
        <v>43522</v>
      </c>
      <c r="C279" s="190"/>
      <c r="D279" s="351" t="s">
        <v>139</v>
      </c>
      <c r="E279" s="191" t="s">
        <v>580</v>
      </c>
      <c r="F279" s="191">
        <v>337.25</v>
      </c>
      <c r="G279" s="191"/>
      <c r="H279" s="191">
        <v>398.5</v>
      </c>
      <c r="I279" s="210">
        <v>411</v>
      </c>
      <c r="J279" s="137" t="s">
        <v>809</v>
      </c>
      <c r="K279" s="124">
        <f t="shared" si="103"/>
        <v>61.25</v>
      </c>
      <c r="L279" s="125">
        <f t="shared" si="104"/>
        <v>0.1816160118606375</v>
      </c>
      <c r="M279" s="126" t="s">
        <v>556</v>
      </c>
      <c r="N279" s="322">
        <v>43760</v>
      </c>
      <c r="O279" s="54"/>
      <c r="P279" s="13"/>
      <c r="Q279" s="13"/>
      <c r="R279" s="90" t="s">
        <v>708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327">
        <v>126</v>
      </c>
      <c r="B280" s="155">
        <v>43559</v>
      </c>
      <c r="C280" s="155"/>
      <c r="D280" s="156" t="s">
        <v>394</v>
      </c>
      <c r="E280" s="157" t="s">
        <v>580</v>
      </c>
      <c r="F280" s="157">
        <v>130</v>
      </c>
      <c r="G280" s="157"/>
      <c r="H280" s="157">
        <v>65</v>
      </c>
      <c r="I280" s="174">
        <v>158</v>
      </c>
      <c r="J280" s="134" t="s">
        <v>707</v>
      </c>
      <c r="K280" s="130">
        <f t="shared" si="103"/>
        <v>-65</v>
      </c>
      <c r="L280" s="131">
        <f t="shared" si="104"/>
        <v>-0.5</v>
      </c>
      <c r="M280" s="132" t="s">
        <v>620</v>
      </c>
      <c r="N280" s="133">
        <v>43726</v>
      </c>
      <c r="O280" s="54"/>
      <c r="P280" s="13"/>
      <c r="Q280" s="13"/>
      <c r="R280" s="14" t="s">
        <v>710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328">
        <v>127</v>
      </c>
      <c r="B281" s="175">
        <v>43017</v>
      </c>
      <c r="C281" s="175"/>
      <c r="D281" s="176" t="s">
        <v>166</v>
      </c>
      <c r="E281" s="177" t="s">
        <v>580</v>
      </c>
      <c r="F281" s="178">
        <v>141.5</v>
      </c>
      <c r="G281" s="179"/>
      <c r="H281" s="179">
        <v>183.5</v>
      </c>
      <c r="I281" s="179">
        <v>210</v>
      </c>
      <c r="J281" s="200" t="s">
        <v>801</v>
      </c>
      <c r="K281" s="201">
        <f t="shared" si="103"/>
        <v>42</v>
      </c>
      <c r="L281" s="202">
        <f t="shared" si="104"/>
        <v>0.29681978798586572</v>
      </c>
      <c r="M281" s="178" t="s">
        <v>556</v>
      </c>
      <c r="N281" s="203">
        <v>43042</v>
      </c>
      <c r="O281" s="54"/>
      <c r="P281" s="13"/>
      <c r="Q281" s="13"/>
      <c r="R281" s="90" t="s">
        <v>710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327">
        <v>128</v>
      </c>
      <c r="B282" s="155">
        <v>43074</v>
      </c>
      <c r="C282" s="155"/>
      <c r="D282" s="156" t="s">
        <v>295</v>
      </c>
      <c r="E282" s="157" t="s">
        <v>580</v>
      </c>
      <c r="F282" s="158">
        <v>172</v>
      </c>
      <c r="G282" s="157"/>
      <c r="H282" s="157">
        <v>155.25</v>
      </c>
      <c r="I282" s="174">
        <v>230</v>
      </c>
      <c r="J282" s="340" t="s">
        <v>794</v>
      </c>
      <c r="K282" s="130">
        <f t="shared" ref="K282" si="105">H282-F282</f>
        <v>-16.75</v>
      </c>
      <c r="L282" s="131">
        <f t="shared" ref="L282" si="106">K282/F282</f>
        <v>-9.7383720930232565E-2</v>
      </c>
      <c r="M282" s="132" t="s">
        <v>620</v>
      </c>
      <c r="N282" s="133">
        <v>43787</v>
      </c>
      <c r="O282" s="54"/>
      <c r="P282" s="13"/>
      <c r="Q282" s="13"/>
      <c r="R282" s="14" t="s">
        <v>710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89">
        <v>129</v>
      </c>
      <c r="B283" s="190">
        <v>43398</v>
      </c>
      <c r="C283" s="190"/>
      <c r="D283" s="151" t="s">
        <v>103</v>
      </c>
      <c r="E283" s="191" t="s">
        <v>580</v>
      </c>
      <c r="F283" s="191">
        <v>698.5</v>
      </c>
      <c r="G283" s="191"/>
      <c r="H283" s="191">
        <v>890</v>
      </c>
      <c r="I283" s="210">
        <v>890</v>
      </c>
      <c r="J283" s="137" t="s">
        <v>847</v>
      </c>
      <c r="K283" s="124">
        <f t="shared" si="103"/>
        <v>191.5</v>
      </c>
      <c r="L283" s="125">
        <f t="shared" si="104"/>
        <v>0.27415891195418757</v>
      </c>
      <c r="M283" s="126" t="s">
        <v>556</v>
      </c>
      <c r="N283" s="322">
        <v>44328</v>
      </c>
      <c r="O283" s="54"/>
      <c r="P283" s="13"/>
      <c r="Q283" s="13"/>
      <c r="R283" s="14" t="s">
        <v>708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89">
        <v>130</v>
      </c>
      <c r="B284" s="190">
        <v>42877</v>
      </c>
      <c r="C284" s="190"/>
      <c r="D284" s="151" t="s">
        <v>369</v>
      </c>
      <c r="E284" s="191" t="s">
        <v>580</v>
      </c>
      <c r="F284" s="191">
        <v>127.6</v>
      </c>
      <c r="G284" s="191"/>
      <c r="H284" s="191">
        <v>138</v>
      </c>
      <c r="I284" s="210">
        <v>190</v>
      </c>
      <c r="J284" s="137" t="s">
        <v>798</v>
      </c>
      <c r="K284" s="124">
        <f t="shared" si="103"/>
        <v>10.400000000000006</v>
      </c>
      <c r="L284" s="125">
        <f t="shared" si="104"/>
        <v>8.1504702194357417E-2</v>
      </c>
      <c r="M284" s="126" t="s">
        <v>556</v>
      </c>
      <c r="N284" s="322">
        <v>43774</v>
      </c>
      <c r="O284" s="54"/>
      <c r="P284" s="13"/>
      <c r="Q284" s="13"/>
      <c r="R284" s="14" t="s">
        <v>710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89">
        <v>131</v>
      </c>
      <c r="B285" s="190">
        <v>43158</v>
      </c>
      <c r="C285" s="190"/>
      <c r="D285" s="151" t="s">
        <v>711</v>
      </c>
      <c r="E285" s="191" t="s">
        <v>580</v>
      </c>
      <c r="F285" s="191">
        <v>317</v>
      </c>
      <c r="G285" s="191"/>
      <c r="H285" s="191">
        <v>382.5</v>
      </c>
      <c r="I285" s="210">
        <v>398</v>
      </c>
      <c r="J285" s="137" t="s">
        <v>833</v>
      </c>
      <c r="K285" s="124">
        <f t="shared" ref="K285" si="107">H285-F285</f>
        <v>65.5</v>
      </c>
      <c r="L285" s="125">
        <f t="shared" ref="L285" si="108">K285/F285</f>
        <v>0.20662460567823343</v>
      </c>
      <c r="M285" s="126" t="s">
        <v>556</v>
      </c>
      <c r="N285" s="322">
        <v>44238</v>
      </c>
      <c r="O285" s="54"/>
      <c r="P285" s="13"/>
      <c r="Q285" s="13"/>
      <c r="R285" s="14" t="s">
        <v>710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327">
        <v>132</v>
      </c>
      <c r="B286" s="155">
        <v>43164</v>
      </c>
      <c r="C286" s="155"/>
      <c r="D286" s="156" t="s">
        <v>133</v>
      </c>
      <c r="E286" s="157" t="s">
        <v>580</v>
      </c>
      <c r="F286" s="158">
        <f>510-14.4</f>
        <v>495.6</v>
      </c>
      <c r="G286" s="157"/>
      <c r="H286" s="157">
        <v>350</v>
      </c>
      <c r="I286" s="174">
        <v>672</v>
      </c>
      <c r="J286" s="340" t="s">
        <v>803</v>
      </c>
      <c r="K286" s="130">
        <f t="shared" ref="K286" si="109">H286-F286</f>
        <v>-145.60000000000002</v>
      </c>
      <c r="L286" s="131">
        <f t="shared" ref="L286" si="110">K286/F286</f>
        <v>-0.29378531073446329</v>
      </c>
      <c r="M286" s="132" t="s">
        <v>620</v>
      </c>
      <c r="N286" s="133">
        <v>43887</v>
      </c>
      <c r="O286" s="54"/>
      <c r="P286" s="13"/>
      <c r="Q286" s="13"/>
      <c r="R286" s="14" t="s">
        <v>708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327">
        <v>133</v>
      </c>
      <c r="B287" s="155">
        <v>43237</v>
      </c>
      <c r="C287" s="155"/>
      <c r="D287" s="156" t="s">
        <v>459</v>
      </c>
      <c r="E287" s="157" t="s">
        <v>580</v>
      </c>
      <c r="F287" s="158">
        <v>230.3</v>
      </c>
      <c r="G287" s="157"/>
      <c r="H287" s="157">
        <v>102.5</v>
      </c>
      <c r="I287" s="174">
        <v>348</v>
      </c>
      <c r="J287" s="340" t="s">
        <v>805</v>
      </c>
      <c r="K287" s="130">
        <f t="shared" ref="K287:K288" si="111">H287-F287</f>
        <v>-127.80000000000001</v>
      </c>
      <c r="L287" s="131">
        <f t="shared" ref="L287:L288" si="112">K287/F287</f>
        <v>-0.55492835432045162</v>
      </c>
      <c r="M287" s="132" t="s">
        <v>620</v>
      </c>
      <c r="N287" s="133">
        <v>43896</v>
      </c>
      <c r="O287" s="54"/>
      <c r="P287" s="13"/>
      <c r="Q287" s="13"/>
      <c r="R287" s="314" t="s">
        <v>708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89">
        <v>134</v>
      </c>
      <c r="B288" s="190">
        <v>43258</v>
      </c>
      <c r="C288" s="190"/>
      <c r="D288" s="151" t="s">
        <v>426</v>
      </c>
      <c r="E288" s="191" t="s">
        <v>580</v>
      </c>
      <c r="F288" s="191">
        <f>342.5-5.1</f>
        <v>337.4</v>
      </c>
      <c r="G288" s="191"/>
      <c r="H288" s="191">
        <v>412.5</v>
      </c>
      <c r="I288" s="210">
        <v>439</v>
      </c>
      <c r="J288" s="137" t="s">
        <v>832</v>
      </c>
      <c r="K288" s="124">
        <f t="shared" si="111"/>
        <v>75.100000000000023</v>
      </c>
      <c r="L288" s="125">
        <f t="shared" si="112"/>
        <v>0.22258446947243635</v>
      </c>
      <c r="M288" s="126" t="s">
        <v>556</v>
      </c>
      <c r="N288" s="322">
        <v>44230</v>
      </c>
      <c r="O288" s="54"/>
      <c r="P288" s="13"/>
      <c r="Q288" s="13"/>
      <c r="R288" s="14" t="s">
        <v>710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7">
        <v>135</v>
      </c>
      <c r="B289" s="182">
        <v>43285</v>
      </c>
      <c r="C289" s="182"/>
      <c r="D289" s="185" t="s">
        <v>48</v>
      </c>
      <c r="E289" s="183" t="s">
        <v>580</v>
      </c>
      <c r="F289" s="181">
        <f>127.5-5.53</f>
        <v>121.97</v>
      </c>
      <c r="G289" s="183"/>
      <c r="H289" s="183"/>
      <c r="I289" s="204">
        <v>170</v>
      </c>
      <c r="J289" s="216" t="s">
        <v>558</v>
      </c>
      <c r="K289" s="206"/>
      <c r="L289" s="207"/>
      <c r="M289" s="205" t="s">
        <v>558</v>
      </c>
      <c r="N289" s="208"/>
      <c r="O289" s="54"/>
      <c r="P289" s="13"/>
      <c r="Q289" s="13"/>
      <c r="R289" s="14" t="s">
        <v>708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327">
        <v>136</v>
      </c>
      <c r="B290" s="155">
        <v>43294</v>
      </c>
      <c r="C290" s="155"/>
      <c r="D290" s="156" t="s">
        <v>239</v>
      </c>
      <c r="E290" s="157" t="s">
        <v>580</v>
      </c>
      <c r="F290" s="158">
        <v>46.5</v>
      </c>
      <c r="G290" s="157"/>
      <c r="H290" s="157">
        <v>17</v>
      </c>
      <c r="I290" s="174">
        <v>59</v>
      </c>
      <c r="J290" s="340" t="s">
        <v>802</v>
      </c>
      <c r="K290" s="130">
        <f t="shared" ref="K290:K291" si="113">H290-F290</f>
        <v>-29.5</v>
      </c>
      <c r="L290" s="131">
        <f t="shared" ref="L290:L291" si="114">K290/F290</f>
        <v>-0.63440860215053763</v>
      </c>
      <c r="M290" s="132" t="s">
        <v>620</v>
      </c>
      <c r="N290" s="133">
        <v>43887</v>
      </c>
      <c r="O290" s="54"/>
      <c r="P290" s="13"/>
      <c r="Q290" s="13"/>
      <c r="R290" s="14" t="s">
        <v>708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89">
        <v>137</v>
      </c>
      <c r="B291" s="190">
        <v>43396</v>
      </c>
      <c r="C291" s="190"/>
      <c r="D291" s="151" t="s">
        <v>404</v>
      </c>
      <c r="E291" s="191" t="s">
        <v>580</v>
      </c>
      <c r="F291" s="191">
        <v>156.5</v>
      </c>
      <c r="G291" s="191"/>
      <c r="H291" s="191">
        <v>207.5</v>
      </c>
      <c r="I291" s="210">
        <v>191</v>
      </c>
      <c r="J291" s="137" t="s">
        <v>639</v>
      </c>
      <c r="K291" s="124">
        <f t="shared" si="113"/>
        <v>51</v>
      </c>
      <c r="L291" s="125">
        <f t="shared" si="114"/>
        <v>0.32587859424920129</v>
      </c>
      <c r="M291" s="126" t="s">
        <v>556</v>
      </c>
      <c r="N291" s="322">
        <v>44369</v>
      </c>
      <c r="O291" s="54"/>
      <c r="P291" s="13"/>
      <c r="Q291" s="13"/>
      <c r="R291" s="14" t="s">
        <v>708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89">
        <v>138</v>
      </c>
      <c r="B292" s="190">
        <v>43439</v>
      </c>
      <c r="C292" s="190"/>
      <c r="D292" s="151" t="s">
        <v>321</v>
      </c>
      <c r="E292" s="191" t="s">
        <v>580</v>
      </c>
      <c r="F292" s="191">
        <v>259.5</v>
      </c>
      <c r="G292" s="191"/>
      <c r="H292" s="191">
        <v>320</v>
      </c>
      <c r="I292" s="210">
        <v>320</v>
      </c>
      <c r="J292" s="137" t="s">
        <v>639</v>
      </c>
      <c r="K292" s="124">
        <f t="shared" ref="K292" si="115">H292-F292</f>
        <v>60.5</v>
      </c>
      <c r="L292" s="125">
        <f t="shared" ref="L292" si="116">K292/F292</f>
        <v>0.23314065510597304</v>
      </c>
      <c r="M292" s="126" t="s">
        <v>556</v>
      </c>
      <c r="N292" s="322">
        <v>44323</v>
      </c>
      <c r="O292" s="54"/>
      <c r="P292" s="13"/>
      <c r="Q292" s="13"/>
      <c r="R292" s="14" t="s">
        <v>708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327">
        <v>139</v>
      </c>
      <c r="B293" s="155">
        <v>43439</v>
      </c>
      <c r="C293" s="155"/>
      <c r="D293" s="156" t="s">
        <v>732</v>
      </c>
      <c r="E293" s="157" t="s">
        <v>580</v>
      </c>
      <c r="F293" s="157">
        <v>715</v>
      </c>
      <c r="G293" s="157"/>
      <c r="H293" s="157">
        <v>445</v>
      </c>
      <c r="I293" s="174">
        <v>840</v>
      </c>
      <c r="J293" s="134" t="s">
        <v>782</v>
      </c>
      <c r="K293" s="130">
        <f t="shared" ref="K293:K296" si="117">H293-F293</f>
        <v>-270</v>
      </c>
      <c r="L293" s="131">
        <f t="shared" ref="L293:L296" si="118">K293/F293</f>
        <v>-0.3776223776223776</v>
      </c>
      <c r="M293" s="132" t="s">
        <v>620</v>
      </c>
      <c r="N293" s="133">
        <v>43800</v>
      </c>
      <c r="O293" s="54"/>
      <c r="P293" s="13"/>
      <c r="Q293" s="13"/>
      <c r="R293" s="14" t="s">
        <v>708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89">
        <v>140</v>
      </c>
      <c r="B294" s="190">
        <v>43469</v>
      </c>
      <c r="C294" s="190"/>
      <c r="D294" s="151" t="s">
        <v>143</v>
      </c>
      <c r="E294" s="191" t="s">
        <v>580</v>
      </c>
      <c r="F294" s="191">
        <v>875</v>
      </c>
      <c r="G294" s="191"/>
      <c r="H294" s="191">
        <v>1165</v>
      </c>
      <c r="I294" s="210">
        <v>1185</v>
      </c>
      <c r="J294" s="137" t="s">
        <v>807</v>
      </c>
      <c r="K294" s="124">
        <f t="shared" si="117"/>
        <v>290</v>
      </c>
      <c r="L294" s="125">
        <f t="shared" si="118"/>
        <v>0.33142857142857141</v>
      </c>
      <c r="M294" s="126" t="s">
        <v>556</v>
      </c>
      <c r="N294" s="322">
        <v>43847</v>
      </c>
      <c r="O294" s="54"/>
      <c r="P294" s="13"/>
      <c r="Q294" s="13"/>
      <c r="R294" s="314" t="s">
        <v>708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89">
        <v>141</v>
      </c>
      <c r="B295" s="190">
        <v>43559</v>
      </c>
      <c r="C295" s="190"/>
      <c r="D295" s="351" t="s">
        <v>336</v>
      </c>
      <c r="E295" s="191" t="s">
        <v>580</v>
      </c>
      <c r="F295" s="191">
        <f>387-14.63</f>
        <v>372.37</v>
      </c>
      <c r="G295" s="191"/>
      <c r="H295" s="191">
        <v>490</v>
      </c>
      <c r="I295" s="210">
        <v>490</v>
      </c>
      <c r="J295" s="137" t="s">
        <v>639</v>
      </c>
      <c r="K295" s="124">
        <f t="shared" si="117"/>
        <v>117.63</v>
      </c>
      <c r="L295" s="125">
        <f t="shared" si="118"/>
        <v>0.31589548030185027</v>
      </c>
      <c r="M295" s="126" t="s">
        <v>556</v>
      </c>
      <c r="N295" s="322">
        <v>43850</v>
      </c>
      <c r="O295" s="54"/>
      <c r="P295" s="13"/>
      <c r="Q295" s="13"/>
      <c r="R295" s="314" t="s">
        <v>708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327">
        <v>142</v>
      </c>
      <c r="B296" s="155">
        <v>43578</v>
      </c>
      <c r="C296" s="155"/>
      <c r="D296" s="156" t="s">
        <v>733</v>
      </c>
      <c r="E296" s="157" t="s">
        <v>557</v>
      </c>
      <c r="F296" s="157">
        <v>220</v>
      </c>
      <c r="G296" s="157"/>
      <c r="H296" s="157">
        <v>127.5</v>
      </c>
      <c r="I296" s="174">
        <v>284</v>
      </c>
      <c r="J296" s="340" t="s">
        <v>806</v>
      </c>
      <c r="K296" s="130">
        <f t="shared" si="117"/>
        <v>-92.5</v>
      </c>
      <c r="L296" s="131">
        <f t="shared" si="118"/>
        <v>-0.42045454545454547</v>
      </c>
      <c r="M296" s="132" t="s">
        <v>620</v>
      </c>
      <c r="N296" s="133">
        <v>43896</v>
      </c>
      <c r="O296" s="54"/>
      <c r="P296" s="13"/>
      <c r="Q296" s="13"/>
      <c r="R296" s="14" t="s">
        <v>708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89">
        <v>143</v>
      </c>
      <c r="B297" s="190">
        <v>43622</v>
      </c>
      <c r="C297" s="190"/>
      <c r="D297" s="351" t="s">
        <v>466</v>
      </c>
      <c r="E297" s="191" t="s">
        <v>557</v>
      </c>
      <c r="F297" s="191">
        <v>332.8</v>
      </c>
      <c r="G297" s="191"/>
      <c r="H297" s="191">
        <v>405</v>
      </c>
      <c r="I297" s="210">
        <v>419</v>
      </c>
      <c r="J297" s="137" t="s">
        <v>808</v>
      </c>
      <c r="K297" s="124">
        <f t="shared" ref="K297" si="119">H297-F297</f>
        <v>72.199999999999989</v>
      </c>
      <c r="L297" s="125">
        <f t="shared" ref="L297" si="120">K297/F297</f>
        <v>0.21694711538461534</v>
      </c>
      <c r="M297" s="126" t="s">
        <v>556</v>
      </c>
      <c r="N297" s="322">
        <v>43860</v>
      </c>
      <c r="O297" s="54"/>
      <c r="P297" s="13"/>
      <c r="Q297" s="13"/>
      <c r="R297" s="14" t="s">
        <v>710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40">
        <v>144</v>
      </c>
      <c r="B298" s="139">
        <v>43641</v>
      </c>
      <c r="C298" s="139"/>
      <c r="D298" s="140" t="s">
        <v>137</v>
      </c>
      <c r="E298" s="141" t="s">
        <v>580</v>
      </c>
      <c r="F298" s="142">
        <v>386</v>
      </c>
      <c r="G298" s="143"/>
      <c r="H298" s="143">
        <v>395</v>
      </c>
      <c r="I298" s="143">
        <v>452</v>
      </c>
      <c r="J298" s="161" t="s">
        <v>799</v>
      </c>
      <c r="K298" s="162">
        <f t="shared" ref="K298" si="121">H298-F298</f>
        <v>9</v>
      </c>
      <c r="L298" s="163">
        <f t="shared" ref="L298" si="122">K298/F298</f>
        <v>2.3316062176165803E-2</v>
      </c>
      <c r="M298" s="164" t="s">
        <v>665</v>
      </c>
      <c r="N298" s="165">
        <v>43868</v>
      </c>
      <c r="O298" s="13"/>
      <c r="P298" s="13"/>
      <c r="Q298" s="13"/>
      <c r="R298" s="14" t="s">
        <v>710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329">
        <v>145</v>
      </c>
      <c r="B299" s="180">
        <v>43707</v>
      </c>
      <c r="C299" s="180"/>
      <c r="D299" s="185" t="s">
        <v>255</v>
      </c>
      <c r="E299" s="183" t="s">
        <v>580</v>
      </c>
      <c r="F299" s="183" t="s">
        <v>712</v>
      </c>
      <c r="G299" s="183"/>
      <c r="H299" s="183"/>
      <c r="I299" s="204">
        <v>190</v>
      </c>
      <c r="J299" s="216" t="s">
        <v>558</v>
      </c>
      <c r="K299" s="206"/>
      <c r="L299" s="207"/>
      <c r="M299" s="321" t="s">
        <v>558</v>
      </c>
      <c r="N299" s="208"/>
      <c r="O299" s="13"/>
      <c r="P299" s="13"/>
      <c r="Q299" s="13"/>
      <c r="R299" s="314" t="s">
        <v>708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89">
        <v>146</v>
      </c>
      <c r="B300" s="190">
        <v>43731</v>
      </c>
      <c r="C300" s="190"/>
      <c r="D300" s="151" t="s">
        <v>418</v>
      </c>
      <c r="E300" s="191" t="s">
        <v>580</v>
      </c>
      <c r="F300" s="191">
        <v>235</v>
      </c>
      <c r="G300" s="191"/>
      <c r="H300" s="191">
        <v>295</v>
      </c>
      <c r="I300" s="210">
        <v>296</v>
      </c>
      <c r="J300" s="137" t="s">
        <v>787</v>
      </c>
      <c r="K300" s="124">
        <f t="shared" ref="K300" si="123">H300-F300</f>
        <v>60</v>
      </c>
      <c r="L300" s="125">
        <f t="shared" ref="L300" si="124">K300/F300</f>
        <v>0.25531914893617019</v>
      </c>
      <c r="M300" s="126" t="s">
        <v>556</v>
      </c>
      <c r="N300" s="322">
        <v>43844</v>
      </c>
      <c r="O300" s="54"/>
      <c r="P300" s="13"/>
      <c r="Q300" s="13"/>
      <c r="R300" s="14" t="s">
        <v>710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89">
        <v>147</v>
      </c>
      <c r="B301" s="190">
        <v>43752</v>
      </c>
      <c r="C301" s="190"/>
      <c r="D301" s="151" t="s">
        <v>778</v>
      </c>
      <c r="E301" s="191" t="s">
        <v>580</v>
      </c>
      <c r="F301" s="191">
        <v>277.5</v>
      </c>
      <c r="G301" s="191"/>
      <c r="H301" s="191">
        <v>333</v>
      </c>
      <c r="I301" s="210">
        <v>333</v>
      </c>
      <c r="J301" s="137" t="s">
        <v>788</v>
      </c>
      <c r="K301" s="124">
        <f t="shared" ref="K301" si="125">H301-F301</f>
        <v>55.5</v>
      </c>
      <c r="L301" s="125">
        <f t="shared" ref="L301" si="126">K301/F301</f>
        <v>0.2</v>
      </c>
      <c r="M301" s="126" t="s">
        <v>556</v>
      </c>
      <c r="N301" s="322">
        <v>43846</v>
      </c>
      <c r="O301" s="54"/>
      <c r="P301" s="13"/>
      <c r="Q301" s="13"/>
      <c r="R301" s="314" t="s">
        <v>708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89">
        <v>148</v>
      </c>
      <c r="B302" s="190">
        <v>43752</v>
      </c>
      <c r="C302" s="190"/>
      <c r="D302" s="151" t="s">
        <v>777</v>
      </c>
      <c r="E302" s="191" t="s">
        <v>580</v>
      </c>
      <c r="F302" s="191">
        <v>930</v>
      </c>
      <c r="G302" s="191"/>
      <c r="H302" s="191">
        <v>1165</v>
      </c>
      <c r="I302" s="210">
        <v>1200</v>
      </c>
      <c r="J302" s="137" t="s">
        <v>789</v>
      </c>
      <c r="K302" s="124">
        <f t="shared" ref="K302:K303" si="127">H302-F302</f>
        <v>235</v>
      </c>
      <c r="L302" s="125">
        <f t="shared" ref="L302:L303" si="128">K302/F302</f>
        <v>0.25268817204301075</v>
      </c>
      <c r="M302" s="126" t="s">
        <v>556</v>
      </c>
      <c r="N302" s="322">
        <v>43847</v>
      </c>
      <c r="O302" s="54"/>
      <c r="P302" s="13"/>
      <c r="Q302" s="13"/>
      <c r="R302" s="314" t="s">
        <v>710</v>
      </c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89">
        <v>149</v>
      </c>
      <c r="B303" s="190">
        <v>43753</v>
      </c>
      <c r="C303" s="190"/>
      <c r="D303" s="151" t="s">
        <v>776</v>
      </c>
      <c r="E303" s="191" t="s">
        <v>580</v>
      </c>
      <c r="F303" s="192">
        <v>111</v>
      </c>
      <c r="G303" s="191"/>
      <c r="H303" s="191">
        <v>141</v>
      </c>
      <c r="I303" s="210">
        <v>141</v>
      </c>
      <c r="J303" s="420" t="s">
        <v>848</v>
      </c>
      <c r="K303" s="124">
        <f t="shared" si="127"/>
        <v>30</v>
      </c>
      <c r="L303" s="125">
        <f t="shared" si="128"/>
        <v>0.27027027027027029</v>
      </c>
      <c r="M303" s="126" t="s">
        <v>556</v>
      </c>
      <c r="N303" s="322">
        <v>44328</v>
      </c>
      <c r="O303" s="13"/>
      <c r="P303" s="13"/>
      <c r="Q303" s="13"/>
      <c r="R303" s="314" t="s">
        <v>710</v>
      </c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89">
        <v>150</v>
      </c>
      <c r="B304" s="190">
        <v>43753</v>
      </c>
      <c r="C304" s="190"/>
      <c r="D304" s="151" t="s">
        <v>775</v>
      </c>
      <c r="E304" s="191" t="s">
        <v>580</v>
      </c>
      <c r="F304" s="192">
        <v>296</v>
      </c>
      <c r="G304" s="191"/>
      <c r="H304" s="191">
        <v>370</v>
      </c>
      <c r="I304" s="210">
        <v>370</v>
      </c>
      <c r="J304" s="137" t="s">
        <v>639</v>
      </c>
      <c r="K304" s="124">
        <f t="shared" ref="K304:K305" si="129">H304-F304</f>
        <v>74</v>
      </c>
      <c r="L304" s="125">
        <f t="shared" ref="L304:L305" si="130">K304/F304</f>
        <v>0.25</v>
      </c>
      <c r="M304" s="126" t="s">
        <v>556</v>
      </c>
      <c r="N304" s="322">
        <v>43853</v>
      </c>
      <c r="O304" s="54"/>
      <c r="P304" s="13"/>
      <c r="Q304" s="13"/>
      <c r="R304" s="314" t="s">
        <v>710</v>
      </c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89">
        <v>151</v>
      </c>
      <c r="B305" s="190">
        <v>43754</v>
      </c>
      <c r="C305" s="190"/>
      <c r="D305" s="151" t="s">
        <v>774</v>
      </c>
      <c r="E305" s="191" t="s">
        <v>580</v>
      </c>
      <c r="F305" s="192">
        <v>300</v>
      </c>
      <c r="G305" s="191"/>
      <c r="H305" s="191">
        <v>382.5</v>
      </c>
      <c r="I305" s="210">
        <v>344</v>
      </c>
      <c r="J305" s="420" t="s">
        <v>834</v>
      </c>
      <c r="K305" s="124">
        <f t="shared" si="129"/>
        <v>82.5</v>
      </c>
      <c r="L305" s="125">
        <f t="shared" si="130"/>
        <v>0.27500000000000002</v>
      </c>
      <c r="M305" s="126" t="s">
        <v>556</v>
      </c>
      <c r="N305" s="322">
        <v>44238</v>
      </c>
      <c r="O305" s="13"/>
      <c r="P305" s="13"/>
      <c r="Q305" s="13"/>
      <c r="R305" s="314" t="s">
        <v>710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316">
        <v>152</v>
      </c>
      <c r="B306" s="194">
        <v>43832</v>
      </c>
      <c r="C306" s="194"/>
      <c r="D306" s="198" t="s">
        <v>758</v>
      </c>
      <c r="E306" s="195" t="s">
        <v>580</v>
      </c>
      <c r="F306" s="196" t="s">
        <v>786</v>
      </c>
      <c r="G306" s="195"/>
      <c r="H306" s="195"/>
      <c r="I306" s="215">
        <v>590</v>
      </c>
      <c r="J306" s="216" t="s">
        <v>558</v>
      </c>
      <c r="K306" s="216"/>
      <c r="L306" s="119"/>
      <c r="M306" s="313" t="s">
        <v>558</v>
      </c>
      <c r="N306" s="218"/>
      <c r="O306" s="13"/>
      <c r="P306" s="13"/>
      <c r="Q306" s="13"/>
      <c r="R306" s="314" t="s">
        <v>710</v>
      </c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89">
        <v>153</v>
      </c>
      <c r="B307" s="190">
        <v>43966</v>
      </c>
      <c r="C307" s="190"/>
      <c r="D307" s="151" t="s">
        <v>64</v>
      </c>
      <c r="E307" s="191" t="s">
        <v>580</v>
      </c>
      <c r="F307" s="192">
        <v>67.5</v>
      </c>
      <c r="G307" s="191"/>
      <c r="H307" s="191">
        <v>86</v>
      </c>
      <c r="I307" s="210">
        <v>86</v>
      </c>
      <c r="J307" s="137" t="s">
        <v>816</v>
      </c>
      <c r="K307" s="124">
        <f t="shared" ref="K307:K308" si="131">H307-F307</f>
        <v>18.5</v>
      </c>
      <c r="L307" s="125">
        <f t="shared" ref="L307:L308" si="132">K307/F307</f>
        <v>0.27407407407407408</v>
      </c>
      <c r="M307" s="126" t="s">
        <v>556</v>
      </c>
      <c r="N307" s="322">
        <v>44008</v>
      </c>
      <c r="O307" s="54"/>
      <c r="P307" s="13"/>
      <c r="Q307" s="13"/>
      <c r="R307" s="314" t="s">
        <v>710</v>
      </c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89">
        <v>154</v>
      </c>
      <c r="B308" s="190">
        <v>44035</v>
      </c>
      <c r="C308" s="190"/>
      <c r="D308" s="151" t="s">
        <v>465</v>
      </c>
      <c r="E308" s="191" t="s">
        <v>580</v>
      </c>
      <c r="F308" s="192">
        <v>231</v>
      </c>
      <c r="G308" s="191"/>
      <c r="H308" s="191">
        <v>281</v>
      </c>
      <c r="I308" s="210">
        <v>281</v>
      </c>
      <c r="J308" s="137" t="s">
        <v>639</v>
      </c>
      <c r="K308" s="124">
        <f t="shared" si="131"/>
        <v>50</v>
      </c>
      <c r="L308" s="125">
        <f t="shared" si="132"/>
        <v>0.21645021645021645</v>
      </c>
      <c r="M308" s="126" t="s">
        <v>556</v>
      </c>
      <c r="N308" s="322">
        <v>44358</v>
      </c>
      <c r="O308" s="13"/>
      <c r="P308" s="13"/>
      <c r="Q308" s="13"/>
      <c r="R308" s="314" t="s">
        <v>710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89">
        <v>155</v>
      </c>
      <c r="B309" s="190">
        <v>44092</v>
      </c>
      <c r="C309" s="190"/>
      <c r="D309" s="151" t="s">
        <v>398</v>
      </c>
      <c r="E309" s="191" t="s">
        <v>580</v>
      </c>
      <c r="F309" s="191">
        <v>206</v>
      </c>
      <c r="G309" s="191"/>
      <c r="H309" s="191">
        <v>248</v>
      </c>
      <c r="I309" s="210">
        <v>248</v>
      </c>
      <c r="J309" s="137" t="s">
        <v>639</v>
      </c>
      <c r="K309" s="124">
        <f t="shared" ref="K309:K310" si="133">H309-F309</f>
        <v>42</v>
      </c>
      <c r="L309" s="125">
        <f t="shared" ref="L309:L310" si="134">K309/F309</f>
        <v>0.20388349514563106</v>
      </c>
      <c r="M309" s="126" t="s">
        <v>556</v>
      </c>
      <c r="N309" s="322">
        <v>44214</v>
      </c>
      <c r="O309" s="54"/>
      <c r="P309" s="13"/>
      <c r="Q309" s="13"/>
      <c r="R309" s="314" t="s">
        <v>710</v>
      </c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89">
        <v>156</v>
      </c>
      <c r="B310" s="190">
        <v>44140</v>
      </c>
      <c r="C310" s="190"/>
      <c r="D310" s="151" t="s">
        <v>398</v>
      </c>
      <c r="E310" s="191" t="s">
        <v>580</v>
      </c>
      <c r="F310" s="191">
        <v>182.5</v>
      </c>
      <c r="G310" s="191"/>
      <c r="H310" s="191">
        <v>248</v>
      </c>
      <c r="I310" s="210">
        <v>248</v>
      </c>
      <c r="J310" s="137" t="s">
        <v>639</v>
      </c>
      <c r="K310" s="124">
        <f t="shared" si="133"/>
        <v>65.5</v>
      </c>
      <c r="L310" s="125">
        <f t="shared" si="134"/>
        <v>0.35890410958904112</v>
      </c>
      <c r="M310" s="126" t="s">
        <v>556</v>
      </c>
      <c r="N310" s="322">
        <v>44214</v>
      </c>
      <c r="O310" s="54"/>
      <c r="P310" s="13"/>
      <c r="Q310" s="13"/>
      <c r="R310" s="314" t="s">
        <v>710</v>
      </c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89">
        <v>157</v>
      </c>
      <c r="B311" s="190">
        <v>44140</v>
      </c>
      <c r="C311" s="190"/>
      <c r="D311" s="151" t="s">
        <v>321</v>
      </c>
      <c r="E311" s="191" t="s">
        <v>580</v>
      </c>
      <c r="F311" s="191">
        <v>247.5</v>
      </c>
      <c r="G311" s="191"/>
      <c r="H311" s="191">
        <v>320</v>
      </c>
      <c r="I311" s="210">
        <v>320</v>
      </c>
      <c r="J311" s="137" t="s">
        <v>639</v>
      </c>
      <c r="K311" s="124">
        <f t="shared" ref="K311" si="135">H311-F311</f>
        <v>72.5</v>
      </c>
      <c r="L311" s="125">
        <f t="shared" ref="L311" si="136">K311/F311</f>
        <v>0.29292929292929293</v>
      </c>
      <c r="M311" s="126" t="s">
        <v>556</v>
      </c>
      <c r="N311" s="322">
        <v>44323</v>
      </c>
      <c r="O311" s="13"/>
      <c r="P311" s="13"/>
      <c r="Q311" s="13"/>
      <c r="R311" s="314" t="s">
        <v>710</v>
      </c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89">
        <v>158</v>
      </c>
      <c r="B312" s="190">
        <v>44140</v>
      </c>
      <c r="C312" s="190"/>
      <c r="D312" s="151" t="s">
        <v>461</v>
      </c>
      <c r="E312" s="191" t="s">
        <v>580</v>
      </c>
      <c r="F312" s="192">
        <v>925</v>
      </c>
      <c r="G312" s="191"/>
      <c r="H312" s="191">
        <v>1095</v>
      </c>
      <c r="I312" s="210">
        <v>1093</v>
      </c>
      <c r="J312" s="420" t="s">
        <v>824</v>
      </c>
      <c r="K312" s="124">
        <f t="shared" ref="K312" si="137">H312-F312</f>
        <v>170</v>
      </c>
      <c r="L312" s="125">
        <f t="shared" ref="L312" si="138">K312/F312</f>
        <v>0.18378378378378379</v>
      </c>
      <c r="M312" s="126" t="s">
        <v>556</v>
      </c>
      <c r="N312" s="322">
        <v>44201</v>
      </c>
      <c r="O312" s="13"/>
      <c r="P312" s="13"/>
      <c r="Q312" s="13"/>
      <c r="R312" s="314" t="s">
        <v>710</v>
      </c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89">
        <v>159</v>
      </c>
      <c r="B313" s="190">
        <v>44140</v>
      </c>
      <c r="C313" s="190"/>
      <c r="D313" s="151" t="s">
        <v>336</v>
      </c>
      <c r="E313" s="191" t="s">
        <v>580</v>
      </c>
      <c r="F313" s="192">
        <v>332.5</v>
      </c>
      <c r="G313" s="191"/>
      <c r="H313" s="191">
        <v>393</v>
      </c>
      <c r="I313" s="210">
        <v>406</v>
      </c>
      <c r="J313" s="420" t="s">
        <v>837</v>
      </c>
      <c r="K313" s="124">
        <f t="shared" ref="K313:K314" si="139">H313-F313</f>
        <v>60.5</v>
      </c>
      <c r="L313" s="125">
        <f t="shared" ref="L313:L314" si="140">K313/F313</f>
        <v>0.18195488721804512</v>
      </c>
      <c r="M313" s="126" t="s">
        <v>556</v>
      </c>
      <c r="N313" s="322">
        <v>44256</v>
      </c>
      <c r="O313" s="13"/>
      <c r="P313" s="13"/>
      <c r="Q313" s="13"/>
      <c r="R313" s="314" t="s">
        <v>710</v>
      </c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89">
        <v>160</v>
      </c>
      <c r="B314" s="190">
        <v>44141</v>
      </c>
      <c r="C314" s="190"/>
      <c r="D314" s="151" t="s">
        <v>465</v>
      </c>
      <c r="E314" s="191" t="s">
        <v>580</v>
      </c>
      <c r="F314" s="192">
        <v>231</v>
      </c>
      <c r="G314" s="191"/>
      <c r="H314" s="191">
        <v>281</v>
      </c>
      <c r="I314" s="210">
        <v>281</v>
      </c>
      <c r="J314" s="137" t="s">
        <v>639</v>
      </c>
      <c r="K314" s="124">
        <f t="shared" si="139"/>
        <v>50</v>
      </c>
      <c r="L314" s="125">
        <f t="shared" si="140"/>
        <v>0.21645021645021645</v>
      </c>
      <c r="M314" s="126" t="s">
        <v>556</v>
      </c>
      <c r="N314" s="322">
        <v>44358</v>
      </c>
      <c r="O314" s="13"/>
      <c r="P314" s="13"/>
      <c r="Q314" s="13"/>
      <c r="R314" s="314" t="s">
        <v>710</v>
      </c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93">
        <v>161</v>
      </c>
      <c r="B315" s="194">
        <v>44187</v>
      </c>
      <c r="C315" s="194"/>
      <c r="D315" s="198" t="s">
        <v>754</v>
      </c>
      <c r="E315" s="195" t="s">
        <v>580</v>
      </c>
      <c r="F315" s="417" t="s">
        <v>823</v>
      </c>
      <c r="G315" s="195"/>
      <c r="H315" s="195"/>
      <c r="I315" s="215">
        <v>239</v>
      </c>
      <c r="J315" s="418" t="s">
        <v>558</v>
      </c>
      <c r="K315" s="216"/>
      <c r="L315" s="119"/>
      <c r="M315" s="217"/>
      <c r="N315" s="218"/>
      <c r="O315" s="13"/>
      <c r="P315" s="13"/>
      <c r="Q315" s="13"/>
      <c r="R315" s="314" t="s">
        <v>710</v>
      </c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193">
        <v>162</v>
      </c>
      <c r="B316" s="194">
        <v>44258</v>
      </c>
      <c r="C316" s="194"/>
      <c r="D316" s="198" t="s">
        <v>758</v>
      </c>
      <c r="E316" s="195" t="s">
        <v>580</v>
      </c>
      <c r="F316" s="196" t="s">
        <v>786</v>
      </c>
      <c r="G316" s="195"/>
      <c r="H316" s="195"/>
      <c r="I316" s="215">
        <v>590</v>
      </c>
      <c r="J316" s="216" t="s">
        <v>558</v>
      </c>
      <c r="K316" s="216"/>
      <c r="L316" s="119"/>
      <c r="M316" s="313"/>
      <c r="N316" s="218"/>
      <c r="O316" s="13"/>
      <c r="P316" s="13"/>
      <c r="R316" s="314" t="s">
        <v>710</v>
      </c>
    </row>
    <row r="317" spans="1:26">
      <c r="A317" s="189">
        <v>163</v>
      </c>
      <c r="B317" s="190">
        <v>44274</v>
      </c>
      <c r="C317" s="190"/>
      <c r="D317" s="331" t="s">
        <v>336</v>
      </c>
      <c r="E317" s="191" t="s">
        <v>580</v>
      </c>
      <c r="F317" s="192">
        <v>355</v>
      </c>
      <c r="G317" s="191"/>
      <c r="H317" s="191">
        <v>422.5</v>
      </c>
      <c r="I317" s="210">
        <v>420</v>
      </c>
      <c r="J317" s="420" t="s">
        <v>926</v>
      </c>
      <c r="K317" s="124">
        <f t="shared" ref="K317" si="141">H317-F317</f>
        <v>67.5</v>
      </c>
      <c r="L317" s="125">
        <f t="shared" ref="L317" si="142">K317/F317</f>
        <v>0.19014084507042253</v>
      </c>
      <c r="M317" s="126" t="s">
        <v>556</v>
      </c>
      <c r="N317" s="322">
        <v>44361</v>
      </c>
      <c r="O317" s="13"/>
      <c r="R317" s="431" t="s">
        <v>710</v>
      </c>
    </row>
    <row r="318" spans="1:26">
      <c r="A318" s="189">
        <v>164</v>
      </c>
      <c r="B318" s="190">
        <v>44295</v>
      </c>
      <c r="C318" s="190"/>
      <c r="D318" s="331" t="s">
        <v>840</v>
      </c>
      <c r="E318" s="191" t="s">
        <v>580</v>
      </c>
      <c r="F318" s="192">
        <v>555</v>
      </c>
      <c r="G318" s="191"/>
      <c r="H318" s="191">
        <v>663</v>
      </c>
      <c r="I318" s="210">
        <v>663</v>
      </c>
      <c r="J318" s="420" t="s">
        <v>843</v>
      </c>
      <c r="K318" s="124">
        <f t="shared" ref="K318:K319" si="143">H318-F318</f>
        <v>108</v>
      </c>
      <c r="L318" s="125">
        <f t="shared" ref="L318:L319" si="144">K318/F318</f>
        <v>0.19459459459459461</v>
      </c>
      <c r="M318" s="126" t="s">
        <v>556</v>
      </c>
      <c r="N318" s="322">
        <v>44321</v>
      </c>
      <c r="O318" s="13"/>
      <c r="P318" s="13"/>
      <c r="Q318" s="13"/>
      <c r="R318" s="314"/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189">
        <v>165</v>
      </c>
      <c r="B319" s="190">
        <v>44308</v>
      </c>
      <c r="C319" s="190"/>
      <c r="D319" s="331" t="s">
        <v>369</v>
      </c>
      <c r="E319" s="191" t="s">
        <v>580</v>
      </c>
      <c r="F319" s="192">
        <v>126.5</v>
      </c>
      <c r="G319" s="191"/>
      <c r="H319" s="191">
        <v>155</v>
      </c>
      <c r="I319" s="210">
        <v>155</v>
      </c>
      <c r="J319" s="137" t="s">
        <v>639</v>
      </c>
      <c r="K319" s="124">
        <f t="shared" si="143"/>
        <v>28.5</v>
      </c>
      <c r="L319" s="125">
        <f t="shared" si="144"/>
        <v>0.22529644268774704</v>
      </c>
      <c r="M319" s="126" t="s">
        <v>556</v>
      </c>
      <c r="N319" s="322">
        <v>44362</v>
      </c>
      <c r="O319" s="13"/>
      <c r="R319" s="219"/>
    </row>
    <row r="320" spans="1:26">
      <c r="A320" s="193">
        <v>166</v>
      </c>
      <c r="B320" s="194">
        <v>44368</v>
      </c>
      <c r="C320" s="194"/>
      <c r="D320" s="198" t="s">
        <v>830</v>
      </c>
      <c r="E320" s="195" t="s">
        <v>580</v>
      </c>
      <c r="F320" s="196" t="s">
        <v>989</v>
      </c>
      <c r="G320" s="195"/>
      <c r="H320" s="195"/>
      <c r="I320" s="215">
        <v>344</v>
      </c>
      <c r="J320" s="216" t="s">
        <v>558</v>
      </c>
      <c r="K320" s="193"/>
      <c r="L320" s="194"/>
      <c r="M320" s="194"/>
      <c r="N320" s="198"/>
      <c r="O320" s="13"/>
      <c r="R320" s="219"/>
    </row>
    <row r="321" spans="1:18">
      <c r="A321" s="193">
        <v>167</v>
      </c>
      <c r="B321" s="194">
        <v>44368</v>
      </c>
      <c r="C321" s="194"/>
      <c r="D321" s="198" t="s">
        <v>465</v>
      </c>
      <c r="E321" s="195" t="s">
        <v>580</v>
      </c>
      <c r="F321" s="196" t="s">
        <v>990</v>
      </c>
      <c r="G321" s="195"/>
      <c r="H321" s="195"/>
      <c r="I321" s="215">
        <v>320</v>
      </c>
      <c r="J321" s="216" t="s">
        <v>558</v>
      </c>
      <c r="K321" s="193"/>
      <c r="L321" s="194"/>
      <c r="M321" s="194"/>
      <c r="N321" s="198"/>
      <c r="R321" s="219"/>
    </row>
    <row r="322" spans="1:18">
      <c r="R322" s="219"/>
    </row>
    <row r="323" spans="1:18">
      <c r="R323" s="219"/>
    </row>
    <row r="324" spans="1:18">
      <c r="R324" s="219"/>
    </row>
    <row r="325" spans="1:18">
      <c r="R325" s="219"/>
    </row>
    <row r="326" spans="1:18">
      <c r="R326" s="219"/>
    </row>
    <row r="327" spans="1:18">
      <c r="A327" s="193"/>
      <c r="B327" s="184" t="s">
        <v>781</v>
      </c>
      <c r="R327" s="219"/>
    </row>
    <row r="337" spans="1:6">
      <c r="A337" s="199"/>
    </row>
    <row r="338" spans="1:6">
      <c r="A338" s="199"/>
      <c r="F338" s="419"/>
    </row>
    <row r="339" spans="1:6">
      <c r="A339" s="195"/>
    </row>
  </sheetData>
  <autoFilter ref="R1:R335"/>
  <mergeCells count="28">
    <mergeCell ref="O120:O121"/>
    <mergeCell ref="P120:P121"/>
    <mergeCell ref="A120:A121"/>
    <mergeCell ref="B120:B121"/>
    <mergeCell ref="J120:J121"/>
    <mergeCell ref="M120:M121"/>
    <mergeCell ref="N120:N121"/>
    <mergeCell ref="O76:O77"/>
    <mergeCell ref="P76:P77"/>
    <mergeCell ref="A76:A77"/>
    <mergeCell ref="B76:B77"/>
    <mergeCell ref="J76:J77"/>
    <mergeCell ref="M76:M77"/>
    <mergeCell ref="N76:N77"/>
    <mergeCell ref="A71:A72"/>
    <mergeCell ref="B71:B72"/>
    <mergeCell ref="A73:A74"/>
    <mergeCell ref="B73:B74"/>
    <mergeCell ref="J73:J74"/>
    <mergeCell ref="O73:O74"/>
    <mergeCell ref="P73:P74"/>
    <mergeCell ref="M73:M74"/>
    <mergeCell ref="N73:N74"/>
    <mergeCell ref="J71:J72"/>
    <mergeCell ref="M71:M72"/>
    <mergeCell ref="N71:N72"/>
    <mergeCell ref="O71:O72"/>
    <mergeCell ref="P71:P72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2021-06-28T02:32:33Z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