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F&amp;O)'!$R$1:$R$372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60" i="7"/>
  <c r="M160" s="1"/>
  <c r="K159"/>
  <c r="M159" s="1"/>
  <c r="K64"/>
  <c r="L64"/>
  <c r="L63"/>
  <c r="K63"/>
  <c r="K158"/>
  <c r="M158" s="1"/>
  <c r="L24"/>
  <c r="K24"/>
  <c r="L21"/>
  <c r="K21"/>
  <c r="L65"/>
  <c r="K65"/>
  <c r="K151"/>
  <c r="M151" s="1"/>
  <c r="K148"/>
  <c r="M148" s="1"/>
  <c r="K155"/>
  <c r="M155" s="1"/>
  <c r="L98"/>
  <c r="K98"/>
  <c r="K157"/>
  <c r="M157" s="1"/>
  <c r="K156"/>
  <c r="M156" s="1"/>
  <c r="K146"/>
  <c r="M146" s="1"/>
  <c r="L62"/>
  <c r="K62"/>
  <c r="L97"/>
  <c r="K97"/>
  <c r="K154"/>
  <c r="M154" s="1"/>
  <c r="K152"/>
  <c r="M152" s="1"/>
  <c r="K153"/>
  <c r="M153" s="1"/>
  <c r="K150"/>
  <c r="M150" s="1"/>
  <c r="K149"/>
  <c r="M149" s="1"/>
  <c r="K145"/>
  <c r="M145" s="1"/>
  <c r="K147"/>
  <c r="M147" s="1"/>
  <c r="L96"/>
  <c r="K96"/>
  <c r="L93"/>
  <c r="K93"/>
  <c r="K143"/>
  <c r="M143" s="1"/>
  <c r="K144"/>
  <c r="M144" s="1"/>
  <c r="L58"/>
  <c r="K58"/>
  <c r="L20"/>
  <c r="K20"/>
  <c r="K141"/>
  <c r="M141" s="1"/>
  <c r="K142"/>
  <c r="M142" s="1"/>
  <c r="L95"/>
  <c r="K95"/>
  <c r="L61"/>
  <c r="K61"/>
  <c r="K140"/>
  <c r="M140" s="1"/>
  <c r="L59"/>
  <c r="K59"/>
  <c r="L57"/>
  <c r="K57"/>
  <c r="L55"/>
  <c r="K55"/>
  <c r="L94"/>
  <c r="K94"/>
  <c r="L56"/>
  <c r="K56"/>
  <c r="L92"/>
  <c r="K136"/>
  <c r="M136" s="1"/>
  <c r="K138"/>
  <c r="M138" s="1"/>
  <c r="K139"/>
  <c r="M139" s="1"/>
  <c r="K137"/>
  <c r="M137" s="1"/>
  <c r="K92"/>
  <c r="K134"/>
  <c r="M134" s="1"/>
  <c r="L53"/>
  <c r="K53"/>
  <c r="L40"/>
  <c r="K40"/>
  <c r="K135"/>
  <c r="M135" s="1"/>
  <c r="L52"/>
  <c r="K52"/>
  <c r="L54"/>
  <c r="K54"/>
  <c r="K133"/>
  <c r="M133" s="1"/>
  <c r="K132"/>
  <c r="M132" s="1"/>
  <c r="K129"/>
  <c r="M129" s="1"/>
  <c r="K131"/>
  <c r="M131" s="1"/>
  <c r="K130"/>
  <c r="M130" s="1"/>
  <c r="L18"/>
  <c r="K18"/>
  <c r="K124"/>
  <c r="M124" s="1"/>
  <c r="L168"/>
  <c r="K128"/>
  <c r="M128" s="1"/>
  <c r="K127"/>
  <c r="M127" s="1"/>
  <c r="K126"/>
  <c r="M126" s="1"/>
  <c r="K125"/>
  <c r="M125" s="1"/>
  <c r="K51"/>
  <c r="L51"/>
  <c r="L14"/>
  <c r="K14"/>
  <c r="K123"/>
  <c r="M123" s="1"/>
  <c r="M88"/>
  <c r="K88"/>
  <c r="M86"/>
  <c r="K87"/>
  <c r="K86"/>
  <c r="L50"/>
  <c r="K50"/>
  <c r="L41"/>
  <c r="K41"/>
  <c r="L48"/>
  <c r="K48"/>
  <c r="L49"/>
  <c r="K49"/>
  <c r="L46"/>
  <c r="K46"/>
  <c r="L42"/>
  <c r="K42"/>
  <c r="L47"/>
  <c r="K47"/>
  <c r="K122"/>
  <c r="M122" s="1"/>
  <c r="K121"/>
  <c r="M121" s="1"/>
  <c r="L85"/>
  <c r="K85"/>
  <c r="K119"/>
  <c r="M119" s="1"/>
  <c r="K120"/>
  <c r="M120" s="1"/>
  <c r="L90"/>
  <c r="L45"/>
  <c r="K45"/>
  <c r="L12"/>
  <c r="K12"/>
  <c r="K118"/>
  <c r="M118" s="1"/>
  <c r="M62" l="1"/>
  <c r="M21"/>
  <c r="M63"/>
  <c r="M64"/>
  <c r="M24"/>
  <c r="M65"/>
  <c r="M97"/>
  <c r="M98"/>
  <c r="M55"/>
  <c r="M20"/>
  <c r="M96"/>
  <c r="M93"/>
  <c r="M52"/>
  <c r="M58"/>
  <c r="M59"/>
  <c r="M40"/>
  <c r="M61"/>
  <c r="M95"/>
  <c r="M57"/>
  <c r="M53"/>
  <c r="M56"/>
  <c r="M94"/>
  <c r="M92"/>
  <c r="M47"/>
  <c r="M54"/>
  <c r="M18"/>
  <c r="M45"/>
  <c r="M41"/>
  <c r="M46"/>
  <c r="M50"/>
  <c r="M14"/>
  <c r="M51"/>
  <c r="M48"/>
  <c r="M49"/>
  <c r="M12"/>
  <c r="M42"/>
  <c r="M85"/>
  <c r="K117"/>
  <c r="M117" s="1"/>
  <c r="K116"/>
  <c r="M116" s="1"/>
  <c r="K115"/>
  <c r="M115" s="1"/>
  <c r="L84"/>
  <c r="K84"/>
  <c r="L44"/>
  <c r="K44"/>
  <c r="L36"/>
  <c r="K36"/>
  <c r="L17"/>
  <c r="K17"/>
  <c r="L16"/>
  <c r="K16"/>
  <c r="L43"/>
  <c r="K43"/>
  <c r="L82"/>
  <c r="K82"/>
  <c r="K114"/>
  <c r="M114" s="1"/>
  <c r="K113"/>
  <c r="M113" s="1"/>
  <c r="K112"/>
  <c r="M112" s="1"/>
  <c r="K111"/>
  <c r="M111" s="1"/>
  <c r="K110"/>
  <c r="M110" s="1"/>
  <c r="L39"/>
  <c r="K39"/>
  <c r="L83"/>
  <c r="K83"/>
  <c r="M84" l="1"/>
  <c r="M44"/>
  <c r="M17"/>
  <c r="M16"/>
  <c r="M36"/>
  <c r="M43"/>
  <c r="M82"/>
  <c r="M39"/>
  <c r="M83"/>
  <c r="K109" l="1"/>
  <c r="M109" s="1"/>
  <c r="K108"/>
  <c r="M108" s="1"/>
  <c r="L38"/>
  <c r="K38"/>
  <c r="L37"/>
  <c r="K37"/>
  <c r="L13"/>
  <c r="K13"/>
  <c r="L15"/>
  <c r="K15"/>
  <c r="H11"/>
  <c r="M15" l="1"/>
  <c r="M38"/>
  <c r="M13"/>
  <c r="M37"/>
  <c r="L170"/>
  <c r="K170"/>
  <c r="L11"/>
  <c r="K11"/>
  <c r="L169"/>
  <c r="K169"/>
  <c r="K350"/>
  <c r="L350" s="1"/>
  <c r="L10"/>
  <c r="K10"/>
  <c r="M170" l="1"/>
  <c r="M11"/>
  <c r="M169"/>
  <c r="M10"/>
  <c r="K168"/>
  <c r="K342"/>
  <c r="L342" s="1"/>
  <c r="K322"/>
  <c r="L322" s="1"/>
  <c r="K347"/>
  <c r="L347" s="1"/>
  <c r="K346"/>
  <c r="L346" s="1"/>
  <c r="K349"/>
  <c r="L349" s="1"/>
  <c r="K344"/>
  <c r="L344" s="1"/>
  <c r="M7"/>
  <c r="F332"/>
  <c r="K332" s="1"/>
  <c r="L332" s="1"/>
  <c r="K333"/>
  <c r="L333" s="1"/>
  <c r="K324"/>
  <c r="L324" s="1"/>
  <c r="K327"/>
  <c r="L327" s="1"/>
  <c r="K335"/>
  <c r="L335" s="1"/>
  <c r="F326"/>
  <c r="F325"/>
  <c r="K325" s="1"/>
  <c r="L325" s="1"/>
  <c r="F323"/>
  <c r="K323" s="1"/>
  <c r="L323" s="1"/>
  <c r="F303"/>
  <c r="K303" s="1"/>
  <c r="L303" s="1"/>
  <c r="F255"/>
  <c r="K255" s="1"/>
  <c r="L255" s="1"/>
  <c r="K334"/>
  <c r="L334" s="1"/>
  <c r="K338"/>
  <c r="L338" s="1"/>
  <c r="K339"/>
  <c r="L339" s="1"/>
  <c r="K331"/>
  <c r="L331" s="1"/>
  <c r="K341"/>
  <c r="L341" s="1"/>
  <c r="K337"/>
  <c r="L337" s="1"/>
  <c r="K330"/>
  <c r="L330" s="1"/>
  <c r="K319"/>
  <c r="L319" s="1"/>
  <c r="K321"/>
  <c r="L321" s="1"/>
  <c r="K318"/>
  <c r="L318" s="1"/>
  <c r="K320"/>
  <c r="L320" s="1"/>
  <c r="K249"/>
  <c r="L249" s="1"/>
  <c r="K302"/>
  <c r="L302" s="1"/>
  <c r="K316"/>
  <c r="L316" s="1"/>
  <c r="K317"/>
  <c r="L317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7"/>
  <c r="L307" s="1"/>
  <c r="K305"/>
  <c r="L305" s="1"/>
  <c r="K304"/>
  <c r="L304" s="1"/>
  <c r="K299"/>
  <c r="L299" s="1"/>
  <c r="K298"/>
  <c r="L298" s="1"/>
  <c r="K297"/>
  <c r="L297" s="1"/>
  <c r="K294"/>
  <c r="L294" s="1"/>
  <c r="K293"/>
  <c r="L293" s="1"/>
  <c r="K292"/>
  <c r="L292" s="1"/>
  <c r="K291"/>
  <c r="L291" s="1"/>
  <c r="K290"/>
  <c r="L290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7"/>
  <c r="L277" s="1"/>
  <c r="K275"/>
  <c r="L275" s="1"/>
  <c r="K273"/>
  <c r="L273" s="1"/>
  <c r="K271"/>
  <c r="L271" s="1"/>
  <c r="K270"/>
  <c r="L270" s="1"/>
  <c r="K269"/>
  <c r="L269" s="1"/>
  <c r="K267"/>
  <c r="L267" s="1"/>
  <c r="K266"/>
  <c r="L266" s="1"/>
  <c r="K265"/>
  <c r="L265" s="1"/>
  <c r="K264"/>
  <c r="K263"/>
  <c r="L263" s="1"/>
  <c r="K262"/>
  <c r="L262" s="1"/>
  <c r="K260"/>
  <c r="L260" s="1"/>
  <c r="K259"/>
  <c r="L259" s="1"/>
  <c r="K258"/>
  <c r="L258" s="1"/>
  <c r="K257"/>
  <c r="L257" s="1"/>
  <c r="K256"/>
  <c r="L256" s="1"/>
  <c r="H254"/>
  <c r="K254" s="1"/>
  <c r="L254" s="1"/>
  <c r="K251"/>
  <c r="L251" s="1"/>
  <c r="K250"/>
  <c r="L250" s="1"/>
  <c r="K248"/>
  <c r="L248" s="1"/>
  <c r="K247"/>
  <c r="L247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H220"/>
  <c r="K220" s="1"/>
  <c r="L220" s="1"/>
  <c r="F219"/>
  <c r="K219" s="1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D7" i="6"/>
  <c r="K6" i="4"/>
  <c r="K6" i="3"/>
  <c r="L6" i="2"/>
  <c r="M168" i="7" l="1"/>
</calcChain>
</file>

<file path=xl/sharedStrings.xml><?xml version="1.0" encoding="utf-8"?>
<sst xmlns="http://schemas.openxmlformats.org/spreadsheetml/2006/main" count="3100" uniqueCount="1167">
  <si>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</si>
  <si>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</si>
  <si>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</si>
  <si>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</si>
  <si>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</si>
  <si>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</si>
  <si>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</si>
  <si>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</si>
  <si>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</si>
  <si>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</si>
  <si>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</si>
  <si>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</si>
  <si>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</si>
  <si>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</si>
  <si>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</si>
  <si>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</si>
  <si>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</si>
  <si>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</si>
  <si>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</si>
  <si>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</si>
  <si>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</si>
  <si>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</si>
  <si>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</si>
  <si>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</si>
  <si>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</si>
  <si>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</si>
  <si>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</si>
  <si>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</si>
  <si>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</si>
  <si>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</si>
  <si>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</si>
  <si>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</si>
  <si>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</si>
  <si>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</si>
  <si>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</si>
  <si>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</si>
  <si>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</si>
  <si>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</si>
  <si>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</si>
  <si>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</si>
  <si>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</si>
  <si>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</si>
  <si>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</si>
  <si>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</si>
  <si>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</si>
  <si>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</si>
  <si>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</si>
  <si>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</si>
  <si>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</si>
  <si>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</si>
  <si>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</si>
  <si>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</si>
  <si>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</si>
  <si>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</si>
  <si>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</si>
  <si>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</si>
  <si>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</si>
  <si>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</si>
  <si>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</si>
  <si>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</si>
  <si>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</si>
  <si>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</si>
  <si>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</si>
  <si>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</si>
  <si>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</si>
  <si>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</si>
  <si>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</si>
  <si>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</si>
  <si>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</si>
  <si>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</si>
  <si>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</si>
  <si>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</si>
  <si>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</si>
  <si>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</si>
  <si>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</si>
  <si>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</si>
  <si>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</si>
  <si>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</si>
  <si>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</si>
  <si>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</si>
  <si>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</si>
  <si>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</si>
  <si>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</si>
  <si>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</si>
  <si>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</si>
  <si>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</si>
  <si>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</si>
  <si>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</si>
  <si>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</si>
  <si>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</si>
  <si>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</si>
  <si>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</si>
  <si>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</si>
  <si>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</si>
  <si>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</si>
  <si>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</si>
  <si>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</si>
  <si>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</si>
  <si>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</si>
  <si>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</si>
  <si>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</si>
  <si>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</si>
  <si>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</si>
  <si>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</si>
  <si>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</si>
  <si>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</si>
  <si>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</si>
  <si>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</si>
  <si>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</si>
  <si>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</si>
  <si>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</si>
  <si>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</si>
  <si>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</si>
  <si>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</si>
  <si>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</si>
  <si>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</si>
  <si>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</si>
  <si>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</si>
  <si>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</si>
  <si>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</si>
  <si>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</si>
  <si>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</si>
  <si>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</si>
  <si>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</si>
  <si>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</si>
  <si>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</si>
  <si>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</si>
  <si>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</si>
  <si>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</si>
  <si>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</si>
  <si>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</si>
  <si>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</si>
  <si>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</si>
  <si>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</si>
  <si>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</si>
  <si>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</si>
  <si>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</si>
  <si>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</si>
  <si>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</si>
  <si>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</si>
  <si>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</si>
  <si>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</si>
  <si>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</si>
  <si>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</si>
  <si>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</si>
  <si>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</si>
  <si>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</si>
  <si>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</si>
  <si>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</si>
  <si>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</si>
  <si>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</si>
  <si>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</si>
  <si>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</si>
  <si>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</si>
  <si>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</si>
  <si>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</si>
  <si>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</si>
  <si>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</si>
  <si>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</si>
  <si>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</si>
  <si>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</si>
  <si>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</si>
  <si>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</si>
  <si>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</si>
  <si>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</si>
  <si>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</si>
  <si>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</si>
  <si>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</si>
  <si>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</si>
  <si>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</si>
  <si>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</si>
  <si>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</si>
  <si>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</si>
  <si>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</si>
  <si>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</si>
  <si>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</si>
  <si>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</si>
  <si>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</si>
  <si>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</si>
  <si>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</si>
  <si>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</si>
  <si>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</si>
  <si>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</si>
  <si>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</si>
  <si>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</si>
  <si>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</si>
  <si>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</si>
  <si>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</si>
  <si>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</si>
  <si>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</si>
  <si>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</si>
  <si>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</si>
  <si>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</si>
  <si>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</si>
  <si>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</si>
  <si>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</si>
  <si>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</si>
  <si>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</si>
  <si>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</si>
  <si>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</si>
  <si>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</si>
  <si>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</si>
  <si>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</si>
  <si>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</si>
  <si>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</si>
  <si>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</si>
  <si>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</si>
  <si>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</si>
  <si>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</si>
  <si>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</si>
  <si>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</si>
  <si>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</si>
  <si>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</si>
  <si>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</si>
  <si>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</si>
  <si>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</si>
  <si>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</si>
  <si>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</si>
  <si>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</si>
  <si>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</si>
  <si>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</si>
  <si>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</si>
  <si>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</si>
  <si>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</si>
  <si>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</si>
  <si>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</si>
  <si>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</si>
  <si>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</si>
  <si>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</si>
  <si>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</si>
  <si>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</si>
  <si>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</si>
  <si>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</si>
  <si>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</si>
  <si>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</si>
  <si>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</si>
  <si>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</si>
  <si>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</si>
  <si>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</si>
  <si>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</si>
  <si>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</si>
  <si>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</si>
  <si>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</si>
  <si>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</si>
  <si>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</si>
  <si>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</si>
  <si>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</si>
  <si>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</si>
  <si>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</si>
  <si>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</si>
  <si>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</si>
  <si>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</si>
  <si>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</si>
  <si>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</si>
  <si>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</si>
  <si>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</si>
  <si>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</si>
  <si>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</si>
  <si>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</si>
  <si>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</si>
  <si>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</si>
  <si>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</si>
  <si>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</si>
  <si>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</si>
  <si>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</si>
  <si>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</si>
  <si>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</si>
  <si>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</si>
  <si>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</si>
  <si>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</si>
  <si>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</si>
  <si>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</si>
  <si>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</si>
  <si>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</si>
  <si>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</si>
  <si>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</si>
  <si>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</si>
  <si>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</si>
  <si>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</si>
  <si>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</si>
  <si>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</si>
  <si>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</si>
  <si>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</si>
  <si>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</si>
  <si>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</si>
  <si>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</si>
  <si>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</si>
  <si>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</si>
  <si>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</si>
  <si>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</si>
  <si>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</si>
  <si>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</si>
  <si>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</si>
  <si>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</si>
  <si>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</si>
  <si>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</si>
  <si>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</si>
  <si>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</si>
  <si>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</si>
  <si>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</si>
  <si>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</si>
  <si>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</si>
  <si>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</si>
  <si>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</si>
  <si>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</si>
  <si>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</si>
  <si>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</si>
  <si>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</si>
  <si>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</si>
  <si>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</si>
  <si>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</si>
  <si>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</si>
  <si>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</si>
  <si>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</si>
  <si>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</si>
  <si>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</si>
  <si>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</si>
  <si>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</si>
  <si>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</si>
  <si>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</si>
  <si>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</si>
  <si>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</si>
  <si>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</si>
  <si>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</si>
  <si>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</si>
  <si>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</si>
  <si>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</si>
  <si>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</si>
  <si>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</si>
  <si>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</si>
  <si>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</si>
  <si>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</si>
  <si>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</si>
  <si>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</si>
  <si>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</si>
  <si>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</si>
  <si>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</si>
  <si>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</si>
  <si>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</si>
  <si>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</si>
  <si>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</si>
  <si>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</si>
  <si>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</si>
  <si>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</si>
  <si>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</si>
  <si>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</si>
  <si>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</si>
  <si>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</si>
  <si>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</si>
  <si>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</si>
  <si>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</si>
  <si>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</si>
  <si>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</si>
  <si>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</si>
  <si>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</si>
  <si>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</si>
  <si>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</si>
  <si>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</si>
  <si>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</si>
  <si>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</si>
  <si>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</si>
  <si>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</si>
  <si>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</si>
  <si>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</si>
  <si>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</si>
  <si>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</si>
  <si>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</si>
  <si>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</si>
  <si>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</si>
  <si>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</si>
  <si>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</si>
  <si>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</si>
  <si>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</si>
  <si>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</si>
  <si>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</si>
  <si>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</si>
  <si>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</si>
  <si>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</si>
  <si>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</si>
  <si>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</si>
  <si>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</si>
  <si>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</si>
  <si>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</si>
  <si>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</si>
  <si>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</si>
  <si>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</si>
  <si>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</si>
  <si>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</si>
  <si>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</si>
  <si>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</si>
  <si>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</si>
  <si>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</si>
  <si>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</si>
  <si>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</si>
  <si>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</si>
  <si>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</si>
  <si>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</si>
  <si>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</si>
  <si>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</si>
  <si>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</si>
  <si>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</si>
  <si>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</si>
  <si>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</si>
  <si>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</si>
  <si>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</si>
  <si>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</si>
  <si>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</si>
  <si>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</si>
  <si>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</si>
  <si>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</si>
  <si>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</si>
  <si>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</si>
  <si>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</si>
  <si>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</si>
  <si>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</si>
  <si>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</si>
  <si>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</si>
  <si>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</si>
  <si>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</si>
  <si>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</si>
  <si>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</si>
  <si>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</si>
  <si>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</si>
  <si>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</si>
  <si>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</si>
  <si>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</si>
  <si>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</si>
  <si>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</si>
  <si>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</si>
  <si>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</si>
  <si>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</si>
  <si>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</si>
  <si>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</si>
  <si>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</si>
  <si>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</si>
  <si>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</si>
  <si>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</si>
  <si>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</si>
  <si>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</si>
  <si>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</si>
  <si>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</si>
  <si>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</si>
  <si>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</si>
  <si>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</si>
  <si>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</si>
  <si>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</si>
  <si>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</si>
  <si>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</si>
  <si>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</si>
  <si>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</si>
  <si>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</si>
  <si>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</si>
  <si>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</si>
  <si>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</si>
  <si>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</si>
  <si>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</si>
  <si>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</si>
  <si>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</si>
  <si>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</si>
  <si>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</si>
  <si>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</si>
  <si>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</si>
  <si>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</si>
  <si>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</si>
  <si>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</si>
  <si>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</si>
  <si>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</si>
  <si>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</si>
  <si>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</si>
  <si>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</si>
  <si>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</si>
  <si>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</si>
  <si>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</si>
  <si>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</si>
  <si>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</si>
  <si>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</si>
  <si>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</si>
  <si>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</si>
  <si>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</si>
  <si>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</si>
  <si>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</si>
  <si>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</si>
  <si>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</si>
  <si>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</si>
  <si>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</si>
  <si>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</si>
  <si>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</si>
  <si>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</si>
  <si>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</si>
  <si>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</si>
  <si>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</si>
  <si>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</si>
  <si>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</si>
  <si>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</si>
  <si>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</si>
  <si>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</si>
  <si>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</si>
  <si>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</si>
  <si>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</si>
  <si>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</si>
  <si>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</si>
  <si>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</si>
  <si>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</si>
  <si>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</si>
  <si>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</si>
  <si>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</si>
  <si>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</si>
  <si>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</si>
  <si>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</si>
  <si>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</si>
  <si>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</si>
  <si>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</si>
  <si>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</si>
  <si>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</si>
  <si>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</si>
  <si>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</si>
  <si>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</si>
  <si>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</si>
  <si>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</si>
  <si>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</si>
  <si>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</si>
  <si>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</si>
  <si>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</si>
  <si>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</si>
  <si>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</si>
  <si>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</si>
  <si>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</si>
  <si>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</si>
  <si>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</si>
  <si>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</si>
  <si>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</si>
  <si>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</si>
  <si>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</si>
  <si>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</si>
  <si>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</si>
  <si>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</si>
  <si>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</si>
  <si>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</si>
  <si>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</si>
  <si>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</si>
  <si>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</si>
  <si>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</si>
  <si>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</si>
  <si>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</si>
  <si>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</si>
  <si>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</si>
  <si>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</si>
  <si>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</si>
  <si>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</si>
  <si>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</si>
  <si>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</si>
  <si>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</si>
  <si>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</si>
  <si>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</si>
  <si>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</si>
  <si>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</si>
  <si>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</si>
  <si>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</si>
  <si>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</si>
  <si>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</si>
  <si>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</si>
  <si>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</si>
  <si>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</si>
  <si>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</si>
  <si>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</si>
  <si>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</si>
  <si>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</si>
  <si>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</si>
  <si>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</si>
  <si>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</si>
  <si>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</si>
  <si>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</si>
  <si>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</si>
  <si>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</si>
  <si>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</si>
  <si>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</si>
  <si>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</si>
  <si>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</si>
  <si>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</si>
  <si>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</si>
  <si>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</si>
  <si>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</si>
  <si>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</si>
  <si>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</si>
  <si>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</si>
  <si>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</si>
  <si>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</si>
  <si>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</si>
  <si>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</si>
  <si>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</si>
  <si>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</si>
  <si>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</si>
  <si>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</si>
  <si>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</si>
  <si>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</si>
  <si>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</si>
  <si>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</si>
  <si>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</si>
  <si>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</si>
  <si>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</si>
  <si>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</si>
  <si>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</si>
  <si>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</si>
  <si>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</si>
  <si>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</si>
  <si>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</si>
  <si>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</si>
  <si>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</si>
  <si>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</si>
  <si>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</si>
  <si>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</si>
  <si>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</si>
  <si>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</si>
  <si>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</si>
  <si>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</si>
  <si>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</si>
  <si>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</si>
  <si>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</si>
  <si>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</si>
  <si>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</si>
  <si>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</si>
  <si>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</si>
  <si>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</si>
  <si>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</si>
  <si>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</si>
  <si>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</si>
  <si>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</si>
  <si>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</si>
  <si>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</si>
  <si>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</si>
  <si>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</si>
  <si>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</si>
  <si>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</si>
  <si>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</si>
  <si>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</si>
  <si>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</si>
  <si>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</si>
  <si>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</si>
  <si>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</si>
  <si>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</si>
  <si>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</si>
  <si>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</si>
  <si>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</si>
  <si>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</si>
  <si>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</si>
  <si>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</si>
  <si>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</si>
  <si>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</si>
  <si>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</si>
  <si>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</si>
  <si>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</si>
  <si>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</si>
  <si>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</si>
  <si>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</si>
  <si>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</si>
  <si>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</si>
  <si>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</si>
  <si>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</si>
  <si>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</si>
  <si>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</si>
  <si>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</si>
  <si>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</si>
  <si>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</si>
  <si>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</si>
  <si>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</si>
  <si>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</si>
  <si>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</si>
  <si>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</si>
  <si>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</si>
  <si>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</si>
  <si>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</si>
  <si>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</si>
  <si>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</si>
  <si>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</si>
  <si>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</si>
  <si>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</si>
  <si>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</si>
  <si>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</si>
  <si>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</si>
  <si>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</si>
  <si>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</si>
  <si>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</si>
  <si>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</si>
  <si>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</si>
  <si>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</si>
  <si>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</si>
  <si>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</si>
  <si>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</si>
  <si>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</si>
  <si>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</si>
  <si>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</si>
  <si>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</si>
  <si>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</si>
  <si>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</si>
  <si>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</si>
  <si>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</si>
  <si>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</si>
  <si>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</si>
  <si>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</si>
  <si>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</si>
  <si>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</si>
  <si>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</si>
  <si>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</si>
  <si>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</si>
  <si>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</si>
  <si>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</si>
  <si>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</si>
  <si>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</si>
  <si>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</si>
  <si>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</si>
  <si>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</si>
  <si>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</si>
  <si>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</si>
  <si>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</si>
  <si>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</si>
  <si>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</si>
  <si>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</si>
  <si>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</si>
  <si>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</si>
  <si>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</si>
  <si>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</si>
  <si>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</si>
  <si>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</si>
  <si>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</si>
  <si>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</si>
  <si>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</si>
  <si>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</si>
  <si>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</si>
  <si>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</si>
  <si>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</si>
  <si>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</si>
  <si>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</si>
  <si>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</si>
  <si>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</si>
  <si>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</si>
  <si>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</si>
  <si>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</si>
  <si>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</si>
  <si>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</si>
  <si>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</si>
  <si>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</si>
  <si>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</si>
  <si>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</si>
  <si>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</si>
  <si>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</si>
  <si>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</si>
  <si>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</si>
  <si>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</si>
  <si>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</si>
  <si>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</si>
  <si>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</si>
  <si>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</si>
  <si>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</si>
  <si>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</si>
  <si>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</si>
  <si>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</si>
  <si>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</si>
  <si>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</si>
  <si>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</si>
  <si>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</si>
  <si>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</si>
  <si>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</si>
  <si>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</si>
  <si>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</si>
  <si>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</si>
  <si>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</si>
  <si>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</si>
  <si>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</si>
  <si>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</si>
  <si>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</si>
  <si>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</si>
  <si>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</si>
  <si>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</si>
  <si>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</si>
  <si>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</si>
  <si>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</si>
  <si>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</si>
  <si>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</si>
  <si>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</si>
  <si>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</si>
  <si>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</si>
  <si>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</si>
  <si>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</si>
  <si>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</si>
  <si>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</si>
  <si>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</si>
  <si>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</si>
  <si>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</si>
  <si>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</si>
  <si>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</si>
  <si>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</si>
  <si>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</si>
  <si>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</si>
  <si>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</si>
  <si>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</si>
  <si>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</si>
  <si>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</si>
  <si>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</si>
  <si>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</si>
  <si>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</si>
  <si>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</si>
  <si>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</si>
  <si>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</si>
  <si>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</si>
  <si>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</si>
  <si>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</si>
  <si>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</si>
  <si>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</si>
  <si>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</si>
  <si>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</si>
  <si>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</si>
  <si>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</si>
  <si>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</si>
  <si>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</si>
  <si>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</si>
  <si>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</si>
  <si>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</si>
  <si>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</si>
  <si>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</si>
  <si>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</si>
  <si>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</si>
  <si>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</si>
  <si>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</si>
  <si>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</si>
  <si>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</si>
  <si>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</si>
  <si>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</si>
  <si>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</si>
  <si>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</si>
  <si>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</si>
  <si>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</si>
  <si>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</si>
  <si>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</si>
  <si>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</si>
  <si>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</si>
  <si>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</si>
  <si>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</si>
  <si>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</si>
  <si>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</si>
  <si>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</si>
  <si>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</si>
  <si>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</si>
  <si>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</si>
  <si>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</si>
  <si>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Profit of Rs.21.5/-</t>
  </si>
  <si>
    <t>Part profit of Rs.80/-</t>
  </si>
  <si>
    <t>3050-3250</t>
  </si>
  <si>
    <t>5700-5800</t>
  </si>
  <si>
    <t>350-360</t>
  </si>
  <si>
    <t xml:space="preserve">HDFCLIFE </t>
  </si>
  <si>
    <t>715-725</t>
  </si>
  <si>
    <t xml:space="preserve">RELIANCE </t>
  </si>
  <si>
    <t>2300-2400</t>
  </si>
  <si>
    <t xml:space="preserve">IGL </t>
  </si>
  <si>
    <t>545-564</t>
  </si>
  <si>
    <t>107-112</t>
  </si>
  <si>
    <t>Buy&lt;&gt;</t>
  </si>
  <si>
    <t>2000-2050</t>
  </si>
  <si>
    <t>PIIND APRIL FUT</t>
  </si>
  <si>
    <t>2350-2370</t>
  </si>
  <si>
    <t>560-580</t>
  </si>
  <si>
    <t>710-720</t>
  </si>
  <si>
    <t>3750-3800</t>
  </si>
  <si>
    <t>Profit of Rs.38.75/-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</si>
  <si>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</si>
  <si>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</si>
  <si>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</si>
  <si>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</si>
  <si>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</si>
  <si>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</si>
  <si>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BHARTIARTL APRIL FUT</t>
  </si>
  <si>
    <t>535-540</t>
  </si>
  <si>
    <t>Retail Research Technical Calls &amp; Fundamental Performance Report for the month of April-2021</t>
  </si>
  <si>
    <t>1465-1475</t>
  </si>
  <si>
    <t>1600-1700</t>
  </si>
  <si>
    <t>Profit of Rs.100/-</t>
  </si>
  <si>
    <t>NIFTY 14800 CE 08-APR</t>
  </si>
  <si>
    <t>930-940</t>
  </si>
  <si>
    <t xml:space="preserve">EXIDEIND </t>
  </si>
  <si>
    <t>195-200</t>
  </si>
  <si>
    <t>Profit of Rs.2.5/-</t>
  </si>
  <si>
    <t>Profit of Rs.90/-</t>
  </si>
  <si>
    <t>585-590</t>
  </si>
  <si>
    <t>Profit of Rs.6.5/-</t>
  </si>
  <si>
    <t>BPCL 420 PE APR</t>
  </si>
  <si>
    <t>NIFTY 14700 CE 08-APR</t>
  </si>
  <si>
    <t>140-150</t>
  </si>
  <si>
    <t>Profit of Rs.15/-</t>
  </si>
  <si>
    <t>Profit of Rs.17/-</t>
  </si>
  <si>
    <t>Profit of Rs.45/-</t>
  </si>
  <si>
    <t>Sell</t>
  </si>
  <si>
    <t>Profit of Rs.9.5/-</t>
  </si>
  <si>
    <t>Profit of Rs.1.05/-</t>
  </si>
  <si>
    <t>Profit of Rs.31.5/-</t>
  </si>
  <si>
    <t>Profit of Rs.110/-</t>
  </si>
  <si>
    <t>Profit of Rs.14.5/-</t>
  </si>
  <si>
    <t>AARTIIND APRIL FUT</t>
  </si>
  <si>
    <t>1400-1410</t>
  </si>
  <si>
    <t>440-450</t>
  </si>
  <si>
    <t>Profit of Rs.10.5/-</t>
  </si>
  <si>
    <t>524-530</t>
  </si>
  <si>
    <t>NIFTY 14700 PE 08-APR</t>
  </si>
  <si>
    <t>Loss of Rs.42/-</t>
  </si>
  <si>
    <t>BANKNIFTY 32600 PE 08-APR</t>
  </si>
  <si>
    <t>Loss of Rs.200/-</t>
  </si>
  <si>
    <t>620-640</t>
  </si>
  <si>
    <t>TCS APRIL FUT</t>
  </si>
  <si>
    <t>3380-3390</t>
  </si>
  <si>
    <t>HEROMOTOCO APRIL FUT</t>
  </si>
  <si>
    <t>HCLTECH APR FUT</t>
  </si>
  <si>
    <t>HCLTECH APR 1090 CE</t>
  </si>
  <si>
    <t>HEROMOTOCO APR 3050 CE</t>
  </si>
  <si>
    <t>Profit of Rs.175/-</t>
  </si>
  <si>
    <t xml:space="preserve">LTI </t>
  </si>
  <si>
    <t>4500 -4550</t>
  </si>
  <si>
    <t>TECHM APR FUT</t>
  </si>
  <si>
    <t>TECHM APR 1100 CE</t>
  </si>
  <si>
    <t>Loss of Rs.10/-</t>
  </si>
  <si>
    <t>ANURAS</t>
  </si>
  <si>
    <t>550-560</t>
  </si>
  <si>
    <t>NIFTY 14900 PE 08-APR</t>
  </si>
  <si>
    <t>Profit of Rs.16/-</t>
  </si>
  <si>
    <t xml:space="preserve">ZEEL 210 CE APR </t>
  </si>
  <si>
    <t>9.0-10</t>
  </si>
  <si>
    <t>Profit of Rs.28.5/-</t>
  </si>
  <si>
    <t>Profit of Rs.14/-</t>
  </si>
  <si>
    <t>Profit of Rs.29.50/-</t>
  </si>
  <si>
    <t>Profit of Rs.0.75/-</t>
  </si>
  <si>
    <t xml:space="preserve">HDFCBANK 1460 CE APR </t>
  </si>
  <si>
    <t>50-55</t>
  </si>
  <si>
    <t>1500-1530</t>
  </si>
  <si>
    <t>Profit of Rs.50/-</t>
  </si>
  <si>
    <t>Profit of Rs.20/-</t>
  </si>
  <si>
    <t>Profit of Rs.115/-</t>
  </si>
  <si>
    <t xml:space="preserve">NATIONALUM </t>
  </si>
  <si>
    <t>56-55</t>
  </si>
  <si>
    <t>1900-1920</t>
  </si>
  <si>
    <t>1430-1450</t>
  </si>
  <si>
    <t>1550-1600</t>
  </si>
  <si>
    <t>Profit of Rs.0.95/-</t>
  </si>
  <si>
    <t>Loss of Rs.13.5/-</t>
  </si>
  <si>
    <t>Loss of Rs.30/-</t>
  </si>
  <si>
    <t>Loss of Rs.50/-</t>
  </si>
  <si>
    <t>Loss of Rs.46/-</t>
  </si>
  <si>
    <t>Loss of Rs.22/-</t>
  </si>
  <si>
    <t>Loss of Rs.15.5/-</t>
  </si>
  <si>
    <t>Loss of Rs.125/-</t>
  </si>
  <si>
    <t>Loss of Rs.1.25/-</t>
  </si>
  <si>
    <t>Loss of Rs.5.5/-</t>
  </si>
  <si>
    <t>NIFTY 14200 PE 15-APR</t>
  </si>
  <si>
    <t>BANKNIFTY 31000 PE 15-APR</t>
  </si>
  <si>
    <t>600-700</t>
  </si>
  <si>
    <t>Loss of Rs.150/-</t>
  </si>
  <si>
    <t>INFY 1420 CE APR</t>
  </si>
  <si>
    <t>40-45</t>
  </si>
  <si>
    <t>HEROMOTOCO 2950 CE APR</t>
  </si>
  <si>
    <t>Profit of Rs.7/-</t>
  </si>
  <si>
    <t>Profit of Rs.4.5/-</t>
  </si>
  <si>
    <t>Profit of Rs.5/-</t>
  </si>
  <si>
    <t>2700-2750</t>
  </si>
  <si>
    <t>No profit no loss</t>
  </si>
  <si>
    <t>Loss of Rs.41.5/-</t>
  </si>
  <si>
    <t>4100-4150</t>
  </si>
  <si>
    <t>4500-4600</t>
  </si>
  <si>
    <t>35-40</t>
  </si>
  <si>
    <t>Profit of Rs.3.5/-</t>
  </si>
  <si>
    <t>NIFTY 14400 PE 15-APR</t>
  </si>
  <si>
    <t>Loss of Rs.27/-</t>
  </si>
  <si>
    <t>730-735</t>
  </si>
  <si>
    <t>ESCORT</t>
  </si>
  <si>
    <t>Loss of Rs.75/-</t>
  </si>
  <si>
    <t>HDFCBANK 1460 CE APR</t>
  </si>
  <si>
    <t>45-50</t>
  </si>
  <si>
    <t>BAJAJ-AUTO 3700 CE APR</t>
  </si>
  <si>
    <t xml:space="preserve">BHARTIARTL 550 CE APR </t>
  </si>
  <si>
    <t>HDFCBANK 1480 CE APR</t>
  </si>
  <si>
    <t>30-35</t>
  </si>
  <si>
    <t>LUPIN 1110 CE APR</t>
  </si>
  <si>
    <t>Profit of Rs.11/-</t>
  </si>
  <si>
    <t>560-565</t>
  </si>
  <si>
    <t>Profit of Rs.12.5/-</t>
  </si>
  <si>
    <t>Profit of Rs.63.5/-</t>
  </si>
  <si>
    <t>4300-4400</t>
  </si>
  <si>
    <t xml:space="preserve">GRANULES APR FUT </t>
  </si>
  <si>
    <t>Loss of Rs.2.25/-</t>
  </si>
  <si>
    <t>Loss of Rs.72.5/-</t>
  </si>
  <si>
    <t>HCLTECH 1040 CE APR</t>
  </si>
  <si>
    <t>22-25</t>
  </si>
  <si>
    <t>NIFTY 14200 PE 22-APR</t>
  </si>
  <si>
    <t xml:space="preserve"> NIFTY 14200 PE 22-APR</t>
  </si>
  <si>
    <t>590-600</t>
  </si>
  <si>
    <t>Profit of Rs.6/-</t>
  </si>
  <si>
    <t>ALKEM APR FUT</t>
  </si>
  <si>
    <t>2880-2900</t>
  </si>
  <si>
    <t xml:space="preserve">ESCORTS </t>
  </si>
  <si>
    <t>1270-1280</t>
  </si>
  <si>
    <t>AUROPHARMA APR FUT</t>
  </si>
  <si>
    <t xml:space="preserve">HCLTECH APR FUT </t>
  </si>
  <si>
    <t>1900-1950</t>
  </si>
  <si>
    <t>Profit of Rs.19.5/-</t>
  </si>
  <si>
    <t>Profit of Rs.2/-</t>
  </si>
  <si>
    <t>Loss of Rs.23.5/-</t>
  </si>
  <si>
    <t>Profit of Rs.13/-</t>
  </si>
  <si>
    <t>Loss of Rs.9.5/-</t>
  </si>
  <si>
    <t>Loss of Rs.155/-</t>
  </si>
  <si>
    <t>Profit of Rs.29/-</t>
  </si>
  <si>
    <t>Profit of Rs.16.5/-</t>
  </si>
  <si>
    <t>Loss of Rs.52.5/-</t>
  </si>
  <si>
    <t>BHARTIARTL 540 CE APR</t>
  </si>
  <si>
    <t xml:space="preserve"> IGL </t>
  </si>
  <si>
    <t>508-512</t>
  </si>
  <si>
    <t>535-545</t>
  </si>
  <si>
    <t>Loss of Rs.20/-</t>
  </si>
  <si>
    <t>Profit of Rs.4/-</t>
  </si>
  <si>
    <t xml:space="preserve">BPCL 415 CE APR </t>
  </si>
  <si>
    <t>Profit of Rs.1/-</t>
  </si>
  <si>
    <t>NIFTY 14000 PE 22-APR</t>
  </si>
  <si>
    <t>70-80</t>
  </si>
  <si>
    <t>Loss of Rs.9/-</t>
  </si>
  <si>
    <t>Loss of Rs.80/-</t>
  </si>
  <si>
    <t>125-128</t>
  </si>
  <si>
    <t>HDFCIFE 690 CE APR</t>
  </si>
  <si>
    <t>14-16</t>
  </si>
  <si>
    <t xml:space="preserve">HDFCAMC APR FUT </t>
  </si>
  <si>
    <t>2900-2920</t>
  </si>
  <si>
    <t>ESCORTS 1200 CE APR</t>
  </si>
  <si>
    <t>100-120</t>
  </si>
  <si>
    <t>1220-1240</t>
  </si>
  <si>
    <t>Profit of Rs.1.75/-</t>
  </si>
  <si>
    <t>BANKNIFTY 31600 CE 22-APR</t>
  </si>
  <si>
    <t>Loss of Rs.27.5/-</t>
  </si>
  <si>
    <t>ASIANPAINT 2520 CE APR</t>
  </si>
  <si>
    <t>EXIDEIND 175 CE APR</t>
  </si>
  <si>
    <t>4-5.0</t>
  </si>
  <si>
    <t>HDFCAMC APR FUT</t>
  </si>
  <si>
    <t>Profit of Rs.1.5/-</t>
  </si>
  <si>
    <t>Profit of Rs.7.5/-</t>
  </si>
  <si>
    <t>NK SECURITIES RESEARCH PRIVATE LIMITED</t>
  </si>
  <si>
    <t>ALPHA LEON ENTERPRISES LLP</t>
  </si>
  <si>
    <t>GRAVITON RESEARCH CAPITAL LLP</t>
  </si>
  <si>
    <t>OLGA TRADING PRIVATE LIMITED</t>
  </si>
  <si>
    <t>Loss of Rs.6.5/-</t>
  </si>
  <si>
    <t>Profit of Rs.1.8/-</t>
  </si>
  <si>
    <t>ICICIBANK 590 CE APR</t>
  </si>
  <si>
    <t>Profit of Rs.41.5/-</t>
  </si>
  <si>
    <t>Loss of Rs.8/-</t>
  </si>
  <si>
    <t>HDFCLIFE 690 CE APR</t>
  </si>
  <si>
    <t>16-18</t>
  </si>
  <si>
    <t>Profit of Rs.2.25/-</t>
  </si>
  <si>
    <t>Loss of Rs.2.90/-</t>
  </si>
  <si>
    <t>Loss of Rs.1.15/-</t>
  </si>
  <si>
    <t xml:space="preserve">RBLBANK </t>
  </si>
  <si>
    <t xml:space="preserve">LUPIN </t>
  </si>
  <si>
    <t>Part Profit of Rs.31/-</t>
  </si>
  <si>
    <t>Part Profit of Rs.72.50/-</t>
  </si>
  <si>
    <t>NIFTY 14400 PE APR</t>
  </si>
  <si>
    <t xml:space="preserve">BIOCON </t>
  </si>
  <si>
    <t>396-398</t>
  </si>
  <si>
    <t xml:space="preserve">GLENMARK </t>
  </si>
  <si>
    <t>550-554</t>
  </si>
  <si>
    <t>Profit of Rs.15.5/-</t>
  </si>
  <si>
    <t>OCTAWARE</t>
  </si>
  <si>
    <t>OVERSKUD MULTI ASSET MANAGEMENT PRIVATE LIMITED</t>
  </si>
  <si>
    <t>SHANGAR</t>
  </si>
  <si>
    <t>GOENKA BUSINESS &amp; FINANCE LIMITED</t>
  </si>
  <si>
    <t>KEERTI</t>
  </si>
  <si>
    <t>Keerti Know &amp; Skill Ltd.</t>
  </si>
  <si>
    <t>KOTARISUG</t>
  </si>
  <si>
    <t>Kothari Sugars And Chemic</t>
  </si>
  <si>
    <t>VAISHALI</t>
  </si>
  <si>
    <t>Vaishali Pharma Limited</t>
  </si>
  <si>
    <t>VIKASECO</t>
  </si>
  <si>
    <t>Vikas EcoTech Limited</t>
  </si>
  <si>
    <t>TEMBO</t>
  </si>
  <si>
    <t>Tembo Global Ind Ltd</t>
  </si>
  <si>
    <t>LGOF GLOBAL OPPORTUNITIES LTD</t>
  </si>
  <si>
    <t>Loss of Rs.33/-</t>
  </si>
  <si>
    <t>Loss of Rs.5/-</t>
  </si>
  <si>
    <t>ASIANPAINT 2560 CE APR</t>
  </si>
  <si>
    <t>Loss of Rs.39/-</t>
  </si>
  <si>
    <t>490-495</t>
  </si>
  <si>
    <t xml:space="preserve">TATACHEM </t>
  </si>
  <si>
    <t>759-761</t>
  </si>
  <si>
    <t>972-974</t>
  </si>
  <si>
    <t>GENNEX</t>
  </si>
  <si>
    <t>GKP</t>
  </si>
  <si>
    <t>HIRA HARESH VORA</t>
  </si>
  <si>
    <t>LAKHOTIA</t>
  </si>
  <si>
    <t>SANJOYOG TRADE-LINK PRIVATE LIMITED</t>
  </si>
  <si>
    <t>MUKESH KUMAR JAIN HUF</t>
  </si>
  <si>
    <t>MIRZA HAROON IBRAHIM BAIG</t>
  </si>
  <si>
    <t>OONE</t>
  </si>
  <si>
    <t>POTINENI RAMA CHANDRA RAO</t>
  </si>
  <si>
    <t>REGENCY</t>
  </si>
  <si>
    <t>SURINDER MITTAL &amp; SONS HUF</t>
  </si>
  <si>
    <t>INDERJEET KAUR WADHWA</t>
  </si>
  <si>
    <t>KUMAR EXPORTS</t>
  </si>
  <si>
    <t>KAMLESH</t>
  </si>
  <si>
    <t>SCANDENT</t>
  </si>
  <si>
    <t>WESTBURY TRADECOM LIMITED</t>
  </si>
  <si>
    <t>SAREEN ENTERPRISES</t>
  </si>
  <si>
    <t>AJOONI</t>
  </si>
  <si>
    <t>Ajooni Biotech Limited</t>
  </si>
  <si>
    <t>VALUEWORTH ADVISORS LLP</t>
  </si>
  <si>
    <t>BALAMINES</t>
  </si>
  <si>
    <t>Balaji Amines Limited</t>
  </si>
  <si>
    <t>XTX MARKETS LLP</t>
  </si>
  <si>
    <t>BALPHARMA</t>
  </si>
  <si>
    <t>Bal Pharma Limited</t>
  </si>
  <si>
    <t>COMPINFO</t>
  </si>
  <si>
    <t>Compuage Infocom Ltd</t>
  </si>
  <si>
    <t>DHAMPURSUG</t>
  </si>
  <si>
    <t>Dhampur Sugar Mills Ltd</t>
  </si>
  <si>
    <t>MBL  &amp; CO. LIMITED</t>
  </si>
  <si>
    <t>DSSL</t>
  </si>
  <si>
    <t>Dynacons Sys &amp; Sol. Ltd.</t>
  </si>
  <si>
    <t>MUKUL MAHESHWARI</t>
  </si>
  <si>
    <t>FMGOETZE</t>
  </si>
  <si>
    <t>Federal-Mogul Goetze (I)</t>
  </si>
  <si>
    <t>NIMI ENTERPRISES</t>
  </si>
  <si>
    <t>Hathway Cable &amp; Datacom</t>
  </si>
  <si>
    <t>GOVERNMENT OF SINGAPORE INVT CORPN PTE LTD A/C  C  ACCOUNT</t>
  </si>
  <si>
    <t>JUBLINDS</t>
  </si>
  <si>
    <t>Jubilant Industries Ltd</t>
  </si>
  <si>
    <t>NAVY RAMAVAT (HUF)</t>
  </si>
  <si>
    <t>JUMPNET</t>
  </si>
  <si>
    <t>Jump Networks Limited</t>
  </si>
  <si>
    <t>SAURIN RAJESH SHAH HUF</t>
  </si>
  <si>
    <t>Lux Industries Limited</t>
  </si>
  <si>
    <t>NIPPON INDIA MUTUAL FUND (NIPPON INDIA LARGE CAP FUND)</t>
  </si>
  <si>
    <t>LYKALABS</t>
  </si>
  <si>
    <t>Lyka Labs Ltd</t>
  </si>
  <si>
    <t>AMIT KUMAR VAISH</t>
  </si>
  <si>
    <t>MERCATOR</t>
  </si>
  <si>
    <t>Mercator Limited</t>
  </si>
  <si>
    <t>TARMAT</t>
  </si>
  <si>
    <t>Tarmat Limited</t>
  </si>
  <si>
    <t>MANISH NITIN THAKUR</t>
  </si>
  <si>
    <t>TRANSWIND</t>
  </si>
  <si>
    <t>Transwind Infra Limited</t>
  </si>
  <si>
    <t>AS FINALYSIS VENTURES LLP</t>
  </si>
  <si>
    <t>TOPGAIN FINANCE PRIVATE LIMITED</t>
  </si>
  <si>
    <t>MULTIPLIER S AND S ADV PVT LTD</t>
  </si>
  <si>
    <t>TEJAS TRADEFIN LLP</t>
  </si>
  <si>
    <t>VIMTALABS</t>
  </si>
  <si>
    <t>Vimta Labs Limited</t>
  </si>
  <si>
    <t>GAURAV DOSHI</t>
  </si>
  <si>
    <t>MANSI SHARES &amp; STOCK ADVISORS PVT LTD</t>
  </si>
  <si>
    <t>DIPAN MEHTA COMMODITIES PRIVATE LIMITED</t>
  </si>
  <si>
    <t>VIVIMEDLAB</t>
  </si>
  <si>
    <t>Vivimed Labs Limited</t>
  </si>
  <si>
    <t>PRITIKA AUTO INDUSTRIES LIMITED</t>
  </si>
  <si>
    <t>GDN INVESTMENTS PRIVATE LIMITED</t>
  </si>
  <si>
    <t>Jammu &amp; Kashmir Bank</t>
  </si>
  <si>
    <t>EAST BRIDGE CAPITAL MASTER FUND I LIMITED</t>
  </si>
  <si>
    <t>MARFATIA NISHIL SURENDRA</t>
  </si>
  <si>
    <t>KDDL-RE</t>
  </si>
  <si>
    <t>KDDL RE</t>
  </si>
  <si>
    <t>ELEVATION CAPITAL V FII HOLDINGS LIMITED</t>
  </si>
  <si>
    <t>ELEVATION CAPITAL V LIMITED</t>
  </si>
  <si>
    <t>SANWARIA</t>
  </si>
  <si>
    <t>Sanwaria Consumer Ltd.</t>
  </si>
  <si>
    <t>SUBRAMANIA SREENIVASAN GANESHANATH</t>
  </si>
  <si>
    <t>DURGA DEVI</t>
  </si>
  <si>
    <t>NOMURA SINGAPORE LIMITED</t>
  </si>
  <si>
    <t>ELARA INDIA OPPORTUNITIES FUND LIMITED</t>
  </si>
  <si>
    <t>Profit of Rs.8/-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</si>
</sst>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609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4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4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43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5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69" fontId="7" fillId="45" borderId="35" xfId="0" applyNumberFormat="1" applyFont="1" applyFill="1" applyBorder="1" applyAlignment="1">
      <alignment horizontal="center" vertical="center"/>
    </xf>
    <xf numFmtId="43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43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7" fillId="45" borderId="36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4" fontId="0" fillId="45" borderId="35" xfId="0" applyNumberFormat="1" applyFill="1" applyBorder="1" applyAlignment="1">
      <alignment horizontal="center" vertical="center"/>
    </xf>
    <xf numFmtId="165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1" fontId="46" fillId="58" borderId="35" xfId="0" applyNumberFormat="1" applyFont="1" applyFill="1" applyBorder="1" applyAlignment="1">
      <alignment horizontal="center" vertical="center"/>
    </xf>
    <xf numFmtId="0" fontId="46" fillId="45" borderId="35" xfId="0" applyNumberFormat="1" applyFont="1" applyFill="1" applyBorder="1" applyAlignment="1">
      <alignment horizontal="center" vertical="center"/>
    </xf>
    <xf numFmtId="0" fontId="0" fillId="45" borderId="35" xfId="0" applyNumberFormat="1" applyFill="1" applyBorder="1" applyAlignment="1">
      <alignment horizontal="center" vertical="center"/>
    </xf>
    <xf numFmtId="15" fontId="0" fillId="45" borderId="35" xfId="0" applyNumberFormat="1" applyFill="1" applyBorder="1" applyAlignment="1">
      <alignment horizontal="center" vertical="center"/>
    </xf>
    <xf numFmtId="43" fontId="46" fillId="45" borderId="35" xfId="160" applyFont="1" applyFill="1" applyBorder="1" applyAlignment="1">
      <alignment horizontal="center" vertical="top"/>
    </xf>
    <xf numFmtId="0" fontId="0" fillId="45" borderId="35" xfId="0" applyFill="1" applyBorder="1" applyAlignment="1">
      <alignment horizontal="center" vertical="center"/>
    </xf>
    <xf numFmtId="0" fontId="46" fillId="45" borderId="35" xfId="0" applyFont="1" applyFill="1" applyBorder="1" applyAlignment="1">
      <alignment horizontal="center" vertical="top"/>
    </xf>
    <xf numFmtId="0" fontId="7" fillId="45" borderId="36" xfId="0" applyFont="1" applyFill="1" applyBorder="1" applyAlignment="1">
      <alignment horizontal="center" vertical="center"/>
    </xf>
    <xf numFmtId="0" fontId="46" fillId="58" borderId="35" xfId="0" applyNumberFormat="1" applyFont="1" applyFill="1" applyBorder="1" applyAlignment="1">
      <alignment horizontal="center" vertical="center"/>
    </xf>
    <xf numFmtId="0" fontId="0" fillId="49" borderId="35" xfId="0" applyNumberFormat="1" applyFill="1" applyBorder="1" applyAlignment="1">
      <alignment horizontal="center" vertical="center"/>
    </xf>
    <xf numFmtId="164" fontId="0" fillId="49" borderId="35" xfId="0" applyNumberFormat="1" applyFill="1" applyBorder="1" applyAlignment="1">
      <alignment horizontal="center" vertical="center"/>
    </xf>
    <xf numFmtId="15" fontId="0" fillId="49" borderId="35" xfId="0" applyNumberFormat="1" applyFill="1" applyBorder="1" applyAlignment="1">
      <alignment horizontal="center" vertical="center"/>
    </xf>
    <xf numFmtId="43" fontId="8" fillId="49" borderId="35" xfId="160" applyFont="1" applyFill="1" applyBorder="1" applyAlignment="1">
      <alignment horizontal="left" vertical="center"/>
    </xf>
    <xf numFmtId="43" fontId="46" fillId="49" borderId="35" xfId="160" applyFont="1" applyFill="1" applyBorder="1" applyAlignment="1">
      <alignment horizontal="center" vertical="top"/>
    </xf>
    <xf numFmtId="0" fontId="46" fillId="49" borderId="35" xfId="0" applyFont="1" applyFill="1" applyBorder="1" applyAlignment="1">
      <alignment horizontal="center" vertical="center"/>
    </xf>
    <xf numFmtId="0" fontId="0" fillId="49" borderId="35" xfId="0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top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" fontId="0" fillId="49" borderId="35" xfId="0" applyNumberFormat="1" applyFill="1" applyBorder="1" applyAlignment="1">
      <alignment horizontal="center" vertical="center"/>
    </xf>
    <xf numFmtId="164" fontId="46" fillId="49" borderId="35" xfId="0" applyNumberFormat="1" applyFont="1" applyFill="1" applyBorder="1" applyAlignment="1">
      <alignment horizontal="center" vertical="center"/>
    </xf>
    <xf numFmtId="165" fontId="0" fillId="49" borderId="35" xfId="0" applyNumberFormat="1" applyFont="1" applyFill="1" applyBorder="1" applyAlignment="1">
      <alignment horizontal="center" vertical="center"/>
    </xf>
    <xf numFmtId="0" fontId="8" fillId="49" borderId="35" xfId="0" applyFont="1" applyFill="1" applyBorder="1" applyAlignment="1">
      <alignment horizontal="left"/>
    </xf>
    <xf numFmtId="0" fontId="0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2" fontId="7" fillId="49" borderId="35" xfId="0" applyNumberFormat="1" applyFont="1" applyFill="1" applyBorder="1" applyAlignment="1">
      <alignment horizontal="center" vertical="center"/>
    </xf>
    <xf numFmtId="16" fontId="48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4" fontId="46" fillId="59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7" xfId="160" applyNumberFormat="1" applyFont="1" applyFill="1" applyBorder="1" applyAlignment="1">
      <alignment horizontal="center" vertical="center"/>
    </xf>
    <xf numFmtId="0" fontId="46" fillId="45" borderId="36" xfId="0" applyFont="1" applyFill="1" applyBorder="1" applyAlignment="1">
      <alignment horizontal="center" vertical="center"/>
    </xf>
    <xf numFmtId="0" fontId="46" fillId="45" borderId="37" xfId="0" applyFont="1" applyFill="1" applyBorder="1" applyAlignment="1">
      <alignment horizontal="center" vertical="center"/>
    </xf>
    <xf numFmtId="164" fontId="46" fillId="45" borderId="36" xfId="0" applyNumberFormat="1" applyFont="1" applyFill="1" applyBorder="1" applyAlignment="1">
      <alignment horizontal="center" vertical="center"/>
    </xf>
    <xf numFmtId="164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43" fontId="7" fillId="45" borderId="36" xfId="160" applyFont="1" applyFill="1" applyBorder="1" applyAlignment="1">
      <alignment horizontal="center" vertical="center"/>
    </xf>
    <xf numFmtId="43" fontId="7" fillId="45" borderId="37" xfId="16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44314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44314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86" t="s">
        <v>16</v>
      </c>
      <c r="B9" s="588" t="s">
        <v>17</v>
      </c>
      <c r="C9" s="588" t="s">
        <v>18</v>
      </c>
      <c r="D9" s="588" t="s">
        <v>832</v>
      </c>
      <c r="E9" s="260" t="s">
        <v>19</v>
      </c>
      <c r="F9" s="260" t="s">
        <v>20</v>
      </c>
      <c r="G9" s="583" t="s">
        <v>21</v>
      </c>
      <c r="H9" s="584"/>
      <c r="I9" s="585"/>
      <c r="J9" s="583" t="s">
        <v>22</v>
      </c>
      <c r="K9" s="584"/>
      <c r="L9" s="585"/>
      <c r="M9" s="260"/>
      <c r="N9" s="267"/>
      <c r="O9" s="267"/>
      <c r="P9" s="267"/>
    </row>
    <row r="10" spans="1:16" ht="59.25" customHeight="1">
      <c r="A10" s="587"/>
      <c r="B10" s="589" t="s">
        <v>17</v>
      </c>
      <c r="C10" s="589"/>
      <c r="D10" s="589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5" t="s">
        <v>35</v>
      </c>
      <c r="D11" s="466">
        <v>44315</v>
      </c>
      <c r="E11" s="284">
        <v>32741.95</v>
      </c>
      <c r="F11" s="284">
        <v>32558.899999999998</v>
      </c>
      <c r="G11" s="296">
        <v>32333.1</v>
      </c>
      <c r="H11" s="296">
        <v>31924.25</v>
      </c>
      <c r="I11" s="296">
        <v>31698.45</v>
      </c>
      <c r="J11" s="296">
        <v>32967.75</v>
      </c>
      <c r="K11" s="296">
        <v>33193.549999999988</v>
      </c>
      <c r="L11" s="296">
        <v>33602.399999999994</v>
      </c>
      <c r="M11" s="283">
        <v>32784.699999999997</v>
      </c>
      <c r="N11" s="283">
        <v>32150.05</v>
      </c>
      <c r="O11" s="463">
        <v>2332700</v>
      </c>
      <c r="P11" s="464">
        <v>4.9288726454877703E-2</v>
      </c>
    </row>
    <row r="12" spans="1:16" ht="15">
      <c r="A12" s="263">
        <v>2</v>
      </c>
      <c r="B12" s="362" t="s">
        <v>34</v>
      </c>
      <c r="C12" s="465" t="s">
        <v>36</v>
      </c>
      <c r="D12" s="466">
        <v>44315</v>
      </c>
      <c r="E12" s="297">
        <v>14644.7</v>
      </c>
      <c r="F12" s="297">
        <v>14593.15</v>
      </c>
      <c r="G12" s="298">
        <v>14527.55</v>
      </c>
      <c r="H12" s="298">
        <v>14410.4</v>
      </c>
      <c r="I12" s="298">
        <v>14344.8</v>
      </c>
      <c r="J12" s="298">
        <v>14710.3</v>
      </c>
      <c r="K12" s="298">
        <v>14775.900000000001</v>
      </c>
      <c r="L12" s="298">
        <v>14893.05</v>
      </c>
      <c r="M12" s="285">
        <v>14658.75</v>
      </c>
      <c r="N12" s="285">
        <v>14476</v>
      </c>
      <c r="O12" s="300">
        <v>13539225</v>
      </c>
      <c r="P12" s="301">
        <v>5.3386161261334858E-2</v>
      </c>
    </row>
    <row r="13" spans="1:16" ht="15">
      <c r="A13" s="263">
        <v>3</v>
      </c>
      <c r="B13" s="362" t="s">
        <v>34</v>
      </c>
      <c r="C13" s="465" t="s">
        <v>830</v>
      </c>
      <c r="D13" s="466">
        <v>44315</v>
      </c>
      <c r="E13" s="425">
        <v>15597.1</v>
      </c>
      <c r="F13" s="425">
        <v>15543.65</v>
      </c>
      <c r="G13" s="426">
        <v>15475.3</v>
      </c>
      <c r="H13" s="426">
        <v>15353.5</v>
      </c>
      <c r="I13" s="426">
        <v>15285.15</v>
      </c>
      <c r="J13" s="426">
        <v>15665.449999999999</v>
      </c>
      <c r="K13" s="426">
        <v>15733.800000000001</v>
      </c>
      <c r="L13" s="426">
        <v>15855.599999999999</v>
      </c>
      <c r="M13" s="427">
        <v>15612</v>
      </c>
      <c r="N13" s="427">
        <v>15421.85</v>
      </c>
      <c r="O13" s="428">
        <v>19440</v>
      </c>
      <c r="P13" s="429">
        <v>9.7065462753950338E-2</v>
      </c>
    </row>
    <row r="14" spans="1:16" ht="15">
      <c r="A14" s="263">
        <v>4</v>
      </c>
      <c r="B14" s="382" t="s">
        <v>841</v>
      </c>
      <c r="C14" s="465" t="s">
        <v>735</v>
      </c>
      <c r="D14" s="466">
        <v>44315</v>
      </c>
      <c r="E14" s="297">
        <v>1565.75</v>
      </c>
      <c r="F14" s="297">
        <v>1541.05</v>
      </c>
      <c r="G14" s="298">
        <v>1504.1999999999998</v>
      </c>
      <c r="H14" s="298">
        <v>1442.6499999999999</v>
      </c>
      <c r="I14" s="298">
        <v>1405.7999999999997</v>
      </c>
      <c r="J14" s="298">
        <v>1602.6</v>
      </c>
      <c r="K14" s="298">
        <v>1639.4499999999998</v>
      </c>
      <c r="L14" s="298">
        <v>1701</v>
      </c>
      <c r="M14" s="285">
        <v>1577.9</v>
      </c>
      <c r="N14" s="285">
        <v>1479.5</v>
      </c>
      <c r="O14" s="300">
        <v>729725</v>
      </c>
      <c r="P14" s="301">
        <v>0.18332184700206755</v>
      </c>
    </row>
    <row r="15" spans="1:16" ht="15">
      <c r="A15" s="263">
        <v>5</v>
      </c>
      <c r="B15" s="362" t="s">
        <v>37</v>
      </c>
      <c r="C15" s="465" t="s">
        <v>38</v>
      </c>
      <c r="D15" s="466">
        <v>44315</v>
      </c>
      <c r="E15" s="297">
        <v>1859.05</v>
      </c>
      <c r="F15" s="297">
        <v>1852.25</v>
      </c>
      <c r="G15" s="298">
        <v>1840.85</v>
      </c>
      <c r="H15" s="298">
        <v>1822.6499999999999</v>
      </c>
      <c r="I15" s="298">
        <v>1811.2499999999998</v>
      </c>
      <c r="J15" s="298">
        <v>1870.45</v>
      </c>
      <c r="K15" s="298">
        <v>1881.8500000000001</v>
      </c>
      <c r="L15" s="298">
        <v>1900.0500000000002</v>
      </c>
      <c r="M15" s="285">
        <v>1863.65</v>
      </c>
      <c r="N15" s="285">
        <v>1834.05</v>
      </c>
      <c r="O15" s="300">
        <v>3234000</v>
      </c>
      <c r="P15" s="301">
        <v>-6.5722952477249741E-2</v>
      </c>
    </row>
    <row r="16" spans="1:16" ht="15">
      <c r="A16" s="263">
        <v>6</v>
      </c>
      <c r="B16" s="362" t="s">
        <v>39</v>
      </c>
      <c r="C16" s="465" t="s">
        <v>40</v>
      </c>
      <c r="D16" s="466">
        <v>44315</v>
      </c>
      <c r="E16" s="297">
        <v>1194.5</v>
      </c>
      <c r="F16" s="297">
        <v>1196.5666666666666</v>
      </c>
      <c r="G16" s="298">
        <v>1178.1333333333332</v>
      </c>
      <c r="H16" s="298">
        <v>1161.7666666666667</v>
      </c>
      <c r="I16" s="298">
        <v>1143.3333333333333</v>
      </c>
      <c r="J16" s="298">
        <v>1212.9333333333332</v>
      </c>
      <c r="K16" s="298">
        <v>1231.3666666666666</v>
      </c>
      <c r="L16" s="298">
        <v>1247.7333333333331</v>
      </c>
      <c r="M16" s="285">
        <v>1215</v>
      </c>
      <c r="N16" s="285">
        <v>1180.2</v>
      </c>
      <c r="O16" s="300">
        <v>18474000</v>
      </c>
      <c r="P16" s="301">
        <v>3.4610215053763438E-2</v>
      </c>
    </row>
    <row r="17" spans="1:16" ht="15">
      <c r="A17" s="263">
        <v>7</v>
      </c>
      <c r="B17" s="362" t="s">
        <v>39</v>
      </c>
      <c r="C17" s="465" t="s">
        <v>41</v>
      </c>
      <c r="D17" s="466">
        <v>44315</v>
      </c>
      <c r="E17" s="297">
        <v>750.45</v>
      </c>
      <c r="F17" s="297">
        <v>745.91666666666663</v>
      </c>
      <c r="G17" s="298">
        <v>733.2833333333333</v>
      </c>
      <c r="H17" s="298">
        <v>716.11666666666667</v>
      </c>
      <c r="I17" s="298">
        <v>703.48333333333335</v>
      </c>
      <c r="J17" s="298">
        <v>763.08333333333326</v>
      </c>
      <c r="K17" s="298">
        <v>775.7166666666667</v>
      </c>
      <c r="L17" s="298">
        <v>792.88333333333321</v>
      </c>
      <c r="M17" s="285">
        <v>758.55</v>
      </c>
      <c r="N17" s="285">
        <v>728.75</v>
      </c>
      <c r="O17" s="300">
        <v>73920000</v>
      </c>
      <c r="P17" s="301">
        <v>4.4501817440635938E-3</v>
      </c>
    </row>
    <row r="18" spans="1:16" ht="15">
      <c r="A18" s="263">
        <v>8</v>
      </c>
      <c r="B18" s="362" t="s">
        <v>51</v>
      </c>
      <c r="C18" s="465" t="s">
        <v>226</v>
      </c>
      <c r="D18" s="466">
        <v>44315</v>
      </c>
      <c r="E18" s="297">
        <v>2775.3</v>
      </c>
      <c r="F18" s="297">
        <v>2778.25</v>
      </c>
      <c r="G18" s="298">
        <v>2757.55</v>
      </c>
      <c r="H18" s="298">
        <v>2739.8</v>
      </c>
      <c r="I18" s="298">
        <v>2719.1000000000004</v>
      </c>
      <c r="J18" s="298">
        <v>2796</v>
      </c>
      <c r="K18" s="298">
        <v>2816.7</v>
      </c>
      <c r="L18" s="298">
        <v>2834.45</v>
      </c>
      <c r="M18" s="285">
        <v>2798.95</v>
      </c>
      <c r="N18" s="285">
        <v>2760.5</v>
      </c>
      <c r="O18" s="300">
        <v>330600</v>
      </c>
      <c r="P18" s="301">
        <v>3.4418022528160203E-2</v>
      </c>
    </row>
    <row r="19" spans="1:16" ht="15">
      <c r="A19" s="263">
        <v>9</v>
      </c>
      <c r="B19" s="362" t="s">
        <v>43</v>
      </c>
      <c r="C19" s="465" t="s">
        <v>44</v>
      </c>
      <c r="D19" s="466">
        <v>44315</v>
      </c>
      <c r="E19" s="297">
        <v>805.15</v>
      </c>
      <c r="F19" s="297">
        <v>806.31666666666661</v>
      </c>
      <c r="G19" s="298">
        <v>801.73333333333323</v>
      </c>
      <c r="H19" s="298">
        <v>798.31666666666661</v>
      </c>
      <c r="I19" s="298">
        <v>793.73333333333323</v>
      </c>
      <c r="J19" s="298">
        <v>809.73333333333323</v>
      </c>
      <c r="K19" s="298">
        <v>814.31666666666672</v>
      </c>
      <c r="L19" s="298">
        <v>817.73333333333323</v>
      </c>
      <c r="M19" s="285">
        <v>810.9</v>
      </c>
      <c r="N19" s="285">
        <v>802.9</v>
      </c>
      <c r="O19" s="300">
        <v>4952000</v>
      </c>
      <c r="P19" s="301">
        <v>-6.3185773741959897E-2</v>
      </c>
    </row>
    <row r="20" spans="1:16" ht="15">
      <c r="A20" s="263">
        <v>10</v>
      </c>
      <c r="B20" s="362" t="s">
        <v>37</v>
      </c>
      <c r="C20" s="465" t="s">
        <v>45</v>
      </c>
      <c r="D20" s="466">
        <v>44315</v>
      </c>
      <c r="E20" s="297">
        <v>306.10000000000002</v>
      </c>
      <c r="F20" s="297">
        <v>304.98333333333335</v>
      </c>
      <c r="G20" s="298">
        <v>302.91666666666669</v>
      </c>
      <c r="H20" s="298">
        <v>299.73333333333335</v>
      </c>
      <c r="I20" s="298">
        <v>297.66666666666669</v>
      </c>
      <c r="J20" s="298">
        <v>308.16666666666669</v>
      </c>
      <c r="K20" s="298">
        <v>310.23333333333329</v>
      </c>
      <c r="L20" s="298">
        <v>313.41666666666669</v>
      </c>
      <c r="M20" s="285">
        <v>307.05</v>
      </c>
      <c r="N20" s="285">
        <v>301.8</v>
      </c>
      <c r="O20" s="300">
        <v>17664000</v>
      </c>
      <c r="P20" s="301">
        <v>3.7167518055310905E-2</v>
      </c>
    </row>
    <row r="21" spans="1:16" ht="15">
      <c r="A21" s="263">
        <v>11</v>
      </c>
      <c r="B21" s="362" t="s">
        <v>51</v>
      </c>
      <c r="C21" s="465" t="s">
        <v>294</v>
      </c>
      <c r="D21" s="466">
        <v>44315</v>
      </c>
      <c r="E21" s="297">
        <v>1004.35</v>
      </c>
      <c r="F21" s="297">
        <v>1004.1999999999999</v>
      </c>
      <c r="G21" s="298">
        <v>991.04999999999984</v>
      </c>
      <c r="H21" s="298">
        <v>977.74999999999989</v>
      </c>
      <c r="I21" s="298">
        <v>964.5999999999998</v>
      </c>
      <c r="J21" s="298">
        <v>1017.4999999999999</v>
      </c>
      <c r="K21" s="298">
        <v>1030.6500000000001</v>
      </c>
      <c r="L21" s="298">
        <v>1043.9499999999998</v>
      </c>
      <c r="M21" s="285">
        <v>1017.35</v>
      </c>
      <c r="N21" s="285">
        <v>990.9</v>
      </c>
      <c r="O21" s="300">
        <v>1127500</v>
      </c>
      <c r="P21" s="301">
        <v>-1.4423076923076924E-2</v>
      </c>
    </row>
    <row r="22" spans="1:16" ht="15">
      <c r="A22" s="263">
        <v>12</v>
      </c>
      <c r="B22" s="362" t="s">
        <v>39</v>
      </c>
      <c r="C22" s="465" t="s">
        <v>46</v>
      </c>
      <c r="D22" s="466">
        <v>44315</v>
      </c>
      <c r="E22" s="297">
        <v>3199</v>
      </c>
      <c r="F22" s="297">
        <v>3191.1666666666665</v>
      </c>
      <c r="G22" s="298">
        <v>3170.9333333333329</v>
      </c>
      <c r="H22" s="298">
        <v>3142.8666666666663</v>
      </c>
      <c r="I22" s="298">
        <v>3122.6333333333328</v>
      </c>
      <c r="J22" s="298">
        <v>3219.2333333333331</v>
      </c>
      <c r="K22" s="298">
        <v>3239.4666666666667</v>
      </c>
      <c r="L22" s="298">
        <v>3267.5333333333333</v>
      </c>
      <c r="M22" s="285">
        <v>3211.4</v>
      </c>
      <c r="N22" s="285">
        <v>3163.1</v>
      </c>
      <c r="O22" s="300">
        <v>2301000</v>
      </c>
      <c r="P22" s="301">
        <v>5.1164915486523528E-2</v>
      </c>
    </row>
    <row r="23" spans="1:16" ht="15">
      <c r="A23" s="263">
        <v>13</v>
      </c>
      <c r="B23" s="362" t="s">
        <v>43</v>
      </c>
      <c r="C23" s="465" t="s">
        <v>47</v>
      </c>
      <c r="D23" s="466">
        <v>44315</v>
      </c>
      <c r="E23" s="297">
        <v>205.4</v>
      </c>
      <c r="F23" s="297">
        <v>204.56666666666669</v>
      </c>
      <c r="G23" s="298">
        <v>202.73333333333338</v>
      </c>
      <c r="H23" s="298">
        <v>200.06666666666669</v>
      </c>
      <c r="I23" s="298">
        <v>198.23333333333338</v>
      </c>
      <c r="J23" s="298">
        <v>207.23333333333338</v>
      </c>
      <c r="K23" s="298">
        <v>209.06666666666669</v>
      </c>
      <c r="L23" s="298">
        <v>211.73333333333338</v>
      </c>
      <c r="M23" s="285">
        <v>206.4</v>
      </c>
      <c r="N23" s="285">
        <v>201.9</v>
      </c>
      <c r="O23" s="300">
        <v>14510000</v>
      </c>
      <c r="P23" s="301">
        <v>2.6529890343119915E-2</v>
      </c>
    </row>
    <row r="24" spans="1:16" ht="15">
      <c r="A24" s="263">
        <v>14</v>
      </c>
      <c r="B24" s="362" t="s">
        <v>43</v>
      </c>
      <c r="C24" s="465" t="s">
        <v>48</v>
      </c>
      <c r="D24" s="466">
        <v>44315</v>
      </c>
      <c r="E24" s="297">
        <v>115.85</v>
      </c>
      <c r="F24" s="297">
        <v>115.26666666666667</v>
      </c>
      <c r="G24" s="298">
        <v>113.03333333333333</v>
      </c>
      <c r="H24" s="298">
        <v>110.21666666666667</v>
      </c>
      <c r="I24" s="298">
        <v>107.98333333333333</v>
      </c>
      <c r="J24" s="298">
        <v>118.08333333333333</v>
      </c>
      <c r="K24" s="298">
        <v>120.31666666666665</v>
      </c>
      <c r="L24" s="298">
        <v>123.13333333333333</v>
      </c>
      <c r="M24" s="285">
        <v>117.5</v>
      </c>
      <c r="N24" s="285">
        <v>112.45</v>
      </c>
      <c r="O24" s="300">
        <v>38592000</v>
      </c>
      <c r="P24" s="301">
        <v>1.7560512577123873E-2</v>
      </c>
    </row>
    <row r="25" spans="1:16" ht="15">
      <c r="A25" s="263">
        <v>15</v>
      </c>
      <c r="B25" s="362" t="s">
        <v>49</v>
      </c>
      <c r="C25" s="465" t="s">
        <v>50</v>
      </c>
      <c r="D25" s="466">
        <v>44315</v>
      </c>
      <c r="E25" s="297">
        <v>2572.35</v>
      </c>
      <c r="F25" s="297">
        <v>2560.9166666666665</v>
      </c>
      <c r="G25" s="298">
        <v>2545.083333333333</v>
      </c>
      <c r="H25" s="298">
        <v>2517.8166666666666</v>
      </c>
      <c r="I25" s="298">
        <v>2501.9833333333331</v>
      </c>
      <c r="J25" s="298">
        <v>2588.1833333333329</v>
      </c>
      <c r="K25" s="298">
        <v>2604.016666666666</v>
      </c>
      <c r="L25" s="298">
        <v>2631.2833333333328</v>
      </c>
      <c r="M25" s="285">
        <v>2576.75</v>
      </c>
      <c r="N25" s="285">
        <v>2533.65</v>
      </c>
      <c r="O25" s="300">
        <v>4584600</v>
      </c>
      <c r="P25" s="301">
        <v>-1.9630484988452657E-2</v>
      </c>
    </row>
    <row r="26" spans="1:16" ht="15">
      <c r="A26" s="263">
        <v>16</v>
      </c>
      <c r="B26" s="362" t="s">
        <v>53</v>
      </c>
      <c r="C26" s="465" t="s">
        <v>222</v>
      </c>
      <c r="D26" s="466">
        <v>44315</v>
      </c>
      <c r="E26" s="297">
        <v>1086.25</v>
      </c>
      <c r="F26" s="297">
        <v>1072.8500000000001</v>
      </c>
      <c r="G26" s="298">
        <v>1047.5500000000002</v>
      </c>
      <c r="H26" s="298">
        <v>1008.8500000000001</v>
      </c>
      <c r="I26" s="298">
        <v>983.55000000000018</v>
      </c>
      <c r="J26" s="298">
        <v>1111.5500000000002</v>
      </c>
      <c r="K26" s="298">
        <v>1136.8499999999999</v>
      </c>
      <c r="L26" s="298">
        <v>1175.5500000000002</v>
      </c>
      <c r="M26" s="285">
        <v>1098.1500000000001</v>
      </c>
      <c r="N26" s="285">
        <v>1034.1500000000001</v>
      </c>
      <c r="O26" s="300">
        <v>4475000</v>
      </c>
      <c r="P26" s="301">
        <v>8.7881366233134806E-2</v>
      </c>
    </row>
    <row r="27" spans="1:16" ht="15">
      <c r="A27" s="263">
        <v>17</v>
      </c>
      <c r="B27" s="362" t="s">
        <v>51</v>
      </c>
      <c r="C27" s="465" t="s">
        <v>52</v>
      </c>
      <c r="D27" s="466">
        <v>44315</v>
      </c>
      <c r="E27" s="297">
        <v>973.65</v>
      </c>
      <c r="F27" s="297">
        <v>973.35</v>
      </c>
      <c r="G27" s="298">
        <v>963.80000000000007</v>
      </c>
      <c r="H27" s="298">
        <v>953.95</v>
      </c>
      <c r="I27" s="298">
        <v>944.40000000000009</v>
      </c>
      <c r="J27" s="298">
        <v>983.2</v>
      </c>
      <c r="K27" s="298">
        <v>992.75</v>
      </c>
      <c r="L27" s="298">
        <v>1002.6</v>
      </c>
      <c r="M27" s="285">
        <v>982.9</v>
      </c>
      <c r="N27" s="285">
        <v>963.5</v>
      </c>
      <c r="O27" s="300">
        <v>9794850</v>
      </c>
      <c r="P27" s="301">
        <v>-8.8792423046566687E-3</v>
      </c>
    </row>
    <row r="28" spans="1:16" ht="15">
      <c r="A28" s="263">
        <v>18</v>
      </c>
      <c r="B28" s="362" t="s">
        <v>53</v>
      </c>
      <c r="C28" s="465" t="s">
        <v>54</v>
      </c>
      <c r="D28" s="466">
        <v>44315</v>
      </c>
      <c r="E28" s="297">
        <v>701.55</v>
      </c>
      <c r="F28" s="297">
        <v>697.63333333333321</v>
      </c>
      <c r="G28" s="298">
        <v>689.21666666666647</v>
      </c>
      <c r="H28" s="298">
        <v>676.88333333333321</v>
      </c>
      <c r="I28" s="298">
        <v>668.46666666666647</v>
      </c>
      <c r="J28" s="298">
        <v>709.96666666666647</v>
      </c>
      <c r="K28" s="298">
        <v>718.38333333333321</v>
      </c>
      <c r="L28" s="298">
        <v>730.71666666666647</v>
      </c>
      <c r="M28" s="285">
        <v>706.05</v>
      </c>
      <c r="N28" s="285">
        <v>685.3</v>
      </c>
      <c r="O28" s="300">
        <v>52382400</v>
      </c>
      <c r="P28" s="301">
        <v>0.26542207792207795</v>
      </c>
    </row>
    <row r="29" spans="1:16" ht="15">
      <c r="A29" s="263">
        <v>19</v>
      </c>
      <c r="B29" s="362" t="s">
        <v>43</v>
      </c>
      <c r="C29" s="465" t="s">
        <v>55</v>
      </c>
      <c r="D29" s="466">
        <v>44315</v>
      </c>
      <c r="E29" s="297">
        <v>3797.2</v>
      </c>
      <c r="F29" s="297">
        <v>3777.9333333333329</v>
      </c>
      <c r="G29" s="298">
        <v>3749.266666666666</v>
      </c>
      <c r="H29" s="298">
        <v>3701.333333333333</v>
      </c>
      <c r="I29" s="298">
        <v>3672.6666666666661</v>
      </c>
      <c r="J29" s="298">
        <v>3825.8666666666659</v>
      </c>
      <c r="K29" s="298">
        <v>3854.5333333333328</v>
      </c>
      <c r="L29" s="298">
        <v>3902.4666666666658</v>
      </c>
      <c r="M29" s="285">
        <v>3806.6</v>
      </c>
      <c r="N29" s="285">
        <v>3730</v>
      </c>
      <c r="O29" s="300">
        <v>2024250</v>
      </c>
      <c r="P29" s="301">
        <v>-2.9553010712966383E-3</v>
      </c>
    </row>
    <row r="30" spans="1:16" ht="15">
      <c r="A30" s="263">
        <v>20</v>
      </c>
      <c r="B30" s="362" t="s">
        <v>56</v>
      </c>
      <c r="C30" s="465" t="s">
        <v>57</v>
      </c>
      <c r="D30" s="466">
        <v>44315</v>
      </c>
      <c r="E30" s="297">
        <v>10119</v>
      </c>
      <c r="F30" s="297">
        <v>10087.949999999999</v>
      </c>
      <c r="G30" s="298">
        <v>10015.899999999998</v>
      </c>
      <c r="H30" s="298">
        <v>9912.7999999999993</v>
      </c>
      <c r="I30" s="298">
        <v>9840.7499999999982</v>
      </c>
      <c r="J30" s="298">
        <v>10191.049999999997</v>
      </c>
      <c r="K30" s="298">
        <v>10263.099999999997</v>
      </c>
      <c r="L30" s="298">
        <v>10366.199999999997</v>
      </c>
      <c r="M30" s="285">
        <v>10160</v>
      </c>
      <c r="N30" s="285">
        <v>9984.85</v>
      </c>
      <c r="O30" s="300">
        <v>924625</v>
      </c>
      <c r="P30" s="301">
        <v>8.8434373160682755E-2</v>
      </c>
    </row>
    <row r="31" spans="1:16" ht="15">
      <c r="A31" s="263">
        <v>21</v>
      </c>
      <c r="B31" s="362" t="s">
        <v>56</v>
      </c>
      <c r="C31" s="465" t="s">
        <v>58</v>
      </c>
      <c r="D31" s="466">
        <v>44315</v>
      </c>
      <c r="E31" s="297">
        <v>4864.1499999999996</v>
      </c>
      <c r="F31" s="297">
        <v>4833.4333333333334</v>
      </c>
      <c r="G31" s="298">
        <v>4781.8666666666668</v>
      </c>
      <c r="H31" s="298">
        <v>4699.583333333333</v>
      </c>
      <c r="I31" s="298">
        <v>4648.0166666666664</v>
      </c>
      <c r="J31" s="298">
        <v>4915.7166666666672</v>
      </c>
      <c r="K31" s="298">
        <v>4967.2833333333347</v>
      </c>
      <c r="L31" s="298">
        <v>5049.5666666666675</v>
      </c>
      <c r="M31" s="285">
        <v>4885</v>
      </c>
      <c r="N31" s="285">
        <v>4751.1499999999996</v>
      </c>
      <c r="O31" s="300">
        <v>4909750</v>
      </c>
      <c r="P31" s="301">
        <v>-3.1655243824269021E-2</v>
      </c>
    </row>
    <row r="32" spans="1:16" ht="15">
      <c r="A32" s="263">
        <v>22</v>
      </c>
      <c r="B32" s="362" t="s">
        <v>43</v>
      </c>
      <c r="C32" s="465" t="s">
        <v>59</v>
      </c>
      <c r="D32" s="466">
        <v>44315</v>
      </c>
      <c r="E32" s="297">
        <v>1724.3</v>
      </c>
      <c r="F32" s="297">
        <v>1722.5333333333335</v>
      </c>
      <c r="G32" s="298">
        <v>1711.366666666667</v>
      </c>
      <c r="H32" s="298">
        <v>1698.4333333333334</v>
      </c>
      <c r="I32" s="298">
        <v>1687.2666666666669</v>
      </c>
      <c r="J32" s="298">
        <v>1735.4666666666672</v>
      </c>
      <c r="K32" s="298">
        <v>1746.6333333333337</v>
      </c>
      <c r="L32" s="298">
        <v>1759.5666666666673</v>
      </c>
      <c r="M32" s="285">
        <v>1733.7</v>
      </c>
      <c r="N32" s="285">
        <v>1709.6</v>
      </c>
      <c r="O32" s="300">
        <v>1688400</v>
      </c>
      <c r="P32" s="301">
        <v>-8.6895255988727101E-3</v>
      </c>
    </row>
    <row r="33" spans="1:16" ht="15">
      <c r="A33" s="263">
        <v>23</v>
      </c>
      <c r="B33" s="362" t="s">
        <v>53</v>
      </c>
      <c r="C33" s="465" t="s">
        <v>229</v>
      </c>
      <c r="D33" s="466">
        <v>44315</v>
      </c>
      <c r="E33" s="297">
        <v>318.64999999999998</v>
      </c>
      <c r="F33" s="297">
        <v>316.45</v>
      </c>
      <c r="G33" s="298">
        <v>313.2</v>
      </c>
      <c r="H33" s="298">
        <v>307.75</v>
      </c>
      <c r="I33" s="298">
        <v>304.5</v>
      </c>
      <c r="J33" s="298">
        <v>321.89999999999998</v>
      </c>
      <c r="K33" s="298">
        <v>325.14999999999998</v>
      </c>
      <c r="L33" s="298">
        <v>330.59999999999997</v>
      </c>
      <c r="M33" s="285">
        <v>319.7</v>
      </c>
      <c r="N33" s="285">
        <v>311</v>
      </c>
      <c r="O33" s="300">
        <v>19951200</v>
      </c>
      <c r="P33" s="301">
        <v>8.4327920172177662E-2</v>
      </c>
    </row>
    <row r="34" spans="1:16" ht="15">
      <c r="A34" s="263">
        <v>24</v>
      </c>
      <c r="B34" s="362" t="s">
        <v>53</v>
      </c>
      <c r="C34" s="465" t="s">
        <v>60</v>
      </c>
      <c r="D34" s="466">
        <v>44315</v>
      </c>
      <c r="E34" s="297">
        <v>65.400000000000006</v>
      </c>
      <c r="F34" s="297">
        <v>64.966666666666669</v>
      </c>
      <c r="G34" s="298">
        <v>64.283333333333331</v>
      </c>
      <c r="H34" s="298">
        <v>63.166666666666664</v>
      </c>
      <c r="I34" s="298">
        <v>62.483333333333327</v>
      </c>
      <c r="J34" s="298">
        <v>66.083333333333343</v>
      </c>
      <c r="K34" s="298">
        <v>66.76666666666668</v>
      </c>
      <c r="L34" s="298">
        <v>67.88333333333334</v>
      </c>
      <c r="M34" s="285">
        <v>65.650000000000006</v>
      </c>
      <c r="N34" s="285">
        <v>63.85</v>
      </c>
      <c r="O34" s="300">
        <v>138469500</v>
      </c>
      <c r="P34" s="301">
        <v>-5.989355786797998E-2</v>
      </c>
    </row>
    <row r="35" spans="1:16" ht="15">
      <c r="A35" s="263">
        <v>25</v>
      </c>
      <c r="B35" s="362" t="s">
        <v>49</v>
      </c>
      <c r="C35" s="465" t="s">
        <v>62</v>
      </c>
      <c r="D35" s="466">
        <v>44315</v>
      </c>
      <c r="E35" s="297">
        <v>1344.35</v>
      </c>
      <c r="F35" s="297">
        <v>1344.2666666666667</v>
      </c>
      <c r="G35" s="298">
        <v>1334.7833333333333</v>
      </c>
      <c r="H35" s="298">
        <v>1325.2166666666667</v>
      </c>
      <c r="I35" s="298">
        <v>1315.7333333333333</v>
      </c>
      <c r="J35" s="298">
        <v>1353.8333333333333</v>
      </c>
      <c r="K35" s="298">
        <v>1363.3166666666664</v>
      </c>
      <c r="L35" s="298">
        <v>1372.8833333333332</v>
      </c>
      <c r="M35" s="285">
        <v>1353.75</v>
      </c>
      <c r="N35" s="285">
        <v>1334.7</v>
      </c>
      <c r="O35" s="300">
        <v>1839200</v>
      </c>
      <c r="P35" s="301">
        <v>-2.6208503203261502E-2</v>
      </c>
    </row>
    <row r="36" spans="1:16" ht="15">
      <c r="A36" s="263">
        <v>26</v>
      </c>
      <c r="B36" s="362" t="s">
        <v>63</v>
      </c>
      <c r="C36" s="465" t="s">
        <v>64</v>
      </c>
      <c r="D36" s="466">
        <v>44315</v>
      </c>
      <c r="E36" s="297">
        <v>129.44999999999999</v>
      </c>
      <c r="F36" s="297">
        <v>129.23333333333332</v>
      </c>
      <c r="G36" s="298">
        <v>128.46666666666664</v>
      </c>
      <c r="H36" s="298">
        <v>127.48333333333332</v>
      </c>
      <c r="I36" s="298">
        <v>126.71666666666664</v>
      </c>
      <c r="J36" s="298">
        <v>130.21666666666664</v>
      </c>
      <c r="K36" s="298">
        <v>130.98333333333335</v>
      </c>
      <c r="L36" s="298">
        <v>131.96666666666664</v>
      </c>
      <c r="M36" s="285">
        <v>130</v>
      </c>
      <c r="N36" s="285">
        <v>128.25</v>
      </c>
      <c r="O36" s="300">
        <v>42316800</v>
      </c>
      <c r="P36" s="301">
        <v>1.2731902510003638E-2</v>
      </c>
    </row>
    <row r="37" spans="1:16" ht="15">
      <c r="A37" s="263">
        <v>27</v>
      </c>
      <c r="B37" s="362" t="s">
        <v>49</v>
      </c>
      <c r="C37" s="465" t="s">
        <v>65</v>
      </c>
      <c r="D37" s="466">
        <v>44315</v>
      </c>
      <c r="E37" s="297">
        <v>714.1</v>
      </c>
      <c r="F37" s="297">
        <v>717.21666666666658</v>
      </c>
      <c r="G37" s="298">
        <v>706.18333333333317</v>
      </c>
      <c r="H37" s="298">
        <v>698.26666666666654</v>
      </c>
      <c r="I37" s="298">
        <v>687.23333333333312</v>
      </c>
      <c r="J37" s="298">
        <v>725.13333333333321</v>
      </c>
      <c r="K37" s="298">
        <v>736.16666666666674</v>
      </c>
      <c r="L37" s="298">
        <v>744.08333333333326</v>
      </c>
      <c r="M37" s="285">
        <v>728.25</v>
      </c>
      <c r="N37" s="285">
        <v>709.3</v>
      </c>
      <c r="O37" s="300">
        <v>3228500</v>
      </c>
      <c r="P37" s="301">
        <v>6.1099060014461318E-2</v>
      </c>
    </row>
    <row r="38" spans="1:16" ht="15">
      <c r="A38" s="263">
        <v>28</v>
      </c>
      <c r="B38" s="362" t="s">
        <v>43</v>
      </c>
      <c r="C38" s="465" t="s">
        <v>66</v>
      </c>
      <c r="D38" s="466">
        <v>44315</v>
      </c>
      <c r="E38" s="297">
        <v>596.9</v>
      </c>
      <c r="F38" s="297">
        <v>590.23333333333335</v>
      </c>
      <c r="G38" s="298">
        <v>580.4666666666667</v>
      </c>
      <c r="H38" s="298">
        <v>564.0333333333333</v>
      </c>
      <c r="I38" s="298">
        <v>554.26666666666665</v>
      </c>
      <c r="J38" s="298">
        <v>606.66666666666674</v>
      </c>
      <c r="K38" s="298">
        <v>616.43333333333339</v>
      </c>
      <c r="L38" s="298">
        <v>632.86666666666679</v>
      </c>
      <c r="M38" s="285">
        <v>600</v>
      </c>
      <c r="N38" s="285">
        <v>573.79999999999995</v>
      </c>
      <c r="O38" s="300">
        <v>6421500</v>
      </c>
      <c r="P38" s="301">
        <v>7.158948685857322E-2</v>
      </c>
    </row>
    <row r="39" spans="1:16" ht="15">
      <c r="A39" s="263">
        <v>29</v>
      </c>
      <c r="B39" s="362" t="s">
        <v>67</v>
      </c>
      <c r="C39" s="465" t="s">
        <v>68</v>
      </c>
      <c r="D39" s="466">
        <v>44315</v>
      </c>
      <c r="E39" s="297">
        <v>535.4</v>
      </c>
      <c r="F39" s="297">
        <v>533.51666666666665</v>
      </c>
      <c r="G39" s="298">
        <v>528.13333333333333</v>
      </c>
      <c r="H39" s="298">
        <v>520.86666666666667</v>
      </c>
      <c r="I39" s="298">
        <v>515.48333333333335</v>
      </c>
      <c r="J39" s="298">
        <v>540.7833333333333</v>
      </c>
      <c r="K39" s="298">
        <v>546.16666666666652</v>
      </c>
      <c r="L39" s="298">
        <v>553.43333333333328</v>
      </c>
      <c r="M39" s="285">
        <v>538.9</v>
      </c>
      <c r="N39" s="285">
        <v>526.25</v>
      </c>
      <c r="O39" s="300">
        <v>98397309</v>
      </c>
      <c r="P39" s="301">
        <v>2.7068279299818386E-2</v>
      </c>
    </row>
    <row r="40" spans="1:16" ht="15">
      <c r="A40" s="263">
        <v>30</v>
      </c>
      <c r="B40" s="362" t="s">
        <v>63</v>
      </c>
      <c r="C40" s="465" t="s">
        <v>69</v>
      </c>
      <c r="D40" s="466">
        <v>44315</v>
      </c>
      <c r="E40" s="297">
        <v>48.35</v>
      </c>
      <c r="F40" s="297">
        <v>47.683333333333337</v>
      </c>
      <c r="G40" s="298">
        <v>46.816666666666677</v>
      </c>
      <c r="H40" s="298">
        <v>45.283333333333339</v>
      </c>
      <c r="I40" s="298">
        <v>44.416666666666679</v>
      </c>
      <c r="J40" s="298">
        <v>49.216666666666676</v>
      </c>
      <c r="K40" s="298">
        <v>50.083333333333336</v>
      </c>
      <c r="L40" s="298">
        <v>51.616666666666674</v>
      </c>
      <c r="M40" s="285">
        <v>48.55</v>
      </c>
      <c r="N40" s="285">
        <v>46.15</v>
      </c>
      <c r="O40" s="300">
        <v>107331000</v>
      </c>
      <c r="P40" s="301">
        <v>2.6511347660172727E-2</v>
      </c>
    </row>
    <row r="41" spans="1:16" ht="15">
      <c r="A41" s="263">
        <v>31</v>
      </c>
      <c r="B41" s="362" t="s">
        <v>51</v>
      </c>
      <c r="C41" s="465" t="s">
        <v>70</v>
      </c>
      <c r="D41" s="466">
        <v>44315</v>
      </c>
      <c r="E41" s="297">
        <v>397.85</v>
      </c>
      <c r="F41" s="297">
        <v>396.2166666666667</v>
      </c>
      <c r="G41" s="298">
        <v>393.63333333333338</v>
      </c>
      <c r="H41" s="298">
        <v>389.41666666666669</v>
      </c>
      <c r="I41" s="298">
        <v>386.83333333333337</v>
      </c>
      <c r="J41" s="298">
        <v>400.43333333333339</v>
      </c>
      <c r="K41" s="298">
        <v>403.01666666666665</v>
      </c>
      <c r="L41" s="298">
        <v>407.23333333333341</v>
      </c>
      <c r="M41" s="285">
        <v>398.8</v>
      </c>
      <c r="N41" s="285">
        <v>392</v>
      </c>
      <c r="O41" s="300">
        <v>18993400</v>
      </c>
      <c r="P41" s="301">
        <v>9.5354523227383862E-3</v>
      </c>
    </row>
    <row r="42" spans="1:16" ht="15">
      <c r="A42" s="263">
        <v>32</v>
      </c>
      <c r="B42" s="362" t="s">
        <v>43</v>
      </c>
      <c r="C42" s="465" t="s">
        <v>71</v>
      </c>
      <c r="D42" s="466">
        <v>44315</v>
      </c>
      <c r="E42" s="297">
        <v>13602</v>
      </c>
      <c r="F42" s="297">
        <v>13620.633333333333</v>
      </c>
      <c r="G42" s="298">
        <v>13471.366666666667</v>
      </c>
      <c r="H42" s="298">
        <v>13340.733333333334</v>
      </c>
      <c r="I42" s="298">
        <v>13191.466666666667</v>
      </c>
      <c r="J42" s="298">
        <v>13751.266666666666</v>
      </c>
      <c r="K42" s="298">
        <v>13900.533333333333</v>
      </c>
      <c r="L42" s="298">
        <v>14031.166666666666</v>
      </c>
      <c r="M42" s="285">
        <v>13769.9</v>
      </c>
      <c r="N42" s="285">
        <v>13490</v>
      </c>
      <c r="O42" s="300">
        <v>122500</v>
      </c>
      <c r="P42" s="301">
        <v>0.23115577889447236</v>
      </c>
    </row>
    <row r="43" spans="1:16" ht="15">
      <c r="A43" s="263">
        <v>33</v>
      </c>
      <c r="B43" s="362" t="s">
        <v>72</v>
      </c>
      <c r="C43" s="465" t="s">
        <v>73</v>
      </c>
      <c r="D43" s="466">
        <v>44315</v>
      </c>
      <c r="E43" s="297">
        <v>421.1</v>
      </c>
      <c r="F43" s="297">
        <v>421.05</v>
      </c>
      <c r="G43" s="298">
        <v>417.45000000000005</v>
      </c>
      <c r="H43" s="298">
        <v>413.8</v>
      </c>
      <c r="I43" s="298">
        <v>410.20000000000005</v>
      </c>
      <c r="J43" s="298">
        <v>424.70000000000005</v>
      </c>
      <c r="K43" s="298">
        <v>428.30000000000007</v>
      </c>
      <c r="L43" s="298">
        <v>431.95000000000005</v>
      </c>
      <c r="M43" s="285">
        <v>424.65</v>
      </c>
      <c r="N43" s="285">
        <v>417.4</v>
      </c>
      <c r="O43" s="300">
        <v>44186400</v>
      </c>
      <c r="P43" s="301">
        <v>3.6676311178124619E-4</v>
      </c>
    </row>
    <row r="44" spans="1:16" ht="15">
      <c r="A44" s="263">
        <v>34</v>
      </c>
      <c r="B44" s="362" t="s">
        <v>49</v>
      </c>
      <c r="C44" s="465" t="s">
        <v>74</v>
      </c>
      <c r="D44" s="466">
        <v>44315</v>
      </c>
      <c r="E44" s="297">
        <v>3544.3</v>
      </c>
      <c r="F44" s="297">
        <v>3543.6166666666668</v>
      </c>
      <c r="G44" s="298">
        <v>3520.4333333333334</v>
      </c>
      <c r="H44" s="298">
        <v>3496.5666666666666</v>
      </c>
      <c r="I44" s="298">
        <v>3473.3833333333332</v>
      </c>
      <c r="J44" s="298">
        <v>3567.4833333333336</v>
      </c>
      <c r="K44" s="298">
        <v>3590.666666666667</v>
      </c>
      <c r="L44" s="298">
        <v>3614.5333333333338</v>
      </c>
      <c r="M44" s="285">
        <v>3566.8</v>
      </c>
      <c r="N44" s="285">
        <v>3519.75</v>
      </c>
      <c r="O44" s="300">
        <v>2624800</v>
      </c>
      <c r="P44" s="301">
        <v>5.084474337416927E-2</v>
      </c>
    </row>
    <row r="45" spans="1:16" ht="15">
      <c r="A45" s="263">
        <v>35</v>
      </c>
      <c r="B45" s="362" t="s">
        <v>51</v>
      </c>
      <c r="C45" s="465" t="s">
        <v>75</v>
      </c>
      <c r="D45" s="466">
        <v>44315</v>
      </c>
      <c r="E45" s="297">
        <v>564.45000000000005</v>
      </c>
      <c r="F45" s="297">
        <v>564.5</v>
      </c>
      <c r="G45" s="298">
        <v>556.5</v>
      </c>
      <c r="H45" s="298">
        <v>548.54999999999995</v>
      </c>
      <c r="I45" s="298">
        <v>540.54999999999995</v>
      </c>
      <c r="J45" s="298">
        <v>572.45000000000005</v>
      </c>
      <c r="K45" s="298">
        <v>580.45000000000005</v>
      </c>
      <c r="L45" s="298">
        <v>588.40000000000009</v>
      </c>
      <c r="M45" s="285">
        <v>572.5</v>
      </c>
      <c r="N45" s="285">
        <v>556.54999999999995</v>
      </c>
      <c r="O45" s="300">
        <v>17311800</v>
      </c>
      <c r="P45" s="301">
        <v>-3.8607208307880267E-2</v>
      </c>
    </row>
    <row r="46" spans="1:16" ht="15">
      <c r="A46" s="263">
        <v>36</v>
      </c>
      <c r="B46" s="362" t="s">
        <v>53</v>
      </c>
      <c r="C46" s="465" t="s">
        <v>76</v>
      </c>
      <c r="D46" s="466">
        <v>44315</v>
      </c>
      <c r="E46" s="297">
        <v>139.94999999999999</v>
      </c>
      <c r="F46" s="297">
        <v>138.39999999999998</v>
      </c>
      <c r="G46" s="298">
        <v>136.19999999999996</v>
      </c>
      <c r="H46" s="298">
        <v>132.44999999999999</v>
      </c>
      <c r="I46" s="298">
        <v>130.24999999999997</v>
      </c>
      <c r="J46" s="298">
        <v>142.14999999999995</v>
      </c>
      <c r="K46" s="298">
        <v>144.35</v>
      </c>
      <c r="L46" s="298">
        <v>148.09999999999994</v>
      </c>
      <c r="M46" s="285">
        <v>140.6</v>
      </c>
      <c r="N46" s="285">
        <v>134.65</v>
      </c>
      <c r="O46" s="300">
        <v>66954600</v>
      </c>
      <c r="P46" s="301">
        <v>5.5961070559610703E-3</v>
      </c>
    </row>
    <row r="47" spans="1:16" ht="15">
      <c r="A47" s="263">
        <v>37</v>
      </c>
      <c r="B47" s="362" t="s">
        <v>56</v>
      </c>
      <c r="C47" s="465" t="s">
        <v>81</v>
      </c>
      <c r="D47" s="466">
        <v>44315</v>
      </c>
      <c r="E47" s="297">
        <v>565.85</v>
      </c>
      <c r="F47" s="297">
        <v>562.35</v>
      </c>
      <c r="G47" s="298">
        <v>557.6</v>
      </c>
      <c r="H47" s="298">
        <v>549.35</v>
      </c>
      <c r="I47" s="298">
        <v>544.6</v>
      </c>
      <c r="J47" s="298">
        <v>570.6</v>
      </c>
      <c r="K47" s="298">
        <v>575.35</v>
      </c>
      <c r="L47" s="298">
        <v>583.6</v>
      </c>
      <c r="M47" s="285">
        <v>567.1</v>
      </c>
      <c r="N47" s="285">
        <v>554.1</v>
      </c>
      <c r="O47" s="300">
        <v>5620000</v>
      </c>
      <c r="P47" s="301">
        <v>3.0719853278312701E-2</v>
      </c>
    </row>
    <row r="48" spans="1:16" ht="15">
      <c r="A48" s="263">
        <v>38</v>
      </c>
      <c r="B48" s="382" t="s">
        <v>51</v>
      </c>
      <c r="C48" s="465" t="s">
        <v>82</v>
      </c>
      <c r="D48" s="466">
        <v>44315</v>
      </c>
      <c r="E48" s="297">
        <v>913.55</v>
      </c>
      <c r="F48" s="297">
        <v>912.0333333333333</v>
      </c>
      <c r="G48" s="298">
        <v>903.51666666666665</v>
      </c>
      <c r="H48" s="298">
        <v>893.48333333333335</v>
      </c>
      <c r="I48" s="298">
        <v>884.9666666666667</v>
      </c>
      <c r="J48" s="298">
        <v>922.06666666666661</v>
      </c>
      <c r="K48" s="298">
        <v>930.58333333333326</v>
      </c>
      <c r="L48" s="298">
        <v>940.61666666666656</v>
      </c>
      <c r="M48" s="285">
        <v>920.55</v>
      </c>
      <c r="N48" s="285">
        <v>902</v>
      </c>
      <c r="O48" s="300">
        <v>14413100</v>
      </c>
      <c r="P48" s="301">
        <v>-1.5538980642869828E-2</v>
      </c>
    </row>
    <row r="49" spans="1:16" ht="15">
      <c r="A49" s="263">
        <v>39</v>
      </c>
      <c r="B49" s="362" t="s">
        <v>39</v>
      </c>
      <c r="C49" s="465" t="s">
        <v>83</v>
      </c>
      <c r="D49" s="466">
        <v>44315</v>
      </c>
      <c r="E49" s="297">
        <v>127.7</v>
      </c>
      <c r="F49" s="297">
        <v>127.65000000000002</v>
      </c>
      <c r="G49" s="298">
        <v>127.20000000000005</v>
      </c>
      <c r="H49" s="298">
        <v>126.70000000000003</v>
      </c>
      <c r="I49" s="298">
        <v>126.25000000000006</v>
      </c>
      <c r="J49" s="298">
        <v>128.15000000000003</v>
      </c>
      <c r="K49" s="298">
        <v>128.6</v>
      </c>
      <c r="L49" s="298">
        <v>129.10000000000002</v>
      </c>
      <c r="M49" s="285">
        <v>128.1</v>
      </c>
      <c r="N49" s="285">
        <v>127.15</v>
      </c>
      <c r="O49" s="300">
        <v>47056800</v>
      </c>
      <c r="P49" s="301">
        <v>-5.3523639607493307E-4</v>
      </c>
    </row>
    <row r="50" spans="1:16" ht="15">
      <c r="A50" s="263">
        <v>40</v>
      </c>
      <c r="B50" s="362" t="s">
        <v>106</v>
      </c>
      <c r="C50" s="465" t="s">
        <v>822</v>
      </c>
      <c r="D50" s="466">
        <v>44315</v>
      </c>
      <c r="E50" s="297">
        <v>2837.55</v>
      </c>
      <c r="F50" s="297">
        <v>2829.7833333333333</v>
      </c>
      <c r="G50" s="298">
        <v>2792.5666666666666</v>
      </c>
      <c r="H50" s="298">
        <v>2747.5833333333335</v>
      </c>
      <c r="I50" s="298">
        <v>2710.3666666666668</v>
      </c>
      <c r="J50" s="298">
        <v>2874.7666666666664</v>
      </c>
      <c r="K50" s="298">
        <v>2911.9833333333327</v>
      </c>
      <c r="L50" s="298">
        <v>2956.9666666666662</v>
      </c>
      <c r="M50" s="285">
        <v>2867</v>
      </c>
      <c r="N50" s="285">
        <v>2784.8</v>
      </c>
      <c r="O50" s="300">
        <v>664125</v>
      </c>
      <c r="P50" s="301">
        <v>-2.3704520396912898E-2</v>
      </c>
    </row>
    <row r="51" spans="1:16" ht="15">
      <c r="A51" s="263">
        <v>41</v>
      </c>
      <c r="B51" s="362" t="s">
        <v>49</v>
      </c>
      <c r="C51" s="465" t="s">
        <v>84</v>
      </c>
      <c r="D51" s="466">
        <v>44315</v>
      </c>
      <c r="E51" s="297">
        <v>1500.05</v>
      </c>
      <c r="F51" s="297">
        <v>1503.4333333333334</v>
      </c>
      <c r="G51" s="298">
        <v>1491.9166666666667</v>
      </c>
      <c r="H51" s="298">
        <v>1483.7833333333333</v>
      </c>
      <c r="I51" s="298">
        <v>1472.2666666666667</v>
      </c>
      <c r="J51" s="298">
        <v>1511.5666666666668</v>
      </c>
      <c r="K51" s="298">
        <v>1523.0833333333333</v>
      </c>
      <c r="L51" s="298">
        <v>1531.2166666666669</v>
      </c>
      <c r="M51" s="285">
        <v>1514.95</v>
      </c>
      <c r="N51" s="285">
        <v>1495.3</v>
      </c>
      <c r="O51" s="300">
        <v>3896900</v>
      </c>
      <c r="P51" s="301">
        <v>2.504142883446879E-2</v>
      </c>
    </row>
    <row r="52" spans="1:16" ht="15">
      <c r="A52" s="263">
        <v>42</v>
      </c>
      <c r="B52" s="362" t="s">
        <v>39</v>
      </c>
      <c r="C52" s="465" t="s">
        <v>85</v>
      </c>
      <c r="D52" s="466">
        <v>44315</v>
      </c>
      <c r="E52" s="297">
        <v>563.6</v>
      </c>
      <c r="F52" s="297">
        <v>565.13333333333333</v>
      </c>
      <c r="G52" s="298">
        <v>556.06666666666661</v>
      </c>
      <c r="H52" s="298">
        <v>548.5333333333333</v>
      </c>
      <c r="I52" s="298">
        <v>539.46666666666658</v>
      </c>
      <c r="J52" s="298">
        <v>572.66666666666663</v>
      </c>
      <c r="K52" s="298">
        <v>581.73333333333346</v>
      </c>
      <c r="L52" s="298">
        <v>589.26666666666665</v>
      </c>
      <c r="M52" s="285">
        <v>574.20000000000005</v>
      </c>
      <c r="N52" s="285">
        <v>557.6</v>
      </c>
      <c r="O52" s="300">
        <v>6275445</v>
      </c>
      <c r="P52" s="301">
        <v>4.2857142857142858E-2</v>
      </c>
    </row>
    <row r="53" spans="1:16" ht="15">
      <c r="A53" s="263">
        <v>43</v>
      </c>
      <c r="B53" s="362" t="s">
        <v>53</v>
      </c>
      <c r="C53" s="465" t="s">
        <v>231</v>
      </c>
      <c r="D53" s="466">
        <v>44315</v>
      </c>
      <c r="E53" s="297">
        <v>164.75</v>
      </c>
      <c r="F53" s="297">
        <v>164.75</v>
      </c>
      <c r="G53" s="298">
        <v>163.5</v>
      </c>
      <c r="H53" s="298">
        <v>162.25</v>
      </c>
      <c r="I53" s="298">
        <v>161</v>
      </c>
      <c r="J53" s="298">
        <v>166</v>
      </c>
      <c r="K53" s="298">
        <v>167.25</v>
      </c>
      <c r="L53" s="298">
        <v>168.5</v>
      </c>
      <c r="M53" s="285">
        <v>166</v>
      </c>
      <c r="N53" s="285">
        <v>163.5</v>
      </c>
      <c r="O53" s="300">
        <v>5986100</v>
      </c>
      <c r="P53" s="301">
        <v>-6.5795839380745041E-2</v>
      </c>
    </row>
    <row r="54" spans="1:16" ht="15">
      <c r="A54" s="263">
        <v>44</v>
      </c>
      <c r="B54" s="362" t="s">
        <v>63</v>
      </c>
      <c r="C54" s="465" t="s">
        <v>86</v>
      </c>
      <c r="D54" s="466">
        <v>44315</v>
      </c>
      <c r="E54" s="297">
        <v>896.45</v>
      </c>
      <c r="F54" s="297">
        <v>888.01666666666677</v>
      </c>
      <c r="G54" s="298">
        <v>876.93333333333351</v>
      </c>
      <c r="H54" s="298">
        <v>857.41666666666674</v>
      </c>
      <c r="I54" s="298">
        <v>846.33333333333348</v>
      </c>
      <c r="J54" s="298">
        <v>907.53333333333353</v>
      </c>
      <c r="K54" s="298">
        <v>918.61666666666679</v>
      </c>
      <c r="L54" s="298">
        <v>938.13333333333355</v>
      </c>
      <c r="M54" s="285">
        <v>899.1</v>
      </c>
      <c r="N54" s="285">
        <v>868.5</v>
      </c>
      <c r="O54" s="300">
        <v>1664400</v>
      </c>
      <c r="P54" s="301">
        <v>3.1994047619047616E-2</v>
      </c>
    </row>
    <row r="55" spans="1:16" ht="15">
      <c r="A55" s="263">
        <v>45</v>
      </c>
      <c r="B55" s="362" t="s">
        <v>49</v>
      </c>
      <c r="C55" s="465" t="s">
        <v>87</v>
      </c>
      <c r="D55" s="466">
        <v>44315</v>
      </c>
      <c r="E55" s="297">
        <v>538.6</v>
      </c>
      <c r="F55" s="297">
        <v>533.65000000000009</v>
      </c>
      <c r="G55" s="298">
        <v>523.10000000000014</v>
      </c>
      <c r="H55" s="298">
        <v>507.6</v>
      </c>
      <c r="I55" s="298">
        <v>497.05000000000007</v>
      </c>
      <c r="J55" s="298">
        <v>549.1500000000002</v>
      </c>
      <c r="K55" s="298">
        <v>559.70000000000016</v>
      </c>
      <c r="L55" s="298">
        <v>575.20000000000027</v>
      </c>
      <c r="M55" s="285">
        <v>544.20000000000005</v>
      </c>
      <c r="N55" s="285">
        <v>518.15</v>
      </c>
      <c r="O55" s="300">
        <v>11527500</v>
      </c>
      <c r="P55" s="301">
        <v>4.2151655554299922E-2</v>
      </c>
    </row>
    <row r="56" spans="1:16" ht="15">
      <c r="A56" s="263">
        <v>46</v>
      </c>
      <c r="B56" s="362" t="s">
        <v>841</v>
      </c>
      <c r="C56" s="465" t="s">
        <v>342</v>
      </c>
      <c r="D56" s="466">
        <v>44315</v>
      </c>
      <c r="E56" s="297">
        <v>1785.5</v>
      </c>
      <c r="F56" s="297">
        <v>1742.6333333333332</v>
      </c>
      <c r="G56" s="298">
        <v>1690.7166666666665</v>
      </c>
      <c r="H56" s="298">
        <v>1595.9333333333332</v>
      </c>
      <c r="I56" s="298">
        <v>1544.0166666666664</v>
      </c>
      <c r="J56" s="298">
        <v>1837.4166666666665</v>
      </c>
      <c r="K56" s="298">
        <v>1889.3333333333335</v>
      </c>
      <c r="L56" s="298">
        <v>1984.1166666666666</v>
      </c>
      <c r="M56" s="285">
        <v>1794.55</v>
      </c>
      <c r="N56" s="285">
        <v>1647.85</v>
      </c>
      <c r="O56" s="300">
        <v>1486500</v>
      </c>
      <c r="P56" s="301">
        <v>0.15277239240015511</v>
      </c>
    </row>
    <row r="57" spans="1:16" ht="15">
      <c r="A57" s="263">
        <v>47</v>
      </c>
      <c r="B57" s="362" t="s">
        <v>51</v>
      </c>
      <c r="C57" s="465" t="s">
        <v>90</v>
      </c>
      <c r="D57" s="466">
        <v>44315</v>
      </c>
      <c r="E57" s="297">
        <v>3917.35</v>
      </c>
      <c r="F57" s="297">
        <v>3878.1</v>
      </c>
      <c r="G57" s="298">
        <v>3822.8999999999996</v>
      </c>
      <c r="H57" s="298">
        <v>3728.45</v>
      </c>
      <c r="I57" s="298">
        <v>3673.2499999999995</v>
      </c>
      <c r="J57" s="298">
        <v>3972.5499999999997</v>
      </c>
      <c r="K57" s="298">
        <v>4027.7499999999995</v>
      </c>
      <c r="L57" s="298">
        <v>4122.2</v>
      </c>
      <c r="M57" s="285">
        <v>3933.3</v>
      </c>
      <c r="N57" s="285">
        <v>3783.65</v>
      </c>
      <c r="O57" s="300">
        <v>2770800</v>
      </c>
      <c r="P57" s="301">
        <v>7.487004422375669E-2</v>
      </c>
    </row>
    <row r="58" spans="1:16" ht="15">
      <c r="A58" s="263">
        <v>48</v>
      </c>
      <c r="B58" s="362" t="s">
        <v>91</v>
      </c>
      <c r="C58" s="465" t="s">
        <v>92</v>
      </c>
      <c r="D58" s="466">
        <v>44315</v>
      </c>
      <c r="E58" s="297">
        <v>253.65</v>
      </c>
      <c r="F58" s="297">
        <v>251.43333333333331</v>
      </c>
      <c r="G58" s="298">
        <v>248.41666666666663</v>
      </c>
      <c r="H58" s="298">
        <v>243.18333333333331</v>
      </c>
      <c r="I58" s="298">
        <v>240.16666666666663</v>
      </c>
      <c r="J58" s="298">
        <v>256.66666666666663</v>
      </c>
      <c r="K58" s="298">
        <v>259.68333333333334</v>
      </c>
      <c r="L58" s="298">
        <v>264.91666666666663</v>
      </c>
      <c r="M58" s="285">
        <v>254.45</v>
      </c>
      <c r="N58" s="285">
        <v>246.2</v>
      </c>
      <c r="O58" s="300">
        <v>32825100</v>
      </c>
      <c r="P58" s="301">
        <v>-2.604523646333105E-2</v>
      </c>
    </row>
    <row r="59" spans="1:16" ht="15">
      <c r="A59" s="263">
        <v>49</v>
      </c>
      <c r="B59" s="362" t="s">
        <v>51</v>
      </c>
      <c r="C59" s="465" t="s">
        <v>93</v>
      </c>
      <c r="D59" s="466">
        <v>44315</v>
      </c>
      <c r="E59" s="297">
        <v>5069.7</v>
      </c>
      <c r="F59" s="297">
        <v>5073.25</v>
      </c>
      <c r="G59" s="298">
        <v>5032.5</v>
      </c>
      <c r="H59" s="298">
        <v>4995.3</v>
      </c>
      <c r="I59" s="298">
        <v>4954.55</v>
      </c>
      <c r="J59" s="298">
        <v>5110.45</v>
      </c>
      <c r="K59" s="298">
        <v>5151.2</v>
      </c>
      <c r="L59" s="298">
        <v>5188.3999999999996</v>
      </c>
      <c r="M59" s="285">
        <v>5114</v>
      </c>
      <c r="N59" s="285">
        <v>5036.05</v>
      </c>
      <c r="O59" s="300">
        <v>3502375</v>
      </c>
      <c r="P59" s="301">
        <v>3.9274493001999428E-4</v>
      </c>
    </row>
    <row r="60" spans="1:16" ht="15">
      <c r="A60" s="263">
        <v>50</v>
      </c>
      <c r="B60" s="362" t="s">
        <v>43</v>
      </c>
      <c r="C60" s="465" t="s">
        <v>94</v>
      </c>
      <c r="D60" s="466">
        <v>44315</v>
      </c>
      <c r="E60" s="297">
        <v>2400.6</v>
      </c>
      <c r="F60" s="297">
        <v>2391.7833333333333</v>
      </c>
      <c r="G60" s="298">
        <v>2378.5666666666666</v>
      </c>
      <c r="H60" s="298">
        <v>2356.5333333333333</v>
      </c>
      <c r="I60" s="298">
        <v>2343.3166666666666</v>
      </c>
      <c r="J60" s="298">
        <v>2413.8166666666666</v>
      </c>
      <c r="K60" s="298">
        <v>2427.0333333333328</v>
      </c>
      <c r="L60" s="298">
        <v>2449.0666666666666</v>
      </c>
      <c r="M60" s="285">
        <v>2405</v>
      </c>
      <c r="N60" s="285">
        <v>2369.75</v>
      </c>
      <c r="O60" s="300">
        <v>3237150</v>
      </c>
      <c r="P60" s="301">
        <v>4.0148448043184883E-2</v>
      </c>
    </row>
    <row r="61" spans="1:16" ht="15">
      <c r="A61" s="263">
        <v>51</v>
      </c>
      <c r="B61" s="362" t="s">
        <v>43</v>
      </c>
      <c r="C61" s="465" t="s">
        <v>96</v>
      </c>
      <c r="D61" s="466">
        <v>44315</v>
      </c>
      <c r="E61" s="297">
        <v>1137</v>
      </c>
      <c r="F61" s="297">
        <v>1135.2166666666665</v>
      </c>
      <c r="G61" s="298">
        <v>1122.7333333333329</v>
      </c>
      <c r="H61" s="298">
        <v>1108.4666666666665</v>
      </c>
      <c r="I61" s="298">
        <v>1095.9833333333329</v>
      </c>
      <c r="J61" s="298">
        <v>1149.4833333333329</v>
      </c>
      <c r="K61" s="298">
        <v>1161.9666666666665</v>
      </c>
      <c r="L61" s="298">
        <v>1176.2333333333329</v>
      </c>
      <c r="M61" s="285">
        <v>1147.7</v>
      </c>
      <c r="N61" s="285">
        <v>1120.95</v>
      </c>
      <c r="O61" s="300">
        <v>2947450</v>
      </c>
      <c r="P61" s="301">
        <v>8.4378794010522062E-2</v>
      </c>
    </row>
    <row r="62" spans="1:16" ht="15">
      <c r="A62" s="263">
        <v>52</v>
      </c>
      <c r="B62" s="362" t="s">
        <v>43</v>
      </c>
      <c r="C62" s="465" t="s">
        <v>97</v>
      </c>
      <c r="D62" s="466">
        <v>44315</v>
      </c>
      <c r="E62" s="297">
        <v>173.75</v>
      </c>
      <c r="F62" s="297">
        <v>173.43333333333331</v>
      </c>
      <c r="G62" s="298">
        <v>172.16666666666663</v>
      </c>
      <c r="H62" s="298">
        <v>170.58333333333331</v>
      </c>
      <c r="I62" s="298">
        <v>169.31666666666663</v>
      </c>
      <c r="J62" s="298">
        <v>175.01666666666662</v>
      </c>
      <c r="K62" s="298">
        <v>176.28333333333333</v>
      </c>
      <c r="L62" s="298">
        <v>177.86666666666662</v>
      </c>
      <c r="M62" s="285">
        <v>174.7</v>
      </c>
      <c r="N62" s="285">
        <v>171.85</v>
      </c>
      <c r="O62" s="300">
        <v>14626800</v>
      </c>
      <c r="P62" s="301">
        <v>2.2910372608257804E-2</v>
      </c>
    </row>
    <row r="63" spans="1:16" ht="15">
      <c r="A63" s="263">
        <v>53</v>
      </c>
      <c r="B63" s="362" t="s">
        <v>53</v>
      </c>
      <c r="C63" s="465" t="s">
        <v>98</v>
      </c>
      <c r="D63" s="466">
        <v>44315</v>
      </c>
      <c r="E63" s="297">
        <v>75.099999999999994</v>
      </c>
      <c r="F63" s="297">
        <v>74.63333333333334</v>
      </c>
      <c r="G63" s="298">
        <v>73.816666666666677</v>
      </c>
      <c r="H63" s="298">
        <v>72.533333333333331</v>
      </c>
      <c r="I63" s="298">
        <v>71.716666666666669</v>
      </c>
      <c r="J63" s="298">
        <v>75.916666666666686</v>
      </c>
      <c r="K63" s="298">
        <v>76.733333333333348</v>
      </c>
      <c r="L63" s="298">
        <v>78.016666666666694</v>
      </c>
      <c r="M63" s="285">
        <v>75.45</v>
      </c>
      <c r="N63" s="285">
        <v>73.349999999999994</v>
      </c>
      <c r="O63" s="300">
        <v>72060000</v>
      </c>
      <c r="P63" s="301">
        <v>1.9813189923577695E-2</v>
      </c>
    </row>
    <row r="64" spans="1:16" ht="15">
      <c r="A64" s="263">
        <v>54</v>
      </c>
      <c r="B64" s="382" t="s">
        <v>72</v>
      </c>
      <c r="C64" s="465" t="s">
        <v>99</v>
      </c>
      <c r="D64" s="466">
        <v>44315</v>
      </c>
      <c r="E64" s="297">
        <v>131.69999999999999</v>
      </c>
      <c r="F64" s="297">
        <v>131.85</v>
      </c>
      <c r="G64" s="298">
        <v>130.64999999999998</v>
      </c>
      <c r="H64" s="298">
        <v>129.6</v>
      </c>
      <c r="I64" s="298">
        <v>128.39999999999998</v>
      </c>
      <c r="J64" s="298">
        <v>132.89999999999998</v>
      </c>
      <c r="K64" s="298">
        <v>134.09999999999997</v>
      </c>
      <c r="L64" s="298">
        <v>135.14999999999998</v>
      </c>
      <c r="M64" s="285">
        <v>133.05000000000001</v>
      </c>
      <c r="N64" s="285">
        <v>130.80000000000001</v>
      </c>
      <c r="O64" s="300">
        <v>60701100</v>
      </c>
      <c r="P64" s="301">
        <v>0.14287355001722751</v>
      </c>
    </row>
    <row r="65" spans="1:16" ht="15">
      <c r="A65" s="263">
        <v>55</v>
      </c>
      <c r="B65" s="362" t="s">
        <v>51</v>
      </c>
      <c r="C65" s="465" t="s">
        <v>100</v>
      </c>
      <c r="D65" s="466">
        <v>44315</v>
      </c>
      <c r="E65" s="297">
        <v>561.54999999999995</v>
      </c>
      <c r="F65" s="297">
        <v>556.73333333333323</v>
      </c>
      <c r="G65" s="298">
        <v>548.56666666666649</v>
      </c>
      <c r="H65" s="298">
        <v>535.58333333333326</v>
      </c>
      <c r="I65" s="298">
        <v>527.41666666666652</v>
      </c>
      <c r="J65" s="298">
        <v>569.71666666666647</v>
      </c>
      <c r="K65" s="298">
        <v>577.88333333333321</v>
      </c>
      <c r="L65" s="298">
        <v>590.86666666666645</v>
      </c>
      <c r="M65" s="285">
        <v>564.9</v>
      </c>
      <c r="N65" s="285">
        <v>543.75</v>
      </c>
      <c r="O65" s="300">
        <v>9085000</v>
      </c>
      <c r="P65" s="301">
        <v>3.9747301921558308E-2</v>
      </c>
    </row>
    <row r="66" spans="1:16" ht="15">
      <c r="A66" s="263">
        <v>56</v>
      </c>
      <c r="B66" s="362" t="s">
        <v>101</v>
      </c>
      <c r="C66" s="465" t="s">
        <v>102</v>
      </c>
      <c r="D66" s="466">
        <v>44315</v>
      </c>
      <c r="E66" s="297">
        <v>23.25</v>
      </c>
      <c r="F66" s="297">
        <v>23.099999999999998</v>
      </c>
      <c r="G66" s="298">
        <v>22.849999999999994</v>
      </c>
      <c r="H66" s="298">
        <v>22.449999999999996</v>
      </c>
      <c r="I66" s="298">
        <v>22.199999999999992</v>
      </c>
      <c r="J66" s="298">
        <v>23.499999999999996</v>
      </c>
      <c r="K66" s="298">
        <v>23.750000000000004</v>
      </c>
      <c r="L66" s="298">
        <v>24.15</v>
      </c>
      <c r="M66" s="285">
        <v>23.35</v>
      </c>
      <c r="N66" s="285">
        <v>22.7</v>
      </c>
      <c r="O66" s="300">
        <v>167130000</v>
      </c>
      <c r="P66" s="301">
        <v>3.5838795147120343E-2</v>
      </c>
    </row>
    <row r="67" spans="1:16" ht="15">
      <c r="A67" s="263">
        <v>57</v>
      </c>
      <c r="B67" s="362" t="s">
        <v>49</v>
      </c>
      <c r="C67" s="465" t="s">
        <v>103</v>
      </c>
      <c r="D67" s="466">
        <v>44315</v>
      </c>
      <c r="E67" s="425">
        <v>702.5</v>
      </c>
      <c r="F67" s="425">
        <v>700.30000000000007</v>
      </c>
      <c r="G67" s="426">
        <v>696.70000000000016</v>
      </c>
      <c r="H67" s="426">
        <v>690.90000000000009</v>
      </c>
      <c r="I67" s="426">
        <v>687.30000000000018</v>
      </c>
      <c r="J67" s="426">
        <v>706.10000000000014</v>
      </c>
      <c r="K67" s="426">
        <v>709.7</v>
      </c>
      <c r="L67" s="426">
        <v>715.50000000000011</v>
      </c>
      <c r="M67" s="427">
        <v>703.9</v>
      </c>
      <c r="N67" s="427">
        <v>694.5</v>
      </c>
      <c r="O67" s="428">
        <v>5736000</v>
      </c>
      <c r="P67" s="429">
        <v>-6.5812261863526155E-3</v>
      </c>
    </row>
    <row r="68" spans="1:16" ht="15">
      <c r="A68" s="263">
        <v>58</v>
      </c>
      <c r="B68" s="362" t="s">
        <v>91</v>
      </c>
      <c r="C68" s="465" t="s">
        <v>244</v>
      </c>
      <c r="D68" s="466">
        <v>44315</v>
      </c>
      <c r="E68" s="297">
        <v>1368.05</v>
      </c>
      <c r="F68" s="297">
        <v>1369.9333333333334</v>
      </c>
      <c r="G68" s="298">
        <v>1357.0666666666668</v>
      </c>
      <c r="H68" s="298">
        <v>1346.0833333333335</v>
      </c>
      <c r="I68" s="298">
        <v>1333.2166666666669</v>
      </c>
      <c r="J68" s="298">
        <v>1380.9166666666667</v>
      </c>
      <c r="K68" s="298">
        <v>1393.7833333333335</v>
      </c>
      <c r="L68" s="298">
        <v>1404.7666666666667</v>
      </c>
      <c r="M68" s="285">
        <v>1382.8</v>
      </c>
      <c r="N68" s="285">
        <v>1358.95</v>
      </c>
      <c r="O68" s="300">
        <v>1937000</v>
      </c>
      <c r="P68" s="301">
        <v>5.3003533568904596E-2</v>
      </c>
    </row>
    <row r="69" spans="1:16" ht="15">
      <c r="A69" s="263">
        <v>59</v>
      </c>
      <c r="B69" s="382" t="s">
        <v>51</v>
      </c>
      <c r="C69" s="465" t="s">
        <v>367</v>
      </c>
      <c r="D69" s="466">
        <v>44315</v>
      </c>
      <c r="E69" s="297">
        <v>327.8</v>
      </c>
      <c r="F69" s="297">
        <v>326.65000000000003</v>
      </c>
      <c r="G69" s="298">
        <v>324.40000000000009</v>
      </c>
      <c r="H69" s="298">
        <v>321.00000000000006</v>
      </c>
      <c r="I69" s="298">
        <v>318.75000000000011</v>
      </c>
      <c r="J69" s="298">
        <v>330.05000000000007</v>
      </c>
      <c r="K69" s="298">
        <v>332.29999999999995</v>
      </c>
      <c r="L69" s="298">
        <v>335.70000000000005</v>
      </c>
      <c r="M69" s="285">
        <v>328.9</v>
      </c>
      <c r="N69" s="285">
        <v>323.25</v>
      </c>
      <c r="O69" s="300">
        <v>6364300</v>
      </c>
      <c r="P69" s="301">
        <v>-2.3775558725630051E-2</v>
      </c>
    </row>
    <row r="70" spans="1:16" ht="15">
      <c r="A70" s="263">
        <v>60</v>
      </c>
      <c r="B70" s="362" t="s">
        <v>37</v>
      </c>
      <c r="C70" s="465" t="s">
        <v>104</v>
      </c>
      <c r="D70" s="466">
        <v>44315</v>
      </c>
      <c r="E70" s="297">
        <v>1335.65</v>
      </c>
      <c r="F70" s="297">
        <v>1327.7666666666667</v>
      </c>
      <c r="G70" s="298">
        <v>1315.4833333333333</v>
      </c>
      <c r="H70" s="298">
        <v>1295.3166666666666</v>
      </c>
      <c r="I70" s="298">
        <v>1283.0333333333333</v>
      </c>
      <c r="J70" s="298">
        <v>1347.9333333333334</v>
      </c>
      <c r="K70" s="298">
        <v>1360.2166666666667</v>
      </c>
      <c r="L70" s="298">
        <v>1380.3833333333334</v>
      </c>
      <c r="M70" s="285">
        <v>1340.05</v>
      </c>
      <c r="N70" s="285">
        <v>1307.5999999999999</v>
      </c>
      <c r="O70" s="300">
        <v>17059150</v>
      </c>
      <c r="P70" s="301">
        <v>1.4462459748036834E-2</v>
      </c>
    </row>
    <row r="71" spans="1:16" ht="15">
      <c r="A71" s="263">
        <v>61</v>
      </c>
      <c r="B71" s="362" t="s">
        <v>72</v>
      </c>
      <c r="C71" s="465" t="s">
        <v>372</v>
      </c>
      <c r="D71" s="466">
        <v>44315</v>
      </c>
      <c r="E71" s="297">
        <v>545.20000000000005</v>
      </c>
      <c r="F71" s="297">
        <v>542.94999999999993</v>
      </c>
      <c r="G71" s="298">
        <v>536.99999999999989</v>
      </c>
      <c r="H71" s="298">
        <v>528.79999999999995</v>
      </c>
      <c r="I71" s="298">
        <v>522.84999999999991</v>
      </c>
      <c r="J71" s="298">
        <v>551.14999999999986</v>
      </c>
      <c r="K71" s="298">
        <v>557.09999999999991</v>
      </c>
      <c r="L71" s="298">
        <v>565.29999999999984</v>
      </c>
      <c r="M71" s="285">
        <v>548.9</v>
      </c>
      <c r="N71" s="285">
        <v>534.75</v>
      </c>
      <c r="O71" s="300">
        <v>1005000</v>
      </c>
      <c r="P71" s="301">
        <v>-4.2857142857142858E-2</v>
      </c>
    </row>
    <row r="72" spans="1:16" ht="15">
      <c r="A72" s="263">
        <v>62</v>
      </c>
      <c r="B72" s="362" t="s">
        <v>63</v>
      </c>
      <c r="C72" s="465" t="s">
        <v>105</v>
      </c>
      <c r="D72" s="466">
        <v>44315</v>
      </c>
      <c r="E72" s="297">
        <v>1029.1500000000001</v>
      </c>
      <c r="F72" s="297">
        <v>1023.0500000000001</v>
      </c>
      <c r="G72" s="298">
        <v>1010.1000000000001</v>
      </c>
      <c r="H72" s="298">
        <v>991.05000000000007</v>
      </c>
      <c r="I72" s="298">
        <v>978.10000000000014</v>
      </c>
      <c r="J72" s="298">
        <v>1042.1000000000001</v>
      </c>
      <c r="K72" s="298">
        <v>1055.0500000000002</v>
      </c>
      <c r="L72" s="298">
        <v>1074.1000000000001</v>
      </c>
      <c r="M72" s="285">
        <v>1036</v>
      </c>
      <c r="N72" s="285">
        <v>1004</v>
      </c>
      <c r="O72" s="300">
        <v>5041000</v>
      </c>
      <c r="P72" s="301">
        <v>-1.7923241768946035E-2</v>
      </c>
    </row>
    <row r="73" spans="1:16" ht="15">
      <c r="A73" s="263">
        <v>63</v>
      </c>
      <c r="B73" s="362" t="s">
        <v>106</v>
      </c>
      <c r="C73" s="465" t="s">
        <v>107</v>
      </c>
      <c r="D73" s="466">
        <v>44315</v>
      </c>
      <c r="E73" s="297">
        <v>915.85</v>
      </c>
      <c r="F73" s="297">
        <v>916.36666666666667</v>
      </c>
      <c r="G73" s="298">
        <v>908.98333333333335</v>
      </c>
      <c r="H73" s="298">
        <v>902.11666666666667</v>
      </c>
      <c r="I73" s="298">
        <v>894.73333333333335</v>
      </c>
      <c r="J73" s="298">
        <v>923.23333333333335</v>
      </c>
      <c r="K73" s="298">
        <v>930.61666666666679</v>
      </c>
      <c r="L73" s="298">
        <v>937.48333333333335</v>
      </c>
      <c r="M73" s="285">
        <v>923.75</v>
      </c>
      <c r="N73" s="285">
        <v>909.5</v>
      </c>
      <c r="O73" s="300">
        <v>22918700</v>
      </c>
      <c r="P73" s="301">
        <v>4.3438077634011092E-2</v>
      </c>
    </row>
    <row r="74" spans="1:16" ht="15">
      <c r="A74" s="263">
        <v>64</v>
      </c>
      <c r="B74" s="362" t="s">
        <v>56</v>
      </c>
      <c r="C74" s="465" t="s">
        <v>108</v>
      </c>
      <c r="D74" s="466">
        <v>44315</v>
      </c>
      <c r="E74" s="297">
        <v>2523.6999999999998</v>
      </c>
      <c r="F74" s="297">
        <v>2515.2999999999997</v>
      </c>
      <c r="G74" s="298">
        <v>2498.5999999999995</v>
      </c>
      <c r="H74" s="298">
        <v>2473.4999999999995</v>
      </c>
      <c r="I74" s="298">
        <v>2456.7999999999993</v>
      </c>
      <c r="J74" s="298">
        <v>2540.3999999999996</v>
      </c>
      <c r="K74" s="298">
        <v>2557.0999999999995</v>
      </c>
      <c r="L74" s="298">
        <v>2582.1999999999998</v>
      </c>
      <c r="M74" s="285">
        <v>2532</v>
      </c>
      <c r="N74" s="285">
        <v>2490.1999999999998</v>
      </c>
      <c r="O74" s="300">
        <v>15675600</v>
      </c>
      <c r="P74" s="301">
        <v>8.7453425741809681E-3</v>
      </c>
    </row>
    <row r="75" spans="1:16" ht="15">
      <c r="A75" s="263">
        <v>65</v>
      </c>
      <c r="B75" s="362" t="s">
        <v>56</v>
      </c>
      <c r="C75" s="465" t="s">
        <v>248</v>
      </c>
      <c r="D75" s="466">
        <v>44315</v>
      </c>
      <c r="E75" s="297">
        <v>2869.5</v>
      </c>
      <c r="F75" s="297">
        <v>2861.5833333333335</v>
      </c>
      <c r="G75" s="298">
        <v>2840.1166666666668</v>
      </c>
      <c r="H75" s="298">
        <v>2810.7333333333331</v>
      </c>
      <c r="I75" s="298">
        <v>2789.2666666666664</v>
      </c>
      <c r="J75" s="298">
        <v>2890.9666666666672</v>
      </c>
      <c r="K75" s="298">
        <v>2912.4333333333334</v>
      </c>
      <c r="L75" s="298">
        <v>2941.8166666666675</v>
      </c>
      <c r="M75" s="285">
        <v>2883.05</v>
      </c>
      <c r="N75" s="285">
        <v>2832.2</v>
      </c>
      <c r="O75" s="300">
        <v>638800</v>
      </c>
      <c r="P75" s="301">
        <v>1.3968253968253968E-2</v>
      </c>
    </row>
    <row r="76" spans="1:16" ht="15">
      <c r="A76" s="263">
        <v>66</v>
      </c>
      <c r="B76" s="362" t="s">
        <v>53</v>
      </c>
      <c r="C76" t="s">
        <v>109</v>
      </c>
      <c r="D76" s="466">
        <v>44315</v>
      </c>
      <c r="E76" s="425">
        <v>1437.7</v>
      </c>
      <c r="F76" s="425">
        <v>1427.2666666666667</v>
      </c>
      <c r="G76" s="426">
        <v>1414.5833333333333</v>
      </c>
      <c r="H76" s="426">
        <v>1391.4666666666667</v>
      </c>
      <c r="I76" s="426">
        <v>1378.7833333333333</v>
      </c>
      <c r="J76" s="426">
        <v>1450.3833333333332</v>
      </c>
      <c r="K76" s="426">
        <v>1463.0666666666666</v>
      </c>
      <c r="L76" s="426">
        <v>1486.1833333333332</v>
      </c>
      <c r="M76" s="427">
        <v>1439.95</v>
      </c>
      <c r="N76" s="427">
        <v>1404.15</v>
      </c>
      <c r="O76" s="428">
        <v>26671150</v>
      </c>
      <c r="P76" s="429">
        <v>-7.4702335521294461E-2</v>
      </c>
    </row>
    <row r="77" spans="1:16" ht="15">
      <c r="A77" s="263">
        <v>67</v>
      </c>
      <c r="B77" s="362" t="s">
        <v>56</v>
      </c>
      <c r="C77" s="465" t="s">
        <v>249</v>
      </c>
      <c r="D77" s="466">
        <v>44315</v>
      </c>
      <c r="E77" s="297">
        <v>678.3</v>
      </c>
      <c r="F77" s="297">
        <v>691.68333333333339</v>
      </c>
      <c r="G77" s="298">
        <v>663.36666666666679</v>
      </c>
      <c r="H77" s="298">
        <v>648.43333333333339</v>
      </c>
      <c r="I77" s="298">
        <v>620.11666666666679</v>
      </c>
      <c r="J77" s="298">
        <v>706.61666666666679</v>
      </c>
      <c r="K77" s="298">
        <v>734.93333333333339</v>
      </c>
      <c r="L77" s="298">
        <v>749.86666666666679</v>
      </c>
      <c r="M77" s="285">
        <v>720</v>
      </c>
      <c r="N77" s="285">
        <v>676.75</v>
      </c>
      <c r="O77" s="300">
        <v>12105500</v>
      </c>
      <c r="P77" s="301">
        <v>0.11184077591432613</v>
      </c>
    </row>
    <row r="78" spans="1:16" ht="15">
      <c r="A78" s="263">
        <v>68</v>
      </c>
      <c r="B78" s="382" t="s">
        <v>43</v>
      </c>
      <c r="C78" s="465" t="s">
        <v>110</v>
      </c>
      <c r="D78" s="466">
        <v>44315</v>
      </c>
      <c r="E78" s="297">
        <v>2913</v>
      </c>
      <c r="F78" s="297">
        <v>2910.9</v>
      </c>
      <c r="G78" s="298">
        <v>2877.6000000000004</v>
      </c>
      <c r="H78" s="298">
        <v>2842.2000000000003</v>
      </c>
      <c r="I78" s="298">
        <v>2808.9000000000005</v>
      </c>
      <c r="J78" s="298">
        <v>2946.3</v>
      </c>
      <c r="K78" s="298">
        <v>2979.6000000000004</v>
      </c>
      <c r="L78" s="298">
        <v>3015</v>
      </c>
      <c r="M78" s="285">
        <v>2944.2</v>
      </c>
      <c r="N78" s="285">
        <v>2875.5</v>
      </c>
      <c r="O78" s="300">
        <v>3861000</v>
      </c>
      <c r="P78" s="301">
        <v>3.1089693766516401E-4</v>
      </c>
    </row>
    <row r="79" spans="1:16" ht="15">
      <c r="A79" s="263">
        <v>69</v>
      </c>
      <c r="B79" s="362" t="s">
        <v>111</v>
      </c>
      <c r="C79" s="465" t="s">
        <v>112</v>
      </c>
      <c r="D79" s="466">
        <v>44315</v>
      </c>
      <c r="E79" s="297">
        <v>365.85</v>
      </c>
      <c r="F79" s="297">
        <v>362.23333333333335</v>
      </c>
      <c r="G79" s="298">
        <v>354.4666666666667</v>
      </c>
      <c r="H79" s="298">
        <v>343.08333333333337</v>
      </c>
      <c r="I79" s="298">
        <v>335.31666666666672</v>
      </c>
      <c r="J79" s="298">
        <v>373.61666666666667</v>
      </c>
      <c r="K79" s="298">
        <v>381.38333333333333</v>
      </c>
      <c r="L79" s="298">
        <v>392.76666666666665</v>
      </c>
      <c r="M79" s="285">
        <v>370</v>
      </c>
      <c r="N79" s="285">
        <v>350.85</v>
      </c>
      <c r="O79" s="300">
        <v>39284800</v>
      </c>
      <c r="P79" s="301">
        <v>7.5203012828056956E-2</v>
      </c>
    </row>
    <row r="80" spans="1:16" ht="15">
      <c r="A80" s="263">
        <v>70</v>
      </c>
      <c r="B80" s="362" t="s">
        <v>72</v>
      </c>
      <c r="C80" s="465" t="s">
        <v>113</v>
      </c>
      <c r="D80" s="466">
        <v>44315</v>
      </c>
      <c r="E80" s="297">
        <v>233</v>
      </c>
      <c r="F80" s="297">
        <v>233.23333333333335</v>
      </c>
      <c r="G80" s="298">
        <v>232.01666666666671</v>
      </c>
      <c r="H80" s="298">
        <v>231.03333333333336</v>
      </c>
      <c r="I80" s="298">
        <v>229.81666666666672</v>
      </c>
      <c r="J80" s="298">
        <v>234.2166666666667</v>
      </c>
      <c r="K80" s="298">
        <v>235.43333333333334</v>
      </c>
      <c r="L80" s="298">
        <v>236.41666666666669</v>
      </c>
      <c r="M80" s="285">
        <v>234.45</v>
      </c>
      <c r="N80" s="285">
        <v>232.25</v>
      </c>
      <c r="O80" s="300">
        <v>24146100</v>
      </c>
      <c r="P80" s="301">
        <v>-1.9730351857941468E-2</v>
      </c>
    </row>
    <row r="81" spans="1:16" ht="15">
      <c r="A81" s="263">
        <v>71</v>
      </c>
      <c r="B81" s="362" t="s">
        <v>49</v>
      </c>
      <c r="C81" s="465" t="s">
        <v>114</v>
      </c>
      <c r="D81" s="466">
        <v>44315</v>
      </c>
      <c r="E81" s="297">
        <v>2377.5</v>
      </c>
      <c r="F81" s="297">
        <v>2370.7666666666669</v>
      </c>
      <c r="G81" s="298">
        <v>2357.9833333333336</v>
      </c>
      <c r="H81" s="298">
        <v>2338.4666666666667</v>
      </c>
      <c r="I81" s="298">
        <v>2325.6833333333334</v>
      </c>
      <c r="J81" s="298">
        <v>2390.2833333333338</v>
      </c>
      <c r="K81" s="298">
        <v>2403.0666666666675</v>
      </c>
      <c r="L81" s="298">
        <v>2422.5833333333339</v>
      </c>
      <c r="M81" s="285">
        <v>2383.5500000000002</v>
      </c>
      <c r="N81" s="285">
        <v>2351.25</v>
      </c>
      <c r="O81" s="300">
        <v>6890100</v>
      </c>
      <c r="P81" s="301">
        <v>6.1076461076461079E-2</v>
      </c>
    </row>
    <row r="82" spans="1:16" ht="15">
      <c r="A82" s="263">
        <v>72</v>
      </c>
      <c r="B82" s="362" t="s">
        <v>56</v>
      </c>
      <c r="C82" s="465" t="s">
        <v>115</v>
      </c>
      <c r="D82" s="466">
        <v>44315</v>
      </c>
      <c r="E82" s="297">
        <v>182.65</v>
      </c>
      <c r="F82" s="297">
        <v>181.18333333333331</v>
      </c>
      <c r="G82" s="298">
        <v>178.21666666666661</v>
      </c>
      <c r="H82" s="298">
        <v>173.7833333333333</v>
      </c>
      <c r="I82" s="298">
        <v>170.81666666666661</v>
      </c>
      <c r="J82" s="298">
        <v>185.61666666666662</v>
      </c>
      <c r="K82" s="298">
        <v>188.58333333333331</v>
      </c>
      <c r="L82" s="298">
        <v>193.01666666666662</v>
      </c>
      <c r="M82" s="285">
        <v>184.15</v>
      </c>
      <c r="N82" s="285">
        <v>176.75</v>
      </c>
      <c r="O82" s="300">
        <v>26033800</v>
      </c>
      <c r="P82" s="301">
        <v>-7.2454163905456156E-2</v>
      </c>
    </row>
    <row r="83" spans="1:16" ht="15">
      <c r="A83" s="263">
        <v>73</v>
      </c>
      <c r="B83" s="362" t="s">
        <v>53</v>
      </c>
      <c r="C83" s="465" t="s">
        <v>116</v>
      </c>
      <c r="D83" s="466">
        <v>44315</v>
      </c>
      <c r="E83" s="297">
        <v>597.5</v>
      </c>
      <c r="F83" s="297">
        <v>596.56666666666672</v>
      </c>
      <c r="G83" s="298">
        <v>592.23333333333346</v>
      </c>
      <c r="H83" s="298">
        <v>586.9666666666667</v>
      </c>
      <c r="I83" s="298">
        <v>582.63333333333344</v>
      </c>
      <c r="J83" s="298">
        <v>601.83333333333348</v>
      </c>
      <c r="K83" s="298">
        <v>606.16666666666674</v>
      </c>
      <c r="L83" s="298">
        <v>611.43333333333351</v>
      </c>
      <c r="M83" s="285">
        <v>600.9</v>
      </c>
      <c r="N83" s="285">
        <v>591.29999999999995</v>
      </c>
      <c r="O83" s="300">
        <v>89230625</v>
      </c>
      <c r="P83" s="301">
        <v>-1.277355412601188E-3</v>
      </c>
    </row>
    <row r="84" spans="1:16" ht="15">
      <c r="A84" s="263">
        <v>74</v>
      </c>
      <c r="B84" s="362" t="s">
        <v>56</v>
      </c>
      <c r="C84" s="465" t="s">
        <v>252</v>
      </c>
      <c r="D84" s="466">
        <v>44315</v>
      </c>
      <c r="E84" s="297">
        <v>1443.85</v>
      </c>
      <c r="F84" s="297">
        <v>1443.5833333333333</v>
      </c>
      <c r="G84" s="298">
        <v>1422.2666666666664</v>
      </c>
      <c r="H84" s="298">
        <v>1400.6833333333332</v>
      </c>
      <c r="I84" s="298">
        <v>1379.3666666666663</v>
      </c>
      <c r="J84" s="298">
        <v>1465.1666666666665</v>
      </c>
      <c r="K84" s="298">
        <v>1486.4833333333336</v>
      </c>
      <c r="L84" s="298">
        <v>1508.0666666666666</v>
      </c>
      <c r="M84" s="285">
        <v>1464.9</v>
      </c>
      <c r="N84" s="285">
        <v>1422</v>
      </c>
      <c r="O84" s="300">
        <v>1166200</v>
      </c>
      <c r="P84" s="301">
        <v>-2.9016277423920735E-2</v>
      </c>
    </row>
    <row r="85" spans="1:16" ht="15">
      <c r="A85" s="263">
        <v>75</v>
      </c>
      <c r="B85" s="362" t="s">
        <v>56</v>
      </c>
      <c r="C85" s="465" t="s">
        <v>117</v>
      </c>
      <c r="D85" s="466">
        <v>44315</v>
      </c>
      <c r="E85" s="297">
        <v>527.65</v>
      </c>
      <c r="F85" s="297">
        <v>531.23333333333335</v>
      </c>
      <c r="G85" s="298">
        <v>518.36666666666667</v>
      </c>
      <c r="H85" s="298">
        <v>509.08333333333337</v>
      </c>
      <c r="I85" s="298">
        <v>496.2166666666667</v>
      </c>
      <c r="J85" s="298">
        <v>540.51666666666665</v>
      </c>
      <c r="K85" s="298">
        <v>553.38333333333344</v>
      </c>
      <c r="L85" s="298">
        <v>562.66666666666663</v>
      </c>
      <c r="M85" s="285">
        <v>544.1</v>
      </c>
      <c r="N85" s="285">
        <v>521.95000000000005</v>
      </c>
      <c r="O85" s="300">
        <v>9262500</v>
      </c>
      <c r="P85" s="301">
        <v>-7.7945348663580702E-2</v>
      </c>
    </row>
    <row r="86" spans="1:16" ht="15">
      <c r="A86" s="263">
        <v>76</v>
      </c>
      <c r="B86" s="362" t="s">
        <v>67</v>
      </c>
      <c r="C86" s="465" t="s">
        <v>118</v>
      </c>
      <c r="D86" s="466">
        <v>44315</v>
      </c>
      <c r="E86" s="297">
        <v>8.75</v>
      </c>
      <c r="F86" s="297">
        <v>8.6666666666666661</v>
      </c>
      <c r="G86" s="298">
        <v>8.5833333333333321</v>
      </c>
      <c r="H86" s="298">
        <v>8.4166666666666661</v>
      </c>
      <c r="I86" s="298">
        <v>8.3333333333333321</v>
      </c>
      <c r="J86" s="298">
        <v>8.8333333333333321</v>
      </c>
      <c r="K86" s="298">
        <v>8.9166666666666643</v>
      </c>
      <c r="L86" s="298">
        <v>9.0833333333333321</v>
      </c>
      <c r="M86" s="285">
        <v>8.75</v>
      </c>
      <c r="N86" s="285">
        <v>8.5</v>
      </c>
      <c r="O86" s="300">
        <v>753060000</v>
      </c>
      <c r="P86" s="301">
        <v>7.9145350586819138E-2</v>
      </c>
    </row>
    <row r="87" spans="1:16" ht="15">
      <c r="A87" s="263">
        <v>77</v>
      </c>
      <c r="B87" s="362" t="s">
        <v>53</v>
      </c>
      <c r="C87" s="465" t="s">
        <v>119</v>
      </c>
      <c r="D87" s="466">
        <v>44315</v>
      </c>
      <c r="E87" s="297">
        <v>53.4</v>
      </c>
      <c r="F87" s="297">
        <v>53.116666666666674</v>
      </c>
      <c r="G87" s="298">
        <v>52.733333333333348</v>
      </c>
      <c r="H87" s="298">
        <v>52.066666666666677</v>
      </c>
      <c r="I87" s="298">
        <v>51.683333333333351</v>
      </c>
      <c r="J87" s="298">
        <v>53.783333333333346</v>
      </c>
      <c r="K87" s="298">
        <v>54.166666666666671</v>
      </c>
      <c r="L87" s="298">
        <v>54.833333333333343</v>
      </c>
      <c r="M87" s="285">
        <v>53.5</v>
      </c>
      <c r="N87" s="285">
        <v>52.45</v>
      </c>
      <c r="O87" s="300">
        <v>184528000</v>
      </c>
      <c r="P87" s="301">
        <v>-1.747353273717751E-3</v>
      </c>
    </row>
    <row r="88" spans="1:16" ht="15">
      <c r="A88" s="263">
        <v>78</v>
      </c>
      <c r="B88" s="362" t="s">
        <v>72</v>
      </c>
      <c r="C88" s="465" t="s">
        <v>120</v>
      </c>
      <c r="D88" s="466">
        <v>44315</v>
      </c>
      <c r="E88" s="297">
        <v>510.9</v>
      </c>
      <c r="F88" s="297">
        <v>510.5</v>
      </c>
      <c r="G88" s="298">
        <v>507.1</v>
      </c>
      <c r="H88" s="298">
        <v>503.3</v>
      </c>
      <c r="I88" s="298">
        <v>499.90000000000003</v>
      </c>
      <c r="J88" s="298">
        <v>514.29999999999995</v>
      </c>
      <c r="K88" s="298">
        <v>517.70000000000005</v>
      </c>
      <c r="L88" s="298">
        <v>521.5</v>
      </c>
      <c r="M88" s="285">
        <v>513.9</v>
      </c>
      <c r="N88" s="285">
        <v>506.7</v>
      </c>
      <c r="O88" s="300">
        <v>5064125</v>
      </c>
      <c r="P88" s="301">
        <v>2.5048705816866128E-2</v>
      </c>
    </row>
    <row r="89" spans="1:16" ht="15">
      <c r="A89" s="263">
        <v>79</v>
      </c>
      <c r="B89" s="362" t="s">
        <v>39</v>
      </c>
      <c r="C89" s="465" t="s">
        <v>121</v>
      </c>
      <c r="D89" s="466">
        <v>44315</v>
      </c>
      <c r="E89" s="297">
        <v>1636.85</v>
      </c>
      <c r="F89" s="297">
        <v>1613.8</v>
      </c>
      <c r="G89" s="298">
        <v>1583.05</v>
      </c>
      <c r="H89" s="298">
        <v>1529.25</v>
      </c>
      <c r="I89" s="298">
        <v>1498.5</v>
      </c>
      <c r="J89" s="298">
        <v>1667.6</v>
      </c>
      <c r="K89" s="298">
        <v>1698.35</v>
      </c>
      <c r="L89" s="298">
        <v>1752.1499999999999</v>
      </c>
      <c r="M89" s="285">
        <v>1644.55</v>
      </c>
      <c r="N89" s="285">
        <v>1560</v>
      </c>
      <c r="O89" s="300">
        <v>4890500</v>
      </c>
      <c r="P89" s="301">
        <v>2.5692114093959731E-2</v>
      </c>
    </row>
    <row r="90" spans="1:16" ht="15">
      <c r="A90" s="263">
        <v>80</v>
      </c>
      <c r="B90" s="362" t="s">
        <v>53</v>
      </c>
      <c r="C90" s="465" t="s">
        <v>122</v>
      </c>
      <c r="D90" s="466">
        <v>44315</v>
      </c>
      <c r="E90" s="297">
        <v>881.95</v>
      </c>
      <c r="F90" s="297">
        <v>875.06666666666661</v>
      </c>
      <c r="G90" s="298">
        <v>865.48333333333323</v>
      </c>
      <c r="H90" s="298">
        <v>849.01666666666665</v>
      </c>
      <c r="I90" s="298">
        <v>839.43333333333328</v>
      </c>
      <c r="J90" s="298">
        <v>891.53333333333319</v>
      </c>
      <c r="K90" s="298">
        <v>901.11666666666667</v>
      </c>
      <c r="L90" s="298">
        <v>917.58333333333314</v>
      </c>
      <c r="M90" s="285">
        <v>884.65</v>
      </c>
      <c r="N90" s="285">
        <v>858.6</v>
      </c>
      <c r="O90" s="300">
        <v>20246400</v>
      </c>
      <c r="P90" s="301">
        <v>-1.7899240373701213E-2</v>
      </c>
    </row>
    <row r="91" spans="1:16" ht="15">
      <c r="A91" s="263">
        <v>81</v>
      </c>
      <c r="B91" s="362" t="s">
        <v>67</v>
      </c>
      <c r="C91" s="465" t="s">
        <v>826</v>
      </c>
      <c r="D91" s="466">
        <v>44315</v>
      </c>
      <c r="E91" s="297">
        <v>251.75</v>
      </c>
      <c r="F91" s="297">
        <v>252.65</v>
      </c>
      <c r="G91" s="298">
        <v>247.8</v>
      </c>
      <c r="H91" s="298">
        <v>243.85</v>
      </c>
      <c r="I91" s="298">
        <v>239</v>
      </c>
      <c r="J91" s="298">
        <v>256.60000000000002</v>
      </c>
      <c r="K91" s="298">
        <v>261.45</v>
      </c>
      <c r="L91" s="298">
        <v>265.40000000000003</v>
      </c>
      <c r="M91" s="285">
        <v>257.5</v>
      </c>
      <c r="N91" s="285">
        <v>248.7</v>
      </c>
      <c r="O91" s="300">
        <v>12821200</v>
      </c>
      <c r="P91" s="301">
        <v>5.9708400833140475E-2</v>
      </c>
    </row>
    <row r="92" spans="1:16" ht="15">
      <c r="A92" s="263">
        <v>82</v>
      </c>
      <c r="B92" s="362" t="s">
        <v>106</v>
      </c>
      <c r="C92" s="465" t="s">
        <v>124</v>
      </c>
      <c r="D92" s="466">
        <v>44315</v>
      </c>
      <c r="E92" s="425">
        <v>1348.45</v>
      </c>
      <c r="F92" s="425">
        <v>1347.8666666666666</v>
      </c>
      <c r="G92" s="426">
        <v>1342.7333333333331</v>
      </c>
      <c r="H92" s="426">
        <v>1337.0166666666667</v>
      </c>
      <c r="I92" s="426">
        <v>1331.8833333333332</v>
      </c>
      <c r="J92" s="426">
        <v>1353.583333333333</v>
      </c>
      <c r="K92" s="426">
        <v>1358.7166666666667</v>
      </c>
      <c r="L92" s="426">
        <v>1364.4333333333329</v>
      </c>
      <c r="M92" s="427">
        <v>1353</v>
      </c>
      <c r="N92" s="427">
        <v>1342.15</v>
      </c>
      <c r="O92" s="428">
        <v>32148600</v>
      </c>
      <c r="P92" s="429">
        <v>2.3299784190523483E-2</v>
      </c>
    </row>
    <row r="93" spans="1:16" ht="15">
      <c r="A93" s="263">
        <v>83</v>
      </c>
      <c r="B93" s="362" t="s">
        <v>72</v>
      </c>
      <c r="C93" s="465" t="s">
        <v>125</v>
      </c>
      <c r="D93" s="466">
        <v>44315</v>
      </c>
      <c r="E93" s="297">
        <v>88.85</v>
      </c>
      <c r="F93" s="297">
        <v>88.733333333333334</v>
      </c>
      <c r="G93" s="298">
        <v>88.366666666666674</v>
      </c>
      <c r="H93" s="298">
        <v>87.88333333333334</v>
      </c>
      <c r="I93" s="298">
        <v>87.51666666666668</v>
      </c>
      <c r="J93" s="298">
        <v>89.216666666666669</v>
      </c>
      <c r="K93" s="298">
        <v>89.583333333333314</v>
      </c>
      <c r="L93" s="298">
        <v>90.066666666666663</v>
      </c>
      <c r="M93" s="285">
        <v>89.1</v>
      </c>
      <c r="N93" s="285">
        <v>88.25</v>
      </c>
      <c r="O93" s="300">
        <v>61789000</v>
      </c>
      <c r="P93" s="301">
        <v>-3.0988786952089703E-2</v>
      </c>
    </row>
    <row r="94" spans="1:16" ht="15">
      <c r="A94" s="263">
        <v>84</v>
      </c>
      <c r="B94" s="382" t="s">
        <v>39</v>
      </c>
      <c r="C94" s="465" t="s">
        <v>772</v>
      </c>
      <c r="D94" s="466">
        <v>44315</v>
      </c>
      <c r="E94" s="297">
        <v>1794</v>
      </c>
      <c r="F94" s="297">
        <v>1771.1333333333332</v>
      </c>
      <c r="G94" s="298">
        <v>1740.8666666666663</v>
      </c>
      <c r="H94" s="298">
        <v>1687.7333333333331</v>
      </c>
      <c r="I94" s="298">
        <v>1657.4666666666662</v>
      </c>
      <c r="J94" s="298">
        <v>1824.2666666666664</v>
      </c>
      <c r="K94" s="298">
        <v>1854.5333333333333</v>
      </c>
      <c r="L94" s="298">
        <v>1907.6666666666665</v>
      </c>
      <c r="M94" s="285">
        <v>1801.4</v>
      </c>
      <c r="N94" s="285">
        <v>1718</v>
      </c>
      <c r="O94" s="300">
        <v>1741675</v>
      </c>
      <c r="P94" s="301">
        <v>0.12066081137599331</v>
      </c>
    </row>
    <row r="95" spans="1:16" ht="15">
      <c r="A95" s="263">
        <v>85</v>
      </c>
      <c r="B95" s="362" t="s">
        <v>49</v>
      </c>
      <c r="C95" s="465" t="s">
        <v>126</v>
      </c>
      <c r="D95" s="466">
        <v>44315</v>
      </c>
      <c r="E95" s="297">
        <v>205.55</v>
      </c>
      <c r="F95" s="297">
        <v>205.95000000000002</v>
      </c>
      <c r="G95" s="298">
        <v>204.95000000000005</v>
      </c>
      <c r="H95" s="298">
        <v>204.35000000000002</v>
      </c>
      <c r="I95" s="298">
        <v>203.35000000000005</v>
      </c>
      <c r="J95" s="298">
        <v>206.55000000000004</v>
      </c>
      <c r="K95" s="298">
        <v>207.54999999999998</v>
      </c>
      <c r="L95" s="298">
        <v>208.15000000000003</v>
      </c>
      <c r="M95" s="285">
        <v>206.95</v>
      </c>
      <c r="N95" s="285">
        <v>205.35</v>
      </c>
      <c r="O95" s="300">
        <v>137174400</v>
      </c>
      <c r="P95" s="301">
        <v>1.1992728817960764E-2</v>
      </c>
    </row>
    <row r="96" spans="1:16" ht="15">
      <c r="A96" s="263">
        <v>86</v>
      </c>
      <c r="B96" s="362" t="s">
        <v>111</v>
      </c>
      <c r="C96" s="465" t="s">
        <v>127</v>
      </c>
      <c r="D96" s="466">
        <v>44315</v>
      </c>
      <c r="E96" s="297">
        <v>450.55</v>
      </c>
      <c r="F96" s="297">
        <v>447.7</v>
      </c>
      <c r="G96" s="298">
        <v>439.84999999999997</v>
      </c>
      <c r="H96" s="298">
        <v>429.15</v>
      </c>
      <c r="I96" s="298">
        <v>421.29999999999995</v>
      </c>
      <c r="J96" s="298">
        <v>458.4</v>
      </c>
      <c r="K96" s="298">
        <v>466.25</v>
      </c>
      <c r="L96" s="298">
        <v>476.95</v>
      </c>
      <c r="M96" s="285">
        <v>455.55</v>
      </c>
      <c r="N96" s="285">
        <v>437</v>
      </c>
      <c r="O96" s="300">
        <v>33365000</v>
      </c>
      <c r="P96" s="301">
        <v>8.6154776299879089E-3</v>
      </c>
    </row>
    <row r="97" spans="1:16" ht="15">
      <c r="A97" s="263">
        <v>87</v>
      </c>
      <c r="B97" s="362" t="s">
        <v>111</v>
      </c>
      <c r="C97" s="465" t="s">
        <v>128</v>
      </c>
      <c r="D97" s="466">
        <v>44315</v>
      </c>
      <c r="E97" s="297">
        <v>665.85</v>
      </c>
      <c r="F97" s="297">
        <v>665.03333333333342</v>
      </c>
      <c r="G97" s="298">
        <v>659.36666666666679</v>
      </c>
      <c r="H97" s="298">
        <v>652.88333333333333</v>
      </c>
      <c r="I97" s="298">
        <v>647.2166666666667</v>
      </c>
      <c r="J97" s="298">
        <v>671.51666666666688</v>
      </c>
      <c r="K97" s="298">
        <v>677.18333333333362</v>
      </c>
      <c r="L97" s="298">
        <v>683.66666666666697</v>
      </c>
      <c r="M97" s="285">
        <v>670.7</v>
      </c>
      <c r="N97" s="285">
        <v>658.55</v>
      </c>
      <c r="O97" s="300">
        <v>37319400</v>
      </c>
      <c r="P97" s="301">
        <v>2.173270254287404E-2</v>
      </c>
    </row>
    <row r="98" spans="1:16" ht="15">
      <c r="A98" s="263">
        <v>88</v>
      </c>
      <c r="B98" s="362" t="s">
        <v>39</v>
      </c>
      <c r="C98" s="465" t="s">
        <v>129</v>
      </c>
      <c r="D98" s="466">
        <v>44315</v>
      </c>
      <c r="E98" s="297">
        <v>2950.7</v>
      </c>
      <c r="F98" s="297">
        <v>2928.5666666666671</v>
      </c>
      <c r="G98" s="298">
        <v>2897.1333333333341</v>
      </c>
      <c r="H98" s="298">
        <v>2843.5666666666671</v>
      </c>
      <c r="I98" s="298">
        <v>2812.1333333333341</v>
      </c>
      <c r="J98" s="298">
        <v>2982.1333333333341</v>
      </c>
      <c r="K98" s="298">
        <v>3013.5666666666675</v>
      </c>
      <c r="L98" s="298">
        <v>3067.1333333333341</v>
      </c>
      <c r="M98" s="285">
        <v>2960</v>
      </c>
      <c r="N98" s="285">
        <v>2875</v>
      </c>
      <c r="O98" s="300">
        <v>1512000</v>
      </c>
      <c r="P98" s="301">
        <v>1.06951871657754E-2</v>
      </c>
    </row>
    <row r="99" spans="1:16" ht="15">
      <c r="A99" s="263">
        <v>89</v>
      </c>
      <c r="B99" s="362" t="s">
        <v>53</v>
      </c>
      <c r="C99" s="465" t="s">
        <v>131</v>
      </c>
      <c r="D99" s="466">
        <v>44315</v>
      </c>
      <c r="E99" s="297">
        <v>1751.3</v>
      </c>
      <c r="F99" s="297">
        <v>1745.7666666666667</v>
      </c>
      <c r="G99" s="298">
        <v>1731.9833333333333</v>
      </c>
      <c r="H99" s="298">
        <v>1712.6666666666667</v>
      </c>
      <c r="I99" s="298">
        <v>1698.8833333333334</v>
      </c>
      <c r="J99" s="298">
        <v>1765.0833333333333</v>
      </c>
      <c r="K99" s="298">
        <v>1778.8666666666666</v>
      </c>
      <c r="L99" s="298">
        <v>1798.1833333333332</v>
      </c>
      <c r="M99" s="285">
        <v>1759.55</v>
      </c>
      <c r="N99" s="285">
        <v>1726.45</v>
      </c>
      <c r="O99" s="300">
        <v>12564400</v>
      </c>
      <c r="P99" s="301">
        <v>3.7968409226092126E-2</v>
      </c>
    </row>
    <row r="100" spans="1:16" ht="15">
      <c r="A100" s="263">
        <v>90</v>
      </c>
      <c r="B100" s="362" t="s">
        <v>56</v>
      </c>
      <c r="C100" s="465" t="s">
        <v>132</v>
      </c>
      <c r="D100" s="466">
        <v>44315</v>
      </c>
      <c r="E100" s="297">
        <v>88.7</v>
      </c>
      <c r="F100" s="297">
        <v>88.350000000000009</v>
      </c>
      <c r="G100" s="298">
        <v>87.500000000000014</v>
      </c>
      <c r="H100" s="298">
        <v>86.300000000000011</v>
      </c>
      <c r="I100" s="298">
        <v>85.450000000000017</v>
      </c>
      <c r="J100" s="298">
        <v>89.550000000000011</v>
      </c>
      <c r="K100" s="298">
        <v>90.4</v>
      </c>
      <c r="L100" s="298">
        <v>91.600000000000009</v>
      </c>
      <c r="M100" s="285">
        <v>89.2</v>
      </c>
      <c r="N100" s="285">
        <v>87.15</v>
      </c>
      <c r="O100" s="300">
        <v>36204668</v>
      </c>
      <c r="P100" s="301">
        <v>6.9319978914074862E-2</v>
      </c>
    </row>
    <row r="101" spans="1:16" ht="15">
      <c r="A101" s="263">
        <v>91</v>
      </c>
      <c r="B101" s="362" t="s">
        <v>39</v>
      </c>
      <c r="C101" s="465" t="s">
        <v>348</v>
      </c>
      <c r="D101" s="466">
        <v>44315</v>
      </c>
      <c r="E101" s="297">
        <v>2824.85</v>
      </c>
      <c r="F101" s="297">
        <v>2830.5833333333335</v>
      </c>
      <c r="G101" s="298">
        <v>2802.4666666666672</v>
      </c>
      <c r="H101" s="298">
        <v>2780.0833333333335</v>
      </c>
      <c r="I101" s="298">
        <v>2751.9666666666672</v>
      </c>
      <c r="J101" s="298">
        <v>2852.9666666666672</v>
      </c>
      <c r="K101" s="298">
        <v>2881.083333333333</v>
      </c>
      <c r="L101" s="298">
        <v>2903.4666666666672</v>
      </c>
      <c r="M101" s="285">
        <v>2858.7</v>
      </c>
      <c r="N101" s="285">
        <v>2808.2</v>
      </c>
      <c r="O101" s="300">
        <v>508250</v>
      </c>
      <c r="P101" s="301">
        <v>-2.4533856722276743E-3</v>
      </c>
    </row>
    <row r="102" spans="1:16" ht="15">
      <c r="A102" s="263">
        <v>92</v>
      </c>
      <c r="B102" s="362" t="s">
        <v>56</v>
      </c>
      <c r="C102" s="465" t="s">
        <v>133</v>
      </c>
      <c r="D102" s="466">
        <v>44315</v>
      </c>
      <c r="E102" s="297">
        <v>402.8</v>
      </c>
      <c r="F102" s="297">
        <v>402.45</v>
      </c>
      <c r="G102" s="298">
        <v>396.95</v>
      </c>
      <c r="H102" s="298">
        <v>391.1</v>
      </c>
      <c r="I102" s="298">
        <v>385.6</v>
      </c>
      <c r="J102" s="298">
        <v>408.29999999999995</v>
      </c>
      <c r="K102" s="298">
        <v>413.79999999999995</v>
      </c>
      <c r="L102" s="298">
        <v>419.64999999999992</v>
      </c>
      <c r="M102" s="285">
        <v>407.95</v>
      </c>
      <c r="N102" s="285">
        <v>396.6</v>
      </c>
      <c r="O102" s="300">
        <v>6906000</v>
      </c>
      <c r="P102" s="301">
        <v>-6.3212154096581666E-2</v>
      </c>
    </row>
    <row r="103" spans="1:16" ht="15">
      <c r="A103" s="263">
        <v>93</v>
      </c>
      <c r="B103" s="362" t="s">
        <v>63</v>
      </c>
      <c r="C103" s="465" t="s">
        <v>134</v>
      </c>
      <c r="D103" s="466">
        <v>44315</v>
      </c>
      <c r="E103" s="297">
        <v>1378.85</v>
      </c>
      <c r="F103" s="297">
        <v>1367.4166666666667</v>
      </c>
      <c r="G103" s="298">
        <v>1347.4833333333336</v>
      </c>
      <c r="H103" s="298">
        <v>1316.1166666666668</v>
      </c>
      <c r="I103" s="298">
        <v>1296.1833333333336</v>
      </c>
      <c r="J103" s="298">
        <v>1398.7833333333335</v>
      </c>
      <c r="K103" s="298">
        <v>1418.7166666666665</v>
      </c>
      <c r="L103" s="298">
        <v>1450.0833333333335</v>
      </c>
      <c r="M103" s="285">
        <v>1387.35</v>
      </c>
      <c r="N103" s="285">
        <v>1336.05</v>
      </c>
      <c r="O103" s="300">
        <v>15373775</v>
      </c>
      <c r="P103" s="301">
        <v>-3.4765342960288811E-2</v>
      </c>
    </row>
    <row r="104" spans="1:16" ht="15">
      <c r="A104" s="263">
        <v>94</v>
      </c>
      <c r="B104" s="362" t="s">
        <v>106</v>
      </c>
      <c r="C104" s="465" t="s">
        <v>260</v>
      </c>
      <c r="D104" s="466">
        <v>44315</v>
      </c>
      <c r="E104" s="297">
        <v>3921</v>
      </c>
      <c r="F104" s="297">
        <v>3933.1999999999994</v>
      </c>
      <c r="G104" s="298">
        <v>3901.4999999999986</v>
      </c>
      <c r="H104" s="298">
        <v>3881.9999999999991</v>
      </c>
      <c r="I104" s="298">
        <v>3850.2999999999984</v>
      </c>
      <c r="J104" s="298">
        <v>3952.6999999999989</v>
      </c>
      <c r="K104" s="298">
        <v>3984.3999999999996</v>
      </c>
      <c r="L104" s="298">
        <v>4003.8999999999992</v>
      </c>
      <c r="M104" s="285">
        <v>3964.9</v>
      </c>
      <c r="N104" s="285">
        <v>3913.7</v>
      </c>
      <c r="O104" s="300">
        <v>438000</v>
      </c>
      <c r="P104" s="301">
        <v>3.8037682189832916E-2</v>
      </c>
    </row>
    <row r="105" spans="1:16" ht="15">
      <c r="A105" s="263">
        <v>95</v>
      </c>
      <c r="B105" s="362" t="s">
        <v>106</v>
      </c>
      <c r="C105" s="465" t="s">
        <v>259</v>
      </c>
      <c r="D105" s="466">
        <v>44315</v>
      </c>
      <c r="E105" s="297">
        <v>2599.0500000000002</v>
      </c>
      <c r="F105" s="297">
        <v>2604.2333333333336</v>
      </c>
      <c r="G105" s="298">
        <v>2581.5666666666671</v>
      </c>
      <c r="H105" s="298">
        <v>2564.0833333333335</v>
      </c>
      <c r="I105" s="298">
        <v>2541.416666666667</v>
      </c>
      <c r="J105" s="298">
        <v>2621.7166666666672</v>
      </c>
      <c r="K105" s="298">
        <v>2644.3833333333332</v>
      </c>
      <c r="L105" s="298">
        <v>2661.8666666666672</v>
      </c>
      <c r="M105" s="285">
        <v>2626.9</v>
      </c>
      <c r="N105" s="285">
        <v>2586.75</v>
      </c>
      <c r="O105" s="300">
        <v>573800</v>
      </c>
      <c r="P105" s="301">
        <v>5.207187385405207E-2</v>
      </c>
    </row>
    <row r="106" spans="1:16" ht="15">
      <c r="A106" s="263">
        <v>96</v>
      </c>
      <c r="B106" s="362" t="s">
        <v>51</v>
      </c>
      <c r="C106" s="465" t="s">
        <v>135</v>
      </c>
      <c r="D106" s="466">
        <v>44315</v>
      </c>
      <c r="E106" s="297">
        <v>1068.55</v>
      </c>
      <c r="F106" s="297">
        <v>1064.5</v>
      </c>
      <c r="G106" s="298">
        <v>1057.05</v>
      </c>
      <c r="H106" s="298">
        <v>1045.55</v>
      </c>
      <c r="I106" s="298">
        <v>1038.0999999999999</v>
      </c>
      <c r="J106" s="298">
        <v>1076</v>
      </c>
      <c r="K106" s="298">
        <v>1083.4499999999998</v>
      </c>
      <c r="L106" s="298">
        <v>1094.95</v>
      </c>
      <c r="M106" s="285">
        <v>1071.95</v>
      </c>
      <c r="N106" s="285">
        <v>1053</v>
      </c>
      <c r="O106" s="300">
        <v>9541250</v>
      </c>
      <c r="P106" s="301">
        <v>1.5193994754454192E-2</v>
      </c>
    </row>
    <row r="107" spans="1:16" ht="15">
      <c r="A107" s="263">
        <v>97</v>
      </c>
      <c r="B107" s="362" t="s">
        <v>43</v>
      </c>
      <c r="C107" s="465" t="s">
        <v>136</v>
      </c>
      <c r="D107" s="466">
        <v>44315</v>
      </c>
      <c r="E107" s="297">
        <v>780.35</v>
      </c>
      <c r="F107" s="297">
        <v>782.36666666666667</v>
      </c>
      <c r="G107" s="298">
        <v>776.38333333333333</v>
      </c>
      <c r="H107" s="298">
        <v>772.41666666666663</v>
      </c>
      <c r="I107" s="298">
        <v>766.43333333333328</v>
      </c>
      <c r="J107" s="298">
        <v>786.33333333333337</v>
      </c>
      <c r="K107" s="298">
        <v>792.31666666666672</v>
      </c>
      <c r="L107" s="298">
        <v>796.28333333333342</v>
      </c>
      <c r="M107" s="285">
        <v>788.35</v>
      </c>
      <c r="N107" s="285">
        <v>778.4</v>
      </c>
      <c r="O107" s="300">
        <v>11482800</v>
      </c>
      <c r="P107" s="301">
        <v>7.4403982184962011E-2</v>
      </c>
    </row>
    <row r="108" spans="1:16" ht="15">
      <c r="A108" s="263">
        <v>98</v>
      </c>
      <c r="B108" s="362" t="s">
        <v>56</v>
      </c>
      <c r="C108" s="465" t="s">
        <v>137</v>
      </c>
      <c r="D108" s="466">
        <v>44315</v>
      </c>
      <c r="E108" s="297">
        <v>165.4</v>
      </c>
      <c r="F108" s="297">
        <v>165.38333333333335</v>
      </c>
      <c r="G108" s="298">
        <v>163.06666666666672</v>
      </c>
      <c r="H108" s="298">
        <v>160.73333333333338</v>
      </c>
      <c r="I108" s="298">
        <v>158.41666666666674</v>
      </c>
      <c r="J108" s="298">
        <v>167.7166666666667</v>
      </c>
      <c r="K108" s="298">
        <v>170.03333333333336</v>
      </c>
      <c r="L108" s="298">
        <v>172.36666666666667</v>
      </c>
      <c r="M108" s="285">
        <v>167.7</v>
      </c>
      <c r="N108" s="285">
        <v>163.05000000000001</v>
      </c>
      <c r="O108" s="300">
        <v>22344000</v>
      </c>
      <c r="P108" s="301">
        <v>-7.3324485733244862E-2</v>
      </c>
    </row>
    <row r="109" spans="1:16" ht="15">
      <c r="A109" s="263">
        <v>99</v>
      </c>
      <c r="B109" s="362" t="s">
        <v>56</v>
      </c>
      <c r="C109" s="465" t="s">
        <v>138</v>
      </c>
      <c r="D109" s="466">
        <v>44315</v>
      </c>
      <c r="E109" s="297">
        <v>147.30000000000001</v>
      </c>
      <c r="F109" s="297">
        <v>147.31666666666666</v>
      </c>
      <c r="G109" s="298">
        <v>146.53333333333333</v>
      </c>
      <c r="H109" s="298">
        <v>145.76666666666668</v>
      </c>
      <c r="I109" s="298">
        <v>144.98333333333335</v>
      </c>
      <c r="J109" s="298">
        <v>148.08333333333331</v>
      </c>
      <c r="K109" s="298">
        <v>148.86666666666662</v>
      </c>
      <c r="L109" s="298">
        <v>149.6333333333333</v>
      </c>
      <c r="M109" s="285">
        <v>148.1</v>
      </c>
      <c r="N109" s="285">
        <v>146.55000000000001</v>
      </c>
      <c r="O109" s="300">
        <v>27378000</v>
      </c>
      <c r="P109" s="301">
        <v>-3.3672172808132145E-2</v>
      </c>
    </row>
    <row r="110" spans="1:16" ht="15">
      <c r="A110" s="263">
        <v>100</v>
      </c>
      <c r="B110" s="362" t="s">
        <v>49</v>
      </c>
      <c r="C110" s="465" t="s">
        <v>139</v>
      </c>
      <c r="D110" s="466">
        <v>44315</v>
      </c>
      <c r="E110" s="297">
        <v>408.4</v>
      </c>
      <c r="F110" s="297">
        <v>406.91666666666669</v>
      </c>
      <c r="G110" s="298">
        <v>402.98333333333335</v>
      </c>
      <c r="H110" s="298">
        <v>397.56666666666666</v>
      </c>
      <c r="I110" s="298">
        <v>393.63333333333333</v>
      </c>
      <c r="J110" s="298">
        <v>412.33333333333337</v>
      </c>
      <c r="K110" s="298">
        <v>416.26666666666665</v>
      </c>
      <c r="L110" s="298">
        <v>421.68333333333339</v>
      </c>
      <c r="M110" s="285">
        <v>410.85</v>
      </c>
      <c r="N110" s="285">
        <v>401.5</v>
      </c>
      <c r="O110" s="300">
        <v>7778000</v>
      </c>
      <c r="P110" s="301">
        <v>-2.969061876247505E-2</v>
      </c>
    </row>
    <row r="111" spans="1:16" ht="15">
      <c r="A111" s="263">
        <v>101</v>
      </c>
      <c r="B111" s="362" t="s">
        <v>43</v>
      </c>
      <c r="C111" s="465" t="s">
        <v>140</v>
      </c>
      <c r="D111" s="466">
        <v>44315</v>
      </c>
      <c r="E111" s="297">
        <v>6577.95</v>
      </c>
      <c r="F111" s="297">
        <v>6619.7666666666664</v>
      </c>
      <c r="G111" s="298">
        <v>6510.7333333333327</v>
      </c>
      <c r="H111" s="298">
        <v>6443.5166666666664</v>
      </c>
      <c r="I111" s="298">
        <v>6334.4833333333327</v>
      </c>
      <c r="J111" s="298">
        <v>6686.9833333333327</v>
      </c>
      <c r="K111" s="298">
        <v>6796.0166666666655</v>
      </c>
      <c r="L111" s="298">
        <v>6863.2333333333327</v>
      </c>
      <c r="M111" s="285">
        <v>6728.8</v>
      </c>
      <c r="N111" s="285">
        <v>6552.55</v>
      </c>
      <c r="O111" s="300">
        <v>3018600</v>
      </c>
      <c r="P111" s="301">
        <v>2.0555818513760229E-2</v>
      </c>
    </row>
    <row r="112" spans="1:16" ht="15">
      <c r="A112" s="263">
        <v>102</v>
      </c>
      <c r="B112" s="362" t="s">
        <v>49</v>
      </c>
      <c r="C112" s="465" t="s">
        <v>141</v>
      </c>
      <c r="D112" s="466">
        <v>44315</v>
      </c>
      <c r="E112" s="297">
        <v>521.85</v>
      </c>
      <c r="F112" s="297">
        <v>522.4666666666667</v>
      </c>
      <c r="G112" s="298">
        <v>518.28333333333342</v>
      </c>
      <c r="H112" s="298">
        <v>514.7166666666667</v>
      </c>
      <c r="I112" s="298">
        <v>510.53333333333342</v>
      </c>
      <c r="J112" s="298">
        <v>526.03333333333342</v>
      </c>
      <c r="K112" s="298">
        <v>530.21666666666681</v>
      </c>
      <c r="L112" s="298">
        <v>533.78333333333342</v>
      </c>
      <c r="M112" s="285">
        <v>526.65</v>
      </c>
      <c r="N112" s="285">
        <v>518.9</v>
      </c>
      <c r="O112" s="300">
        <v>14002500</v>
      </c>
      <c r="P112" s="301">
        <v>1.2930644723754409E-2</v>
      </c>
    </row>
    <row r="113" spans="1:16" ht="15">
      <c r="A113" s="263">
        <v>103</v>
      </c>
      <c r="B113" s="362" t="s">
        <v>56</v>
      </c>
      <c r="C113" s="465" t="s">
        <v>142</v>
      </c>
      <c r="D113" s="466">
        <v>44315</v>
      </c>
      <c r="E113" s="297">
        <v>891.65</v>
      </c>
      <c r="F113" s="297">
        <v>889.25</v>
      </c>
      <c r="G113" s="298">
        <v>882</v>
      </c>
      <c r="H113" s="298">
        <v>872.35</v>
      </c>
      <c r="I113" s="298">
        <v>865.1</v>
      </c>
      <c r="J113" s="298">
        <v>898.9</v>
      </c>
      <c r="K113" s="298">
        <v>906.15</v>
      </c>
      <c r="L113" s="298">
        <v>915.8</v>
      </c>
      <c r="M113" s="285">
        <v>896.5</v>
      </c>
      <c r="N113" s="285">
        <v>879.6</v>
      </c>
      <c r="O113" s="300">
        <v>2351700</v>
      </c>
      <c r="P113" s="301">
        <v>-5.0393700787401574E-2</v>
      </c>
    </row>
    <row r="114" spans="1:16" ht="15">
      <c r="A114" s="263">
        <v>104</v>
      </c>
      <c r="B114" s="362" t="s">
        <v>72</v>
      </c>
      <c r="C114" s="465" t="s">
        <v>143</v>
      </c>
      <c r="D114" s="466">
        <v>44315</v>
      </c>
      <c r="E114" s="297">
        <v>1107.45</v>
      </c>
      <c r="F114" s="297">
        <v>1107.3166666666666</v>
      </c>
      <c r="G114" s="298">
        <v>1096.6333333333332</v>
      </c>
      <c r="H114" s="298">
        <v>1085.8166666666666</v>
      </c>
      <c r="I114" s="298">
        <v>1075.1333333333332</v>
      </c>
      <c r="J114" s="298">
        <v>1118.1333333333332</v>
      </c>
      <c r="K114" s="298">
        <v>1128.8166666666666</v>
      </c>
      <c r="L114" s="298">
        <v>1139.6333333333332</v>
      </c>
      <c r="M114" s="285">
        <v>1118</v>
      </c>
      <c r="N114" s="285">
        <v>1096.5</v>
      </c>
      <c r="O114" s="300">
        <v>1584000</v>
      </c>
      <c r="P114" s="301">
        <v>6.4516129032258063E-2</v>
      </c>
    </row>
    <row r="115" spans="1:16" ht="15">
      <c r="A115" s="263">
        <v>105</v>
      </c>
      <c r="B115" s="362" t="s">
        <v>106</v>
      </c>
      <c r="C115" s="465" t="s">
        <v>144</v>
      </c>
      <c r="D115" s="466">
        <v>44315</v>
      </c>
      <c r="E115" s="297">
        <v>2060.1999999999998</v>
      </c>
      <c r="F115" s="297">
        <v>2067.3333333333335</v>
      </c>
      <c r="G115" s="298">
        <v>2049.666666666667</v>
      </c>
      <c r="H115" s="298">
        <v>2039.1333333333337</v>
      </c>
      <c r="I115" s="298">
        <v>2021.4666666666672</v>
      </c>
      <c r="J115" s="298">
        <v>2077.8666666666668</v>
      </c>
      <c r="K115" s="298">
        <v>2095.5333333333338</v>
      </c>
      <c r="L115" s="298">
        <v>2106.0666666666666</v>
      </c>
      <c r="M115" s="285">
        <v>2085</v>
      </c>
      <c r="N115" s="285">
        <v>2056.8000000000002</v>
      </c>
      <c r="O115" s="300">
        <v>2437600</v>
      </c>
      <c r="P115" s="301">
        <v>3.2829940906106366E-4</v>
      </c>
    </row>
    <row r="116" spans="1:16" ht="15">
      <c r="A116" s="263">
        <v>106</v>
      </c>
      <c r="B116" s="362" t="s">
        <v>43</v>
      </c>
      <c r="C116" s="465" t="s">
        <v>145</v>
      </c>
      <c r="D116" s="466">
        <v>44315</v>
      </c>
      <c r="E116" s="297">
        <v>215.65</v>
      </c>
      <c r="F116" s="297">
        <v>214.91666666666666</v>
      </c>
      <c r="G116" s="298">
        <v>213.13333333333333</v>
      </c>
      <c r="H116" s="298">
        <v>210.61666666666667</v>
      </c>
      <c r="I116" s="298">
        <v>208.83333333333334</v>
      </c>
      <c r="J116" s="298">
        <v>217.43333333333331</v>
      </c>
      <c r="K116" s="298">
        <v>219.21666666666667</v>
      </c>
      <c r="L116" s="298">
        <v>221.73333333333329</v>
      </c>
      <c r="M116" s="285">
        <v>216.7</v>
      </c>
      <c r="N116" s="285">
        <v>212.4</v>
      </c>
      <c r="O116" s="300">
        <v>30870000</v>
      </c>
      <c r="P116" s="301">
        <v>3.4725480994838104E-2</v>
      </c>
    </row>
    <row r="117" spans="1:16" ht="15">
      <c r="A117" s="263">
        <v>107</v>
      </c>
      <c r="B117" s="362" t="s">
        <v>106</v>
      </c>
      <c r="C117" s="465" t="s">
        <v>262</v>
      </c>
      <c r="D117" s="466">
        <v>44315</v>
      </c>
      <c r="E117" s="297">
        <v>1708.3</v>
      </c>
      <c r="F117" s="297">
        <v>1718.3666666666666</v>
      </c>
      <c r="G117" s="298">
        <v>1693.1333333333332</v>
      </c>
      <c r="H117" s="298">
        <v>1677.9666666666667</v>
      </c>
      <c r="I117" s="298">
        <v>1652.7333333333333</v>
      </c>
      <c r="J117" s="298">
        <v>1733.5333333333331</v>
      </c>
      <c r="K117" s="298">
        <v>1758.7666666666662</v>
      </c>
      <c r="L117" s="298">
        <v>1773.9333333333329</v>
      </c>
      <c r="M117" s="285">
        <v>1743.6</v>
      </c>
      <c r="N117" s="285">
        <v>1703.2</v>
      </c>
      <c r="O117" s="300">
        <v>550225</v>
      </c>
      <c r="P117" s="301">
        <v>0.12491694352159469</v>
      </c>
    </row>
    <row r="118" spans="1:16" ht="15">
      <c r="A118" s="263">
        <v>108</v>
      </c>
      <c r="B118" s="362" t="s">
        <v>43</v>
      </c>
      <c r="C118" s="465" t="s">
        <v>146</v>
      </c>
      <c r="D118" s="466">
        <v>44315</v>
      </c>
      <c r="E118" s="297">
        <v>78222.600000000006</v>
      </c>
      <c r="F118" s="297">
        <v>78174.966666666674</v>
      </c>
      <c r="G118" s="298">
        <v>77849.933333333349</v>
      </c>
      <c r="H118" s="298">
        <v>77477.266666666677</v>
      </c>
      <c r="I118" s="298">
        <v>77152.233333333352</v>
      </c>
      <c r="J118" s="298">
        <v>78547.633333333346</v>
      </c>
      <c r="K118" s="298">
        <v>78872.666666666672</v>
      </c>
      <c r="L118" s="298">
        <v>79245.333333333343</v>
      </c>
      <c r="M118" s="285">
        <v>78500</v>
      </c>
      <c r="N118" s="285">
        <v>77802.3</v>
      </c>
      <c r="O118" s="300">
        <v>45140</v>
      </c>
      <c r="P118" s="301">
        <v>2.5909090909090909E-2</v>
      </c>
    </row>
    <row r="119" spans="1:16" ht="15">
      <c r="A119" s="263">
        <v>109</v>
      </c>
      <c r="B119" s="362" t="s">
        <v>56</v>
      </c>
      <c r="C119" s="465" t="s">
        <v>147</v>
      </c>
      <c r="D119" s="466">
        <v>44315</v>
      </c>
      <c r="E119" s="297">
        <v>1180</v>
      </c>
      <c r="F119" s="297">
        <v>1179.95</v>
      </c>
      <c r="G119" s="298">
        <v>1172.6000000000001</v>
      </c>
      <c r="H119" s="298">
        <v>1165.2</v>
      </c>
      <c r="I119" s="298">
        <v>1157.8500000000001</v>
      </c>
      <c r="J119" s="298">
        <v>1187.3500000000001</v>
      </c>
      <c r="K119" s="298">
        <v>1194.7</v>
      </c>
      <c r="L119" s="298">
        <v>1202.1000000000001</v>
      </c>
      <c r="M119" s="285">
        <v>1187.3</v>
      </c>
      <c r="N119" s="285">
        <v>1172.55</v>
      </c>
      <c r="O119" s="300">
        <v>3338250</v>
      </c>
      <c r="P119" s="301">
        <v>9.6035459246491012E-2</v>
      </c>
    </row>
    <row r="120" spans="1:16" ht="15">
      <c r="A120" s="263">
        <v>110</v>
      </c>
      <c r="B120" s="362" t="s">
        <v>39</v>
      </c>
      <c r="C120" s="465" t="s">
        <v>790</v>
      </c>
      <c r="D120" s="466">
        <v>44315</v>
      </c>
      <c r="E120" s="297">
        <v>341.45</v>
      </c>
      <c r="F120" s="297">
        <v>338.48333333333335</v>
      </c>
      <c r="G120" s="298">
        <v>332.76666666666671</v>
      </c>
      <c r="H120" s="298">
        <v>324.08333333333337</v>
      </c>
      <c r="I120" s="298">
        <v>318.36666666666673</v>
      </c>
      <c r="J120" s="298">
        <v>347.16666666666669</v>
      </c>
      <c r="K120" s="298">
        <v>352.88333333333338</v>
      </c>
      <c r="L120" s="298">
        <v>361.56666666666666</v>
      </c>
      <c r="M120" s="285">
        <v>344.2</v>
      </c>
      <c r="N120" s="285">
        <v>329.8</v>
      </c>
      <c r="O120" s="300">
        <v>2640000</v>
      </c>
      <c r="P120" s="301">
        <v>-6.0569351907934583E-4</v>
      </c>
    </row>
    <row r="121" spans="1:16" ht="15">
      <c r="A121" s="263">
        <v>111</v>
      </c>
      <c r="B121" s="362" t="s">
        <v>111</v>
      </c>
      <c r="C121" s="465" t="s">
        <v>148</v>
      </c>
      <c r="D121" s="466">
        <v>44315</v>
      </c>
      <c r="E121" s="297">
        <v>61.05</v>
      </c>
      <c r="F121" s="297">
        <v>60.35</v>
      </c>
      <c r="G121" s="298">
        <v>58.900000000000006</v>
      </c>
      <c r="H121" s="298">
        <v>56.750000000000007</v>
      </c>
      <c r="I121" s="298">
        <v>55.300000000000011</v>
      </c>
      <c r="J121" s="298">
        <v>62.5</v>
      </c>
      <c r="K121" s="298">
        <v>63.95</v>
      </c>
      <c r="L121" s="298">
        <v>66.099999999999994</v>
      </c>
      <c r="M121" s="285">
        <v>61.8</v>
      </c>
      <c r="N121" s="285">
        <v>58.2</v>
      </c>
      <c r="O121" s="300">
        <v>98498000</v>
      </c>
      <c r="P121" s="301">
        <v>0.13875786163522014</v>
      </c>
    </row>
    <row r="122" spans="1:16" ht="15">
      <c r="A122" s="263">
        <v>112</v>
      </c>
      <c r="B122" s="362" t="s">
        <v>39</v>
      </c>
      <c r="C122" s="465" t="s">
        <v>256</v>
      </c>
      <c r="D122" s="466">
        <v>44315</v>
      </c>
      <c r="E122" s="297">
        <v>4953.8999999999996</v>
      </c>
      <c r="F122" s="297">
        <v>4931.6166666666659</v>
      </c>
      <c r="G122" s="298">
        <v>4882.2833333333319</v>
      </c>
      <c r="H122" s="298">
        <v>4810.6666666666661</v>
      </c>
      <c r="I122" s="298">
        <v>4761.3333333333321</v>
      </c>
      <c r="J122" s="298">
        <v>5003.2333333333318</v>
      </c>
      <c r="K122" s="298">
        <v>5052.5666666666657</v>
      </c>
      <c r="L122" s="298">
        <v>5124.1833333333316</v>
      </c>
      <c r="M122" s="285">
        <v>4980.95</v>
      </c>
      <c r="N122" s="285">
        <v>4860</v>
      </c>
      <c r="O122" s="300">
        <v>1438750</v>
      </c>
      <c r="P122" s="301">
        <v>1.0890567363428772E-2</v>
      </c>
    </row>
    <row r="123" spans="1:16" ht="15">
      <c r="A123" s="263">
        <v>113</v>
      </c>
      <c r="B123" s="362" t="s">
        <v>841</v>
      </c>
      <c r="C123" s="465" t="s">
        <v>450</v>
      </c>
      <c r="D123" s="466">
        <v>44315</v>
      </c>
      <c r="E123" s="297">
        <v>3465.35</v>
      </c>
      <c r="F123" s="297">
        <v>3386.1166666666668</v>
      </c>
      <c r="G123" s="298">
        <v>3285.4833333333336</v>
      </c>
      <c r="H123" s="298">
        <v>3105.6166666666668</v>
      </c>
      <c r="I123" s="298">
        <v>3004.9833333333336</v>
      </c>
      <c r="J123" s="298">
        <v>3565.9833333333336</v>
      </c>
      <c r="K123" s="298">
        <v>3666.6166666666668</v>
      </c>
      <c r="L123" s="298">
        <v>3846.4833333333336</v>
      </c>
      <c r="M123" s="285">
        <v>3486.75</v>
      </c>
      <c r="N123" s="285">
        <v>3206.25</v>
      </c>
      <c r="O123" s="300">
        <v>420750</v>
      </c>
      <c r="P123" s="301">
        <v>0.30677847658979734</v>
      </c>
    </row>
    <row r="124" spans="1:16" ht="15">
      <c r="A124" s="263">
        <v>114</v>
      </c>
      <c r="B124" s="362" t="s">
        <v>49</v>
      </c>
      <c r="C124" s="465" t="s">
        <v>151</v>
      </c>
      <c r="D124" s="466">
        <v>44315</v>
      </c>
      <c r="E124" s="297">
        <v>16718.95</v>
      </c>
      <c r="F124" s="297">
        <v>16755.466666666664</v>
      </c>
      <c r="G124" s="298">
        <v>16630.933333333327</v>
      </c>
      <c r="H124" s="298">
        <v>16542.916666666664</v>
      </c>
      <c r="I124" s="298">
        <v>16418.383333333328</v>
      </c>
      <c r="J124" s="298">
        <v>16843.483333333326</v>
      </c>
      <c r="K124" s="298">
        <v>16968.016666666659</v>
      </c>
      <c r="L124" s="298">
        <v>17056.033333333326</v>
      </c>
      <c r="M124" s="285">
        <v>16880</v>
      </c>
      <c r="N124" s="285">
        <v>16667.45</v>
      </c>
      <c r="O124" s="300">
        <v>324350</v>
      </c>
      <c r="P124" s="301">
        <v>2.3186119873817034E-2</v>
      </c>
    </row>
    <row r="125" spans="1:16" ht="15">
      <c r="A125" s="263">
        <v>115</v>
      </c>
      <c r="B125" s="362" t="s">
        <v>111</v>
      </c>
      <c r="C125" s="465" t="s">
        <v>152</v>
      </c>
      <c r="D125" s="466">
        <v>44315</v>
      </c>
      <c r="E125" s="297">
        <v>146.75</v>
      </c>
      <c r="F125" s="297">
        <v>145.86666666666667</v>
      </c>
      <c r="G125" s="298">
        <v>143.68333333333334</v>
      </c>
      <c r="H125" s="298">
        <v>140.61666666666667</v>
      </c>
      <c r="I125" s="298">
        <v>138.43333333333334</v>
      </c>
      <c r="J125" s="298">
        <v>148.93333333333334</v>
      </c>
      <c r="K125" s="298">
        <v>151.11666666666667</v>
      </c>
      <c r="L125" s="298">
        <v>154.18333333333334</v>
      </c>
      <c r="M125" s="285">
        <v>148.05000000000001</v>
      </c>
      <c r="N125" s="285">
        <v>142.80000000000001</v>
      </c>
      <c r="O125" s="300">
        <v>54832800</v>
      </c>
      <c r="P125" s="301">
        <v>8.110964332892999E-2</v>
      </c>
    </row>
    <row r="126" spans="1:16" ht="15">
      <c r="A126" s="263">
        <v>116</v>
      </c>
      <c r="B126" s="362" t="s">
        <v>42</v>
      </c>
      <c r="C126" s="465" t="s">
        <v>153</v>
      </c>
      <c r="D126" s="466">
        <v>44315</v>
      </c>
      <c r="E126" s="297">
        <v>102.15</v>
      </c>
      <c r="F126" s="297">
        <v>102.58333333333333</v>
      </c>
      <c r="G126" s="298">
        <v>101.46666666666665</v>
      </c>
      <c r="H126" s="298">
        <v>100.78333333333333</v>
      </c>
      <c r="I126" s="298">
        <v>99.666666666666657</v>
      </c>
      <c r="J126" s="298">
        <v>103.26666666666665</v>
      </c>
      <c r="K126" s="298">
        <v>104.38333333333333</v>
      </c>
      <c r="L126" s="298">
        <v>105.06666666666665</v>
      </c>
      <c r="M126" s="285">
        <v>103.7</v>
      </c>
      <c r="N126" s="285">
        <v>101.9</v>
      </c>
      <c r="O126" s="300">
        <v>79794300</v>
      </c>
      <c r="P126" s="301">
        <v>4.877135151333533E-2</v>
      </c>
    </row>
    <row r="127" spans="1:16" ht="15">
      <c r="A127" s="263">
        <v>117</v>
      </c>
      <c r="B127" s="362" t="s">
        <v>72</v>
      </c>
      <c r="C127" s="465" t="s">
        <v>155</v>
      </c>
      <c r="D127" s="466">
        <v>44315</v>
      </c>
      <c r="E127" s="297">
        <v>103.35</v>
      </c>
      <c r="F127" s="297">
        <v>103.58333333333333</v>
      </c>
      <c r="G127" s="298">
        <v>102.81666666666666</v>
      </c>
      <c r="H127" s="298">
        <v>102.28333333333333</v>
      </c>
      <c r="I127" s="298">
        <v>101.51666666666667</v>
      </c>
      <c r="J127" s="298">
        <v>104.11666666666666</v>
      </c>
      <c r="K127" s="298">
        <v>104.88333333333334</v>
      </c>
      <c r="L127" s="298">
        <v>105.41666666666666</v>
      </c>
      <c r="M127" s="285">
        <v>104.35</v>
      </c>
      <c r="N127" s="285">
        <v>103.05</v>
      </c>
      <c r="O127" s="300">
        <v>45799600</v>
      </c>
      <c r="P127" s="301">
        <v>6.4995523724261414E-2</v>
      </c>
    </row>
    <row r="128" spans="1:16" ht="15">
      <c r="A128" s="263">
        <v>118</v>
      </c>
      <c r="B128" s="362" t="s">
        <v>78</v>
      </c>
      <c r="C128" s="465" t="s">
        <v>156</v>
      </c>
      <c r="D128" s="466">
        <v>44315</v>
      </c>
      <c r="E128" s="297">
        <v>30240</v>
      </c>
      <c r="F128" s="297">
        <v>30378.783333333336</v>
      </c>
      <c r="G128" s="298">
        <v>29877.566666666673</v>
      </c>
      <c r="H128" s="298">
        <v>29515.133333333335</v>
      </c>
      <c r="I128" s="298">
        <v>29013.916666666672</v>
      </c>
      <c r="J128" s="298">
        <v>30741.216666666674</v>
      </c>
      <c r="K128" s="298">
        <v>31242.433333333342</v>
      </c>
      <c r="L128" s="298">
        <v>31604.866666666676</v>
      </c>
      <c r="M128" s="285">
        <v>30880</v>
      </c>
      <c r="N128" s="285">
        <v>30016.35</v>
      </c>
      <c r="O128" s="300">
        <v>71850</v>
      </c>
      <c r="P128" s="301">
        <v>3.8144776766363242E-2</v>
      </c>
    </row>
    <row r="129" spans="1:16" ht="15">
      <c r="A129" s="263">
        <v>119</v>
      </c>
      <c r="B129" s="382" t="s">
        <v>51</v>
      </c>
      <c r="C129" s="465" t="s">
        <v>157</v>
      </c>
      <c r="D129" s="466">
        <v>44315</v>
      </c>
      <c r="E129" s="297">
        <v>1659.5</v>
      </c>
      <c r="F129" s="297">
        <v>1647.1499999999999</v>
      </c>
      <c r="G129" s="298">
        <v>1623.0499999999997</v>
      </c>
      <c r="H129" s="298">
        <v>1586.6</v>
      </c>
      <c r="I129" s="298">
        <v>1562.4999999999998</v>
      </c>
      <c r="J129" s="298">
        <v>1683.5999999999997</v>
      </c>
      <c r="K129" s="298">
        <v>1707.6999999999996</v>
      </c>
      <c r="L129" s="298">
        <v>1744.1499999999996</v>
      </c>
      <c r="M129" s="285">
        <v>1671.25</v>
      </c>
      <c r="N129" s="285">
        <v>1610.7</v>
      </c>
      <c r="O129" s="300">
        <v>3896750</v>
      </c>
      <c r="P129" s="301">
        <v>4.6374243095554574E-2</v>
      </c>
    </row>
    <row r="130" spans="1:16" ht="15">
      <c r="A130" s="263">
        <v>120</v>
      </c>
      <c r="B130" s="362" t="s">
        <v>72</v>
      </c>
      <c r="C130" s="465" t="s">
        <v>158</v>
      </c>
      <c r="D130" s="466">
        <v>44315</v>
      </c>
      <c r="E130" s="297">
        <v>239.4</v>
      </c>
      <c r="F130" s="297">
        <v>238.81666666666669</v>
      </c>
      <c r="G130" s="298">
        <v>236.98333333333338</v>
      </c>
      <c r="H130" s="298">
        <v>234.56666666666669</v>
      </c>
      <c r="I130" s="298">
        <v>232.73333333333338</v>
      </c>
      <c r="J130" s="298">
        <v>241.23333333333338</v>
      </c>
      <c r="K130" s="298">
        <v>243.06666666666669</v>
      </c>
      <c r="L130" s="298">
        <v>245.48333333333338</v>
      </c>
      <c r="M130" s="285">
        <v>240.65</v>
      </c>
      <c r="N130" s="285">
        <v>236.4</v>
      </c>
      <c r="O130" s="300">
        <v>18036000</v>
      </c>
      <c r="P130" s="301">
        <v>-2.592352559948153E-2</v>
      </c>
    </row>
    <row r="131" spans="1:16" ht="15">
      <c r="A131" s="263">
        <v>121</v>
      </c>
      <c r="B131" s="362" t="s">
        <v>56</v>
      </c>
      <c r="C131" s="465" t="s">
        <v>159</v>
      </c>
      <c r="D131" s="466">
        <v>44315</v>
      </c>
      <c r="E131" s="297">
        <v>108.75</v>
      </c>
      <c r="F131" s="297">
        <v>107.96666666666665</v>
      </c>
      <c r="G131" s="298">
        <v>106.88333333333331</v>
      </c>
      <c r="H131" s="298">
        <v>105.01666666666665</v>
      </c>
      <c r="I131" s="298">
        <v>103.93333333333331</v>
      </c>
      <c r="J131" s="298">
        <v>109.83333333333331</v>
      </c>
      <c r="K131" s="298">
        <v>110.91666666666666</v>
      </c>
      <c r="L131" s="298">
        <v>112.78333333333332</v>
      </c>
      <c r="M131" s="285">
        <v>109.05</v>
      </c>
      <c r="N131" s="285">
        <v>106.1</v>
      </c>
      <c r="O131" s="300">
        <v>38427600</v>
      </c>
      <c r="P131" s="301">
        <v>4.9263585576434739E-2</v>
      </c>
    </row>
    <row r="132" spans="1:16" ht="15">
      <c r="A132" s="263">
        <v>122</v>
      </c>
      <c r="B132" s="362" t="s">
        <v>51</v>
      </c>
      <c r="C132" s="465" t="s">
        <v>269</v>
      </c>
      <c r="D132" s="466">
        <v>44315</v>
      </c>
      <c r="E132" s="297">
        <v>5183.6499999999996</v>
      </c>
      <c r="F132" s="297">
        <v>5192.833333333333</v>
      </c>
      <c r="G132" s="298">
        <v>5135.8166666666657</v>
      </c>
      <c r="H132" s="298">
        <v>5087.9833333333327</v>
      </c>
      <c r="I132" s="298">
        <v>5030.9666666666653</v>
      </c>
      <c r="J132" s="298">
        <v>5240.6666666666661</v>
      </c>
      <c r="K132" s="298">
        <v>5297.6833333333343</v>
      </c>
      <c r="L132" s="298">
        <v>5345.5166666666664</v>
      </c>
      <c r="M132" s="285">
        <v>5249.85</v>
      </c>
      <c r="N132" s="285">
        <v>5145</v>
      </c>
      <c r="O132" s="300">
        <v>283375</v>
      </c>
      <c r="P132" s="301">
        <v>-2.4106758501937151E-2</v>
      </c>
    </row>
    <row r="133" spans="1:16" ht="15">
      <c r="A133" s="263">
        <v>123</v>
      </c>
      <c r="B133" s="362" t="s">
        <v>49</v>
      </c>
      <c r="C133" s="465" t="s">
        <v>160</v>
      </c>
      <c r="D133" s="466">
        <v>44315</v>
      </c>
      <c r="E133" s="297">
        <v>1834.05</v>
      </c>
      <c r="F133" s="297">
        <v>1836.3333333333333</v>
      </c>
      <c r="G133" s="298">
        <v>1821.3166666666666</v>
      </c>
      <c r="H133" s="298">
        <v>1808.5833333333333</v>
      </c>
      <c r="I133" s="298">
        <v>1793.5666666666666</v>
      </c>
      <c r="J133" s="298">
        <v>1849.0666666666666</v>
      </c>
      <c r="K133" s="298">
        <v>1864.0833333333335</v>
      </c>
      <c r="L133" s="298">
        <v>1876.8166666666666</v>
      </c>
      <c r="M133" s="285">
        <v>1851.35</v>
      </c>
      <c r="N133" s="285">
        <v>1823.6</v>
      </c>
      <c r="O133" s="300">
        <v>1995000</v>
      </c>
      <c r="P133" s="301">
        <v>1.0126582278481013E-2</v>
      </c>
    </row>
    <row r="134" spans="1:16" ht="15">
      <c r="A134" s="263">
        <v>124</v>
      </c>
      <c r="B134" s="362" t="s">
        <v>841</v>
      </c>
      <c r="C134" s="465" t="s">
        <v>267</v>
      </c>
      <c r="D134" s="466">
        <v>44315</v>
      </c>
      <c r="E134" s="297">
        <v>2612.1999999999998</v>
      </c>
      <c r="F134" s="297">
        <v>2575.0333333333333</v>
      </c>
      <c r="G134" s="298">
        <v>2525.1666666666665</v>
      </c>
      <c r="H134" s="298">
        <v>2438.1333333333332</v>
      </c>
      <c r="I134" s="298">
        <v>2388.2666666666664</v>
      </c>
      <c r="J134" s="298">
        <v>2662.0666666666666</v>
      </c>
      <c r="K134" s="298">
        <v>2711.9333333333334</v>
      </c>
      <c r="L134" s="298">
        <v>2798.9666666666667</v>
      </c>
      <c r="M134" s="285">
        <v>2624.9</v>
      </c>
      <c r="N134" s="285">
        <v>2488</v>
      </c>
      <c r="O134" s="300">
        <v>487250</v>
      </c>
      <c r="P134" s="301">
        <v>1.2467532467532468E-2</v>
      </c>
    </row>
    <row r="135" spans="1:16" ht="15">
      <c r="A135" s="263">
        <v>125</v>
      </c>
      <c r="B135" s="362" t="s">
        <v>53</v>
      </c>
      <c r="C135" s="465" t="s">
        <v>161</v>
      </c>
      <c r="D135" s="466">
        <v>44315</v>
      </c>
      <c r="E135" s="297">
        <v>34.950000000000003</v>
      </c>
      <c r="F135" s="297">
        <v>34.933333333333337</v>
      </c>
      <c r="G135" s="298">
        <v>34.516666666666673</v>
      </c>
      <c r="H135" s="298">
        <v>34.083333333333336</v>
      </c>
      <c r="I135" s="298">
        <v>33.666666666666671</v>
      </c>
      <c r="J135" s="298">
        <v>35.366666666666674</v>
      </c>
      <c r="K135" s="298">
        <v>35.783333333333331</v>
      </c>
      <c r="L135" s="298">
        <v>36.216666666666676</v>
      </c>
      <c r="M135" s="285">
        <v>35.35</v>
      </c>
      <c r="N135" s="285">
        <v>34.5</v>
      </c>
      <c r="O135" s="300">
        <v>226416000</v>
      </c>
      <c r="P135" s="301">
        <v>-6.9747567709702862E-2</v>
      </c>
    </row>
    <row r="136" spans="1:16" ht="15">
      <c r="A136" s="263">
        <v>126</v>
      </c>
      <c r="B136" s="362" t="s">
        <v>42</v>
      </c>
      <c r="C136" s="465" t="s">
        <v>162</v>
      </c>
      <c r="D136" s="466">
        <v>44315</v>
      </c>
      <c r="E136" s="297">
        <v>217.2</v>
      </c>
      <c r="F136" s="297">
        <v>217.73333333333335</v>
      </c>
      <c r="G136" s="298">
        <v>215.2166666666667</v>
      </c>
      <c r="H136" s="298">
        <v>213.23333333333335</v>
      </c>
      <c r="I136" s="298">
        <v>210.7166666666667</v>
      </c>
      <c r="J136" s="298">
        <v>219.7166666666667</v>
      </c>
      <c r="K136" s="298">
        <v>222.23333333333335</v>
      </c>
      <c r="L136" s="298">
        <v>224.2166666666667</v>
      </c>
      <c r="M136" s="285">
        <v>220.25</v>
      </c>
      <c r="N136" s="285">
        <v>215.75</v>
      </c>
      <c r="O136" s="300">
        <v>24720000</v>
      </c>
      <c r="P136" s="301">
        <v>0.13644722324383965</v>
      </c>
    </row>
    <row r="137" spans="1:16" ht="15">
      <c r="A137" s="263">
        <v>127</v>
      </c>
      <c r="B137" s="362" t="s">
        <v>88</v>
      </c>
      <c r="C137" s="465" t="s">
        <v>163</v>
      </c>
      <c r="D137" s="466">
        <v>44315</v>
      </c>
      <c r="E137" s="297">
        <v>1187</v>
      </c>
      <c r="F137" s="297">
        <v>1173.3</v>
      </c>
      <c r="G137" s="298">
        <v>1155.5</v>
      </c>
      <c r="H137" s="298">
        <v>1124</v>
      </c>
      <c r="I137" s="298">
        <v>1106.2</v>
      </c>
      <c r="J137" s="298">
        <v>1204.8</v>
      </c>
      <c r="K137" s="298">
        <v>1222.5999999999997</v>
      </c>
      <c r="L137" s="298">
        <v>1254.0999999999999</v>
      </c>
      <c r="M137" s="285">
        <v>1191.0999999999999</v>
      </c>
      <c r="N137" s="285">
        <v>1141.8</v>
      </c>
      <c r="O137" s="300">
        <v>3162797</v>
      </c>
      <c r="P137" s="301">
        <v>8.0957017665878428E-2</v>
      </c>
    </row>
    <row r="138" spans="1:16" ht="15">
      <c r="A138" s="263">
        <v>128</v>
      </c>
      <c r="B138" s="362" t="s">
        <v>37</v>
      </c>
      <c r="C138" s="465" t="s">
        <v>164</v>
      </c>
      <c r="D138" s="466">
        <v>44315</v>
      </c>
      <c r="E138" s="297">
        <v>962.9</v>
      </c>
      <c r="F138" s="297">
        <v>964.6</v>
      </c>
      <c r="G138" s="298">
        <v>956.1</v>
      </c>
      <c r="H138" s="298">
        <v>949.3</v>
      </c>
      <c r="I138" s="298">
        <v>940.8</v>
      </c>
      <c r="J138" s="298">
        <v>971.40000000000009</v>
      </c>
      <c r="K138" s="298">
        <v>979.90000000000009</v>
      </c>
      <c r="L138" s="298">
        <v>986.70000000000016</v>
      </c>
      <c r="M138" s="285">
        <v>973.1</v>
      </c>
      <c r="N138" s="285">
        <v>957.8</v>
      </c>
      <c r="O138" s="300">
        <v>1878500</v>
      </c>
      <c r="P138" s="301">
        <v>3.3676333021515438E-2</v>
      </c>
    </row>
    <row r="139" spans="1:16" ht="15">
      <c r="A139" s="263">
        <v>129</v>
      </c>
      <c r="B139" s="362" t="s">
        <v>53</v>
      </c>
      <c r="C139" s="465" t="s">
        <v>165</v>
      </c>
      <c r="D139" s="466">
        <v>44315</v>
      </c>
      <c r="E139" s="297">
        <v>186.8</v>
      </c>
      <c r="F139" s="297">
        <v>185.66666666666666</v>
      </c>
      <c r="G139" s="298">
        <v>184.08333333333331</v>
      </c>
      <c r="H139" s="298">
        <v>181.36666666666665</v>
      </c>
      <c r="I139" s="298">
        <v>179.7833333333333</v>
      </c>
      <c r="J139" s="298">
        <v>188.38333333333333</v>
      </c>
      <c r="K139" s="298">
        <v>189.96666666666664</v>
      </c>
      <c r="L139" s="298">
        <v>192.68333333333334</v>
      </c>
      <c r="M139" s="285">
        <v>187.25</v>
      </c>
      <c r="N139" s="285">
        <v>182.95</v>
      </c>
      <c r="O139" s="300">
        <v>26978700</v>
      </c>
      <c r="P139" s="301">
        <v>-3.0331457160725453E-2</v>
      </c>
    </row>
    <row r="140" spans="1:16" ht="15">
      <c r="A140" s="263">
        <v>130</v>
      </c>
      <c r="B140" s="362" t="s">
        <v>42</v>
      </c>
      <c r="C140" s="465" t="s">
        <v>166</v>
      </c>
      <c r="D140" s="466">
        <v>44315</v>
      </c>
      <c r="E140" s="297">
        <v>128.4</v>
      </c>
      <c r="F140" s="297">
        <v>127.93333333333334</v>
      </c>
      <c r="G140" s="298">
        <v>127.16666666666669</v>
      </c>
      <c r="H140" s="298">
        <v>125.93333333333335</v>
      </c>
      <c r="I140" s="298">
        <v>125.1666666666667</v>
      </c>
      <c r="J140" s="298">
        <v>129.16666666666669</v>
      </c>
      <c r="K140" s="298">
        <v>129.93333333333334</v>
      </c>
      <c r="L140" s="298">
        <v>131.16666666666666</v>
      </c>
      <c r="M140" s="285">
        <v>128.69999999999999</v>
      </c>
      <c r="N140" s="285">
        <v>126.7</v>
      </c>
      <c r="O140" s="300">
        <v>21018000</v>
      </c>
      <c r="P140" s="301">
        <v>7.7183271832718323E-2</v>
      </c>
    </row>
    <row r="141" spans="1:16" ht="15">
      <c r="A141" s="263">
        <v>131</v>
      </c>
      <c r="B141" s="362" t="s">
        <v>72</v>
      </c>
      <c r="C141" s="465" t="s">
        <v>167</v>
      </c>
      <c r="D141" s="466">
        <v>44315</v>
      </c>
      <c r="E141" s="297">
        <v>1986.2</v>
      </c>
      <c r="F141" s="297">
        <v>1973.75</v>
      </c>
      <c r="G141" s="298">
        <v>1952.5</v>
      </c>
      <c r="H141" s="298">
        <v>1918.8</v>
      </c>
      <c r="I141" s="298">
        <v>1897.55</v>
      </c>
      <c r="J141" s="298">
        <v>2007.45</v>
      </c>
      <c r="K141" s="298">
        <v>2028.7</v>
      </c>
      <c r="L141" s="298">
        <v>2062.4</v>
      </c>
      <c r="M141" s="285">
        <v>1995</v>
      </c>
      <c r="N141" s="285">
        <v>1940.05</v>
      </c>
      <c r="O141" s="300">
        <v>28791500</v>
      </c>
      <c r="P141" s="301">
        <v>-1.629765764516185E-3</v>
      </c>
    </row>
    <row r="142" spans="1:16" ht="15">
      <c r="A142" s="263">
        <v>132</v>
      </c>
      <c r="B142" s="362" t="s">
        <v>111</v>
      </c>
      <c r="C142" s="465" t="s">
        <v>168</v>
      </c>
      <c r="D142" s="466">
        <v>44315</v>
      </c>
      <c r="E142" s="297">
        <v>100</v>
      </c>
      <c r="F142" s="297">
        <v>100.21666666666665</v>
      </c>
      <c r="G142" s="298">
        <v>99.033333333333303</v>
      </c>
      <c r="H142" s="298">
        <v>98.066666666666649</v>
      </c>
      <c r="I142" s="298">
        <v>96.883333333333297</v>
      </c>
      <c r="J142" s="298">
        <v>101.18333333333331</v>
      </c>
      <c r="K142" s="298">
        <v>102.36666666666667</v>
      </c>
      <c r="L142" s="298">
        <v>103.33333333333331</v>
      </c>
      <c r="M142" s="285">
        <v>101.4</v>
      </c>
      <c r="N142" s="285">
        <v>99.25</v>
      </c>
      <c r="O142" s="300">
        <v>158745000</v>
      </c>
      <c r="P142" s="301">
        <v>-4.5906132237067486E-2</v>
      </c>
    </row>
    <row r="143" spans="1:16" ht="15">
      <c r="A143" s="263">
        <v>133</v>
      </c>
      <c r="B143" s="362" t="s">
        <v>56</v>
      </c>
      <c r="C143" s="465" t="s">
        <v>274</v>
      </c>
      <c r="D143" s="466">
        <v>44315</v>
      </c>
      <c r="E143" s="297">
        <v>929.8</v>
      </c>
      <c r="F143" s="297">
        <v>935.01666666666677</v>
      </c>
      <c r="G143" s="298">
        <v>921.03333333333353</v>
      </c>
      <c r="H143" s="298">
        <v>912.26666666666677</v>
      </c>
      <c r="I143" s="298">
        <v>898.28333333333353</v>
      </c>
      <c r="J143" s="298">
        <v>943.78333333333353</v>
      </c>
      <c r="K143" s="298">
        <v>957.76666666666688</v>
      </c>
      <c r="L143" s="298">
        <v>966.53333333333353</v>
      </c>
      <c r="M143" s="285">
        <v>949</v>
      </c>
      <c r="N143" s="285">
        <v>926.25</v>
      </c>
      <c r="O143" s="300">
        <v>5160750</v>
      </c>
      <c r="P143" s="301">
        <v>-7.929642445213379E-3</v>
      </c>
    </row>
    <row r="144" spans="1:16" ht="15">
      <c r="A144" s="263">
        <v>134</v>
      </c>
      <c r="B144" s="362" t="s">
        <v>53</v>
      </c>
      <c r="C144" s="465" t="s">
        <v>169</v>
      </c>
      <c r="D144" s="466">
        <v>44315</v>
      </c>
      <c r="E144" s="297">
        <v>353.6</v>
      </c>
      <c r="F144" s="297">
        <v>350.45000000000005</v>
      </c>
      <c r="G144" s="298">
        <v>346.10000000000008</v>
      </c>
      <c r="H144" s="298">
        <v>338.6</v>
      </c>
      <c r="I144" s="298">
        <v>334.25000000000006</v>
      </c>
      <c r="J144" s="298">
        <v>357.9500000000001</v>
      </c>
      <c r="K144" s="298">
        <v>362.3</v>
      </c>
      <c r="L144" s="298">
        <v>369.80000000000013</v>
      </c>
      <c r="M144" s="285">
        <v>354.8</v>
      </c>
      <c r="N144" s="285">
        <v>342.95</v>
      </c>
      <c r="O144" s="300">
        <v>104289000</v>
      </c>
      <c r="P144" s="301">
        <v>2.4701547531319087E-2</v>
      </c>
    </row>
    <row r="145" spans="1:16" ht="15">
      <c r="A145" s="263">
        <v>135</v>
      </c>
      <c r="B145" s="362" t="s">
        <v>37</v>
      </c>
      <c r="C145" s="465" t="s">
        <v>170</v>
      </c>
      <c r="D145" s="466">
        <v>44315</v>
      </c>
      <c r="E145" s="297">
        <v>28179</v>
      </c>
      <c r="F145" s="297">
        <v>28182.349999999995</v>
      </c>
      <c r="G145" s="298">
        <v>28004.749999999989</v>
      </c>
      <c r="H145" s="298">
        <v>27830.499999999993</v>
      </c>
      <c r="I145" s="298">
        <v>27652.899999999987</v>
      </c>
      <c r="J145" s="298">
        <v>28356.599999999991</v>
      </c>
      <c r="K145" s="298">
        <v>28534.199999999997</v>
      </c>
      <c r="L145" s="298">
        <v>28708.449999999993</v>
      </c>
      <c r="M145" s="285">
        <v>28359.95</v>
      </c>
      <c r="N145" s="285">
        <v>28008.1</v>
      </c>
      <c r="O145" s="300">
        <v>194150</v>
      </c>
      <c r="P145" s="301">
        <v>1.4632871701071335E-2</v>
      </c>
    </row>
    <row r="146" spans="1:16" ht="15">
      <c r="A146" s="263">
        <v>136</v>
      </c>
      <c r="B146" s="362" t="s">
        <v>63</v>
      </c>
      <c r="C146" s="465" t="s">
        <v>171</v>
      </c>
      <c r="D146" s="466">
        <v>44315</v>
      </c>
      <c r="E146" s="297">
        <v>1848.4</v>
      </c>
      <c r="F146" s="297">
        <v>1835.7833333333335</v>
      </c>
      <c r="G146" s="298">
        <v>1819.5666666666671</v>
      </c>
      <c r="H146" s="298">
        <v>1790.7333333333336</v>
      </c>
      <c r="I146" s="298">
        <v>1774.5166666666671</v>
      </c>
      <c r="J146" s="298">
        <v>1864.616666666667</v>
      </c>
      <c r="K146" s="298">
        <v>1880.8333333333337</v>
      </c>
      <c r="L146" s="298">
        <v>1909.666666666667</v>
      </c>
      <c r="M146" s="285">
        <v>1852</v>
      </c>
      <c r="N146" s="285">
        <v>1806.95</v>
      </c>
      <c r="O146" s="300">
        <v>933900</v>
      </c>
      <c r="P146" s="301">
        <v>-1.8497109826589597E-2</v>
      </c>
    </row>
    <row r="147" spans="1:16" ht="15">
      <c r="A147" s="263">
        <v>137</v>
      </c>
      <c r="B147" s="362" t="s">
        <v>78</v>
      </c>
      <c r="C147" s="465" t="s">
        <v>172</v>
      </c>
      <c r="D147" s="466">
        <v>44315</v>
      </c>
      <c r="E147" s="297">
        <v>6452.2</v>
      </c>
      <c r="F147" s="297">
        <v>6375.4833333333336</v>
      </c>
      <c r="G147" s="298">
        <v>6278.7166666666672</v>
      </c>
      <c r="H147" s="298">
        <v>6105.2333333333336</v>
      </c>
      <c r="I147" s="298">
        <v>6008.4666666666672</v>
      </c>
      <c r="J147" s="298">
        <v>6548.9666666666672</v>
      </c>
      <c r="K147" s="298">
        <v>6645.7333333333336</v>
      </c>
      <c r="L147" s="298">
        <v>6819.2166666666672</v>
      </c>
      <c r="M147" s="285">
        <v>6472.25</v>
      </c>
      <c r="N147" s="285">
        <v>6202</v>
      </c>
      <c r="O147" s="300">
        <v>523875</v>
      </c>
      <c r="P147" s="301">
        <v>0.16255201109570042</v>
      </c>
    </row>
    <row r="148" spans="1:16" ht="15">
      <c r="A148" s="263">
        <v>138</v>
      </c>
      <c r="B148" s="362" t="s">
        <v>56</v>
      </c>
      <c r="C148" s="465" t="s">
        <v>173</v>
      </c>
      <c r="D148" s="466">
        <v>44315</v>
      </c>
      <c r="E148" s="297">
        <v>1329.05</v>
      </c>
      <c r="F148" s="297">
        <v>1337.05</v>
      </c>
      <c r="G148" s="298">
        <v>1314.6999999999998</v>
      </c>
      <c r="H148" s="298">
        <v>1300.3499999999999</v>
      </c>
      <c r="I148" s="298">
        <v>1277.9999999999998</v>
      </c>
      <c r="J148" s="298">
        <v>1351.3999999999999</v>
      </c>
      <c r="K148" s="298">
        <v>1373.7499999999998</v>
      </c>
      <c r="L148" s="298">
        <v>1388.1</v>
      </c>
      <c r="M148" s="285">
        <v>1359.4</v>
      </c>
      <c r="N148" s="285">
        <v>1322.7</v>
      </c>
      <c r="O148" s="300">
        <v>4253600</v>
      </c>
      <c r="P148" s="301">
        <v>0.10932610056332151</v>
      </c>
    </row>
    <row r="149" spans="1:16" ht="15">
      <c r="A149" s="263">
        <v>139</v>
      </c>
      <c r="B149" s="362" t="s">
        <v>51</v>
      </c>
      <c r="C149" s="465" t="s">
        <v>175</v>
      </c>
      <c r="D149" s="466">
        <v>44315</v>
      </c>
      <c r="E149" s="297">
        <v>640.20000000000005</v>
      </c>
      <c r="F149" s="297">
        <v>638.44999999999993</v>
      </c>
      <c r="G149" s="298">
        <v>633.09999999999991</v>
      </c>
      <c r="H149" s="298">
        <v>626</v>
      </c>
      <c r="I149" s="298">
        <v>620.65</v>
      </c>
      <c r="J149" s="298">
        <v>645.54999999999984</v>
      </c>
      <c r="K149" s="298">
        <v>650.9</v>
      </c>
      <c r="L149" s="298">
        <v>657.99999999999977</v>
      </c>
      <c r="M149" s="285">
        <v>643.79999999999995</v>
      </c>
      <c r="N149" s="285">
        <v>631.35</v>
      </c>
      <c r="O149" s="300">
        <v>41431600</v>
      </c>
      <c r="P149" s="301">
        <v>-4.2060634610855008E-3</v>
      </c>
    </row>
    <row r="150" spans="1:16" ht="15">
      <c r="A150" s="263">
        <v>140</v>
      </c>
      <c r="B150" s="362" t="s">
        <v>88</v>
      </c>
      <c r="C150" s="465" t="s">
        <v>176</v>
      </c>
      <c r="D150" s="466">
        <v>44315</v>
      </c>
      <c r="E150" s="297">
        <v>490.4</v>
      </c>
      <c r="F150" s="297">
        <v>484.8</v>
      </c>
      <c r="G150" s="298">
        <v>477.6</v>
      </c>
      <c r="H150" s="298">
        <v>464.8</v>
      </c>
      <c r="I150" s="298">
        <v>457.6</v>
      </c>
      <c r="J150" s="298">
        <v>497.6</v>
      </c>
      <c r="K150" s="298">
        <v>504.79999999999995</v>
      </c>
      <c r="L150" s="298">
        <v>517.6</v>
      </c>
      <c r="M150" s="285">
        <v>492</v>
      </c>
      <c r="N150" s="285">
        <v>472</v>
      </c>
      <c r="O150" s="300">
        <v>12316500</v>
      </c>
      <c r="P150" s="301">
        <v>-6.3205932686822591E-2</v>
      </c>
    </row>
    <row r="151" spans="1:16" ht="15">
      <c r="A151" s="263">
        <v>141</v>
      </c>
      <c r="B151" s="362" t="s">
        <v>841</v>
      </c>
      <c r="C151" s="465" t="s">
        <v>177</v>
      </c>
      <c r="D151" s="466">
        <v>44315</v>
      </c>
      <c r="E151" s="297">
        <v>761.4</v>
      </c>
      <c r="F151" s="297">
        <v>753.76666666666677</v>
      </c>
      <c r="G151" s="298">
        <v>741.53333333333353</v>
      </c>
      <c r="H151" s="298">
        <v>721.66666666666674</v>
      </c>
      <c r="I151" s="298">
        <v>709.43333333333351</v>
      </c>
      <c r="J151" s="298">
        <v>773.63333333333355</v>
      </c>
      <c r="K151" s="298">
        <v>785.8666666666669</v>
      </c>
      <c r="L151" s="298">
        <v>805.73333333333358</v>
      </c>
      <c r="M151" s="285">
        <v>766</v>
      </c>
      <c r="N151" s="285">
        <v>733.9</v>
      </c>
      <c r="O151" s="300">
        <v>10080000</v>
      </c>
      <c r="P151" s="301">
        <v>5.2851472738667221E-2</v>
      </c>
    </row>
    <row r="152" spans="1:16" ht="15">
      <c r="A152" s="263">
        <v>142</v>
      </c>
      <c r="B152" s="362" t="s">
        <v>49</v>
      </c>
      <c r="C152" s="465" t="s">
        <v>804</v>
      </c>
      <c r="D152" s="466">
        <v>44315</v>
      </c>
      <c r="E152" s="297">
        <v>674.4</v>
      </c>
      <c r="F152" s="297">
        <v>674.4666666666667</v>
      </c>
      <c r="G152" s="298">
        <v>668.43333333333339</v>
      </c>
      <c r="H152" s="298">
        <v>662.4666666666667</v>
      </c>
      <c r="I152" s="298">
        <v>656.43333333333339</v>
      </c>
      <c r="J152" s="298">
        <v>680.43333333333339</v>
      </c>
      <c r="K152" s="298">
        <v>686.4666666666667</v>
      </c>
      <c r="L152" s="298">
        <v>692.43333333333339</v>
      </c>
      <c r="M152" s="285">
        <v>680.5</v>
      </c>
      <c r="N152" s="285">
        <v>668.5</v>
      </c>
      <c r="O152" s="300">
        <v>18598950</v>
      </c>
      <c r="P152" s="301">
        <v>4.5216599651012823E-2</v>
      </c>
    </row>
    <row r="153" spans="1:16" ht="15">
      <c r="A153" s="263">
        <v>143</v>
      </c>
      <c r="B153" s="362" t="s">
        <v>43</v>
      </c>
      <c r="C153" s="465" t="s">
        <v>179</v>
      </c>
      <c r="D153" s="466">
        <v>44315</v>
      </c>
      <c r="E153" s="297">
        <v>302.25</v>
      </c>
      <c r="F153" s="297">
        <v>300.16666666666669</v>
      </c>
      <c r="G153" s="298">
        <v>297.33333333333337</v>
      </c>
      <c r="H153" s="298">
        <v>292.41666666666669</v>
      </c>
      <c r="I153" s="298">
        <v>289.58333333333337</v>
      </c>
      <c r="J153" s="298">
        <v>305.08333333333337</v>
      </c>
      <c r="K153" s="298">
        <v>307.91666666666674</v>
      </c>
      <c r="L153" s="298">
        <v>312.83333333333337</v>
      </c>
      <c r="M153" s="285">
        <v>303</v>
      </c>
      <c r="N153" s="285">
        <v>295.25</v>
      </c>
      <c r="O153" s="300">
        <v>101579700</v>
      </c>
      <c r="P153" s="301">
        <v>3.5201858844031368E-2</v>
      </c>
    </row>
    <row r="154" spans="1:16" ht="15">
      <c r="A154" s="263">
        <v>144</v>
      </c>
      <c r="B154" s="362" t="s">
        <v>42</v>
      </c>
      <c r="C154" s="465" t="s">
        <v>181</v>
      </c>
      <c r="D154" s="466">
        <v>44315</v>
      </c>
      <c r="E154" s="297">
        <v>97.95</v>
      </c>
      <c r="F154" s="297">
        <v>96.95</v>
      </c>
      <c r="G154" s="298">
        <v>95.550000000000011</v>
      </c>
      <c r="H154" s="298">
        <v>93.15</v>
      </c>
      <c r="I154" s="298">
        <v>91.750000000000014</v>
      </c>
      <c r="J154" s="298">
        <v>99.350000000000009</v>
      </c>
      <c r="K154" s="298">
        <v>100.75000000000001</v>
      </c>
      <c r="L154" s="298">
        <v>103.15</v>
      </c>
      <c r="M154" s="285">
        <v>98.35</v>
      </c>
      <c r="N154" s="285">
        <v>94.55</v>
      </c>
      <c r="O154" s="300">
        <v>130072500</v>
      </c>
      <c r="P154" s="301">
        <v>-2.3809523809523808E-2</v>
      </c>
    </row>
    <row r="155" spans="1:16" ht="15">
      <c r="A155" s="263">
        <v>145</v>
      </c>
      <c r="B155" s="362" t="s">
        <v>111</v>
      </c>
      <c r="C155" s="465" t="s">
        <v>182</v>
      </c>
      <c r="D155" s="466">
        <v>44315</v>
      </c>
      <c r="E155" s="297">
        <v>977.5</v>
      </c>
      <c r="F155" s="297">
        <v>967.66666666666663</v>
      </c>
      <c r="G155" s="298">
        <v>954.18333333333328</v>
      </c>
      <c r="H155" s="298">
        <v>930.86666666666667</v>
      </c>
      <c r="I155" s="298">
        <v>917.38333333333333</v>
      </c>
      <c r="J155" s="298">
        <v>990.98333333333323</v>
      </c>
      <c r="K155" s="298">
        <v>1004.4666666666666</v>
      </c>
      <c r="L155" s="298">
        <v>1027.7833333333333</v>
      </c>
      <c r="M155" s="285">
        <v>981.15</v>
      </c>
      <c r="N155" s="285">
        <v>944.35</v>
      </c>
      <c r="O155" s="300">
        <v>54139900</v>
      </c>
      <c r="P155" s="301">
        <v>7.1784344080231544E-2</v>
      </c>
    </row>
    <row r="156" spans="1:16" ht="15">
      <c r="A156" s="263">
        <v>146</v>
      </c>
      <c r="B156" s="362" t="s">
        <v>106</v>
      </c>
      <c r="C156" s="465" t="s">
        <v>183</v>
      </c>
      <c r="D156" s="466">
        <v>44315</v>
      </c>
      <c r="E156" s="297">
        <v>3129.3</v>
      </c>
      <c r="F156" s="297">
        <v>3122.5833333333335</v>
      </c>
      <c r="G156" s="298">
        <v>3112.2666666666669</v>
      </c>
      <c r="H156" s="298">
        <v>3095.2333333333336</v>
      </c>
      <c r="I156" s="298">
        <v>3084.916666666667</v>
      </c>
      <c r="J156" s="298">
        <v>3139.6166666666668</v>
      </c>
      <c r="K156" s="298">
        <v>3149.9333333333334</v>
      </c>
      <c r="L156" s="298">
        <v>3166.9666666666667</v>
      </c>
      <c r="M156" s="285">
        <v>3132.9</v>
      </c>
      <c r="N156" s="285">
        <v>3105.55</v>
      </c>
      <c r="O156" s="300">
        <v>7727700</v>
      </c>
      <c r="P156" s="301">
        <v>5.2160771178825262E-2</v>
      </c>
    </row>
    <row r="157" spans="1:16" ht="15">
      <c r="A157" s="263">
        <v>147</v>
      </c>
      <c r="B157" s="362" t="s">
        <v>106</v>
      </c>
      <c r="C157" s="465" t="s">
        <v>184</v>
      </c>
      <c r="D157" s="466">
        <v>44315</v>
      </c>
      <c r="E157" s="297">
        <v>968.6</v>
      </c>
      <c r="F157" s="297">
        <v>966.91666666666663</v>
      </c>
      <c r="G157" s="298">
        <v>945.68333333333328</v>
      </c>
      <c r="H157" s="298">
        <v>922.76666666666665</v>
      </c>
      <c r="I157" s="298">
        <v>901.5333333333333</v>
      </c>
      <c r="J157" s="298">
        <v>989.83333333333326</v>
      </c>
      <c r="K157" s="298">
        <v>1011.0666666666666</v>
      </c>
      <c r="L157" s="298">
        <v>1033.9833333333331</v>
      </c>
      <c r="M157" s="285">
        <v>988.15</v>
      </c>
      <c r="N157" s="285">
        <v>944</v>
      </c>
      <c r="O157" s="300">
        <v>12385200</v>
      </c>
      <c r="P157" s="301">
        <v>-6.7407608204572145E-2</v>
      </c>
    </row>
    <row r="158" spans="1:16" ht="15">
      <c r="A158" s="263">
        <v>148</v>
      </c>
      <c r="B158" s="362" t="s">
        <v>49</v>
      </c>
      <c r="C158" s="465" t="s">
        <v>185</v>
      </c>
      <c r="D158" s="466">
        <v>44315</v>
      </c>
      <c r="E158" s="297">
        <v>1497.55</v>
      </c>
      <c r="F158" s="297">
        <v>1494.5833333333333</v>
      </c>
      <c r="G158" s="298">
        <v>1484.9666666666665</v>
      </c>
      <c r="H158" s="298">
        <v>1472.3833333333332</v>
      </c>
      <c r="I158" s="298">
        <v>1462.7666666666664</v>
      </c>
      <c r="J158" s="298">
        <v>1507.1666666666665</v>
      </c>
      <c r="K158" s="298">
        <v>1516.7833333333333</v>
      </c>
      <c r="L158" s="298">
        <v>1529.3666666666666</v>
      </c>
      <c r="M158" s="285">
        <v>1504.2</v>
      </c>
      <c r="N158" s="285">
        <v>1482</v>
      </c>
      <c r="O158" s="300">
        <v>6315750</v>
      </c>
      <c r="P158" s="301">
        <v>1.2869858070724079E-2</v>
      </c>
    </row>
    <row r="159" spans="1:16" ht="15">
      <c r="A159" s="263">
        <v>149</v>
      </c>
      <c r="B159" s="362" t="s">
        <v>51</v>
      </c>
      <c r="C159" s="465" t="s">
        <v>186</v>
      </c>
      <c r="D159" s="466">
        <v>44315</v>
      </c>
      <c r="E159" s="297">
        <v>2531.1999999999998</v>
      </c>
      <c r="F159" s="297">
        <v>2519.7833333333333</v>
      </c>
      <c r="G159" s="298">
        <v>2499.6166666666668</v>
      </c>
      <c r="H159" s="298">
        <v>2468.0333333333333</v>
      </c>
      <c r="I159" s="298">
        <v>2447.8666666666668</v>
      </c>
      <c r="J159" s="298">
        <v>2551.3666666666668</v>
      </c>
      <c r="K159" s="298">
        <v>2571.5333333333338</v>
      </c>
      <c r="L159" s="298">
        <v>2603.1166666666668</v>
      </c>
      <c r="M159" s="285">
        <v>2539.9499999999998</v>
      </c>
      <c r="N159" s="285">
        <v>2488.1999999999998</v>
      </c>
      <c r="O159" s="300">
        <v>1072000</v>
      </c>
      <c r="P159" s="301">
        <v>8.7038343919077863E-3</v>
      </c>
    </row>
    <row r="160" spans="1:16" ht="15">
      <c r="A160" s="263">
        <v>150</v>
      </c>
      <c r="B160" s="362" t="s">
        <v>42</v>
      </c>
      <c r="C160" s="465" t="s">
        <v>187</v>
      </c>
      <c r="D160" s="466">
        <v>44315</v>
      </c>
      <c r="E160" s="297">
        <v>393.75</v>
      </c>
      <c r="F160" s="297">
        <v>392.36666666666662</v>
      </c>
      <c r="G160" s="298">
        <v>389.73333333333323</v>
      </c>
      <c r="H160" s="298">
        <v>385.71666666666664</v>
      </c>
      <c r="I160" s="298">
        <v>383.08333333333326</v>
      </c>
      <c r="J160" s="298">
        <v>396.38333333333321</v>
      </c>
      <c r="K160" s="298">
        <v>399.01666666666654</v>
      </c>
      <c r="L160" s="298">
        <v>403.03333333333319</v>
      </c>
      <c r="M160" s="285">
        <v>395</v>
      </c>
      <c r="N160" s="285">
        <v>388.35</v>
      </c>
      <c r="O160" s="300">
        <v>2118000</v>
      </c>
      <c r="P160" s="301">
        <v>8.2822085889570546E-2</v>
      </c>
    </row>
    <row r="161" spans="1:16" ht="15">
      <c r="A161" s="263">
        <v>151</v>
      </c>
      <c r="B161" s="362" t="s">
        <v>39</v>
      </c>
      <c r="C161" s="465" t="s">
        <v>510</v>
      </c>
      <c r="D161" s="466">
        <v>44315</v>
      </c>
      <c r="E161" s="297">
        <v>787.2</v>
      </c>
      <c r="F161" s="297">
        <v>785.7166666666667</v>
      </c>
      <c r="G161" s="298">
        <v>776.38333333333344</v>
      </c>
      <c r="H161" s="298">
        <v>765.56666666666672</v>
      </c>
      <c r="I161" s="298">
        <v>756.23333333333346</v>
      </c>
      <c r="J161" s="298">
        <v>796.53333333333342</v>
      </c>
      <c r="K161" s="298">
        <v>805.86666666666667</v>
      </c>
      <c r="L161" s="298">
        <v>816.68333333333339</v>
      </c>
      <c r="M161" s="285">
        <v>795.05</v>
      </c>
      <c r="N161" s="285">
        <v>774.9</v>
      </c>
      <c r="O161" s="300">
        <v>1169425</v>
      </c>
      <c r="P161" s="301">
        <v>6.8664169787765296E-3</v>
      </c>
    </row>
    <row r="162" spans="1:16" ht="15">
      <c r="A162" s="263">
        <v>152</v>
      </c>
      <c r="B162" s="362" t="s">
        <v>43</v>
      </c>
      <c r="C162" s="465" t="s">
        <v>188</v>
      </c>
      <c r="D162" s="466">
        <v>44315</v>
      </c>
      <c r="E162" s="297">
        <v>567.85</v>
      </c>
      <c r="F162" s="297">
        <v>562.16666666666663</v>
      </c>
      <c r="G162" s="298">
        <v>552.18333333333328</v>
      </c>
      <c r="H162" s="298">
        <v>536.51666666666665</v>
      </c>
      <c r="I162" s="298">
        <v>526.5333333333333</v>
      </c>
      <c r="J162" s="298">
        <v>577.83333333333326</v>
      </c>
      <c r="K162" s="298">
        <v>587.81666666666661</v>
      </c>
      <c r="L162" s="298">
        <v>603.48333333333323</v>
      </c>
      <c r="M162" s="285">
        <v>572.15</v>
      </c>
      <c r="N162" s="285">
        <v>546.5</v>
      </c>
      <c r="O162" s="300">
        <v>5168800</v>
      </c>
      <c r="P162" s="301">
        <v>7.6071116292626056E-2</v>
      </c>
    </row>
    <row r="163" spans="1:16" ht="15">
      <c r="A163" s="263">
        <v>153</v>
      </c>
      <c r="B163" s="362" t="s">
        <v>49</v>
      </c>
      <c r="C163" s="465" t="s">
        <v>189</v>
      </c>
      <c r="D163" s="466">
        <v>44315</v>
      </c>
      <c r="E163" s="297">
        <v>1164.0999999999999</v>
      </c>
      <c r="F163" s="297">
        <v>1154.5666666666666</v>
      </c>
      <c r="G163" s="298">
        <v>1142.9833333333331</v>
      </c>
      <c r="H163" s="298">
        <v>1121.8666666666666</v>
      </c>
      <c r="I163" s="298">
        <v>1110.2833333333331</v>
      </c>
      <c r="J163" s="298">
        <v>1175.6833333333332</v>
      </c>
      <c r="K163" s="298">
        <v>1187.2666666666667</v>
      </c>
      <c r="L163" s="298">
        <v>1208.3833333333332</v>
      </c>
      <c r="M163" s="285">
        <v>1166.1500000000001</v>
      </c>
      <c r="N163" s="285">
        <v>1133.45</v>
      </c>
      <c r="O163" s="300">
        <v>1532300</v>
      </c>
      <c r="P163" s="301">
        <v>6.4688715953307399E-2</v>
      </c>
    </row>
    <row r="164" spans="1:16" ht="15">
      <c r="A164" s="263">
        <v>154</v>
      </c>
      <c r="B164" s="362" t="s">
        <v>37</v>
      </c>
      <c r="C164" s="465" t="s">
        <v>191</v>
      </c>
      <c r="D164" s="466">
        <v>44315</v>
      </c>
      <c r="E164" s="297">
        <v>6326.25</v>
      </c>
      <c r="F164" s="297">
        <v>6302.0666666666666</v>
      </c>
      <c r="G164" s="298">
        <v>6260.9333333333334</v>
      </c>
      <c r="H164" s="298">
        <v>6195.6166666666668</v>
      </c>
      <c r="I164" s="298">
        <v>6154.4833333333336</v>
      </c>
      <c r="J164" s="298">
        <v>6367.3833333333332</v>
      </c>
      <c r="K164" s="298">
        <v>6408.5166666666664</v>
      </c>
      <c r="L164" s="298">
        <v>6473.833333333333</v>
      </c>
      <c r="M164" s="285">
        <v>6343.2</v>
      </c>
      <c r="N164" s="285">
        <v>6236.75</v>
      </c>
      <c r="O164" s="300">
        <v>2596200</v>
      </c>
      <c r="P164" s="301">
        <v>1.2084827693747077E-2</v>
      </c>
    </row>
    <row r="165" spans="1:16" ht="15">
      <c r="A165" s="263">
        <v>155</v>
      </c>
      <c r="B165" s="362" t="s">
        <v>841</v>
      </c>
      <c r="C165" s="465" t="s">
        <v>193</v>
      </c>
      <c r="D165" s="466">
        <v>44315</v>
      </c>
      <c r="E165" s="297">
        <v>598.65</v>
      </c>
      <c r="F165" s="297">
        <v>598.4666666666667</v>
      </c>
      <c r="G165" s="298">
        <v>590.18333333333339</v>
      </c>
      <c r="H165" s="298">
        <v>581.7166666666667</v>
      </c>
      <c r="I165" s="298">
        <v>573.43333333333339</v>
      </c>
      <c r="J165" s="298">
        <v>606.93333333333339</v>
      </c>
      <c r="K165" s="298">
        <v>615.2166666666667</v>
      </c>
      <c r="L165" s="298">
        <v>623.68333333333339</v>
      </c>
      <c r="M165" s="285">
        <v>606.75</v>
      </c>
      <c r="N165" s="285">
        <v>590</v>
      </c>
      <c r="O165" s="300">
        <v>24139700</v>
      </c>
      <c r="P165" s="301">
        <v>3.2988429016466397E-2</v>
      </c>
    </row>
    <row r="166" spans="1:16" ht="15">
      <c r="A166" s="263">
        <v>156</v>
      </c>
      <c r="B166" s="362" t="s">
        <v>111</v>
      </c>
      <c r="C166" s="465" t="s">
        <v>194</v>
      </c>
      <c r="D166" s="466">
        <v>44315</v>
      </c>
      <c r="E166" s="297">
        <v>243.65</v>
      </c>
      <c r="F166" s="297">
        <v>242.73333333333335</v>
      </c>
      <c r="G166" s="298">
        <v>240.76666666666671</v>
      </c>
      <c r="H166" s="298">
        <v>237.88333333333335</v>
      </c>
      <c r="I166" s="298">
        <v>235.91666666666671</v>
      </c>
      <c r="J166" s="298">
        <v>245.6166666666667</v>
      </c>
      <c r="K166" s="298">
        <v>247.58333333333334</v>
      </c>
      <c r="L166" s="298">
        <v>250.4666666666667</v>
      </c>
      <c r="M166" s="285">
        <v>244.7</v>
      </c>
      <c r="N166" s="285">
        <v>239.85</v>
      </c>
      <c r="O166" s="300">
        <v>91729000</v>
      </c>
      <c r="P166" s="301">
        <v>4.3738977072310406E-2</v>
      </c>
    </row>
    <row r="167" spans="1:16" ht="15">
      <c r="A167" s="263">
        <v>157</v>
      </c>
      <c r="B167" s="362" t="s">
        <v>63</v>
      </c>
      <c r="C167" s="465" t="s">
        <v>195</v>
      </c>
      <c r="D167" s="466">
        <v>44315</v>
      </c>
      <c r="E167" s="297">
        <v>976.05</v>
      </c>
      <c r="F167" s="297">
        <v>966.5333333333333</v>
      </c>
      <c r="G167" s="298">
        <v>953.61666666666656</v>
      </c>
      <c r="H167" s="298">
        <v>931.18333333333328</v>
      </c>
      <c r="I167" s="298">
        <v>918.26666666666654</v>
      </c>
      <c r="J167" s="298">
        <v>988.96666666666658</v>
      </c>
      <c r="K167" s="298">
        <v>1001.8833333333333</v>
      </c>
      <c r="L167" s="298">
        <v>1024.3166666666666</v>
      </c>
      <c r="M167" s="285">
        <v>979.45</v>
      </c>
      <c r="N167" s="285">
        <v>944.1</v>
      </c>
      <c r="O167" s="300">
        <v>3936000</v>
      </c>
      <c r="P167" s="301">
        <v>3.5696073431922487E-3</v>
      </c>
    </row>
    <row r="168" spans="1:16" ht="15">
      <c r="A168" s="263">
        <v>158</v>
      </c>
      <c r="B168" s="362" t="s">
        <v>106</v>
      </c>
      <c r="C168" s="465" t="s">
        <v>196</v>
      </c>
      <c r="D168" s="466">
        <v>44315</v>
      </c>
      <c r="E168" s="297">
        <v>485.25</v>
      </c>
      <c r="F168" s="297">
        <v>484.75</v>
      </c>
      <c r="G168" s="298">
        <v>482</v>
      </c>
      <c r="H168" s="298">
        <v>478.75</v>
      </c>
      <c r="I168" s="298">
        <v>476</v>
      </c>
      <c r="J168" s="298">
        <v>488</v>
      </c>
      <c r="K168" s="298">
        <v>490.75</v>
      </c>
      <c r="L168" s="298">
        <v>494</v>
      </c>
      <c r="M168" s="285">
        <v>487.5</v>
      </c>
      <c r="N168" s="285">
        <v>481.5</v>
      </c>
      <c r="O168" s="300">
        <v>41532800</v>
      </c>
      <c r="P168" s="301">
        <v>2.8283948661067978E-2</v>
      </c>
    </row>
    <row r="169" spans="1:16" ht="15">
      <c r="A169" s="263">
        <v>159</v>
      </c>
      <c r="B169" s="362" t="s">
        <v>88</v>
      </c>
      <c r="C169" s="465" t="s">
        <v>198</v>
      </c>
      <c r="D169" s="466">
        <v>44315</v>
      </c>
      <c r="E169" s="297">
        <v>188.8</v>
      </c>
      <c r="F169" s="297">
        <v>189.83333333333334</v>
      </c>
      <c r="G169" s="298">
        <v>186.01666666666668</v>
      </c>
      <c r="H169" s="298">
        <v>183.23333333333335</v>
      </c>
      <c r="I169" s="298">
        <v>179.41666666666669</v>
      </c>
      <c r="J169" s="298">
        <v>192.61666666666667</v>
      </c>
      <c r="K169" s="298">
        <v>196.43333333333334</v>
      </c>
      <c r="L169" s="298">
        <v>199.21666666666667</v>
      </c>
      <c r="M169" s="285">
        <v>193.65</v>
      </c>
      <c r="N169" s="285">
        <v>187.05</v>
      </c>
      <c r="O169" s="300">
        <v>66075000</v>
      </c>
      <c r="P169" s="301">
        <v>5.5747291726584221E-2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workbookViewId="0">
      <pane ySplit="9" topLeftCell="A10" activePane="bottomLeft" state="frozen"/>
      <selection pane="bottomLeft" activeCell="E16" sqref="E16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44314</v>
      </c>
    </row>
    <row r="7" spans="1:15">
      <c r="A7"/>
    </row>
    <row r="8" spans="1:15" ht="28.5" customHeight="1">
      <c r="A8" s="591" t="s">
        <v>16</v>
      </c>
      <c r="B8" s="592" t="s">
        <v>18</v>
      </c>
      <c r="C8" s="590" t="s">
        <v>19</v>
      </c>
      <c r="D8" s="590" t="s">
        <v>20</v>
      </c>
      <c r="E8" s="590" t="s">
        <v>21</v>
      </c>
      <c r="F8" s="590"/>
      <c r="G8" s="590"/>
      <c r="H8" s="590" t="s">
        <v>22</v>
      </c>
      <c r="I8" s="590"/>
      <c r="J8" s="590"/>
      <c r="K8" s="260"/>
      <c r="L8" s="268"/>
      <c r="M8" s="268"/>
    </row>
    <row r="9" spans="1:15" ht="36" customHeight="1">
      <c r="A9" s="586"/>
      <c r="B9" s="588"/>
      <c r="C9" s="593" t="s">
        <v>23</v>
      </c>
      <c r="D9" s="593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14653.05</v>
      </c>
      <c r="D10" s="284">
        <v>14601.816666666666</v>
      </c>
      <c r="E10" s="284">
        <v>14536.083333333332</v>
      </c>
      <c r="F10" s="284">
        <v>14419.116666666667</v>
      </c>
      <c r="G10" s="284">
        <v>14353.383333333333</v>
      </c>
      <c r="H10" s="284">
        <v>14718.783333333331</v>
      </c>
      <c r="I10" s="284">
        <v>14784.516666666665</v>
      </c>
      <c r="J10" s="284">
        <v>14901.48333333333</v>
      </c>
      <c r="K10" s="283">
        <v>14667.55</v>
      </c>
      <c r="L10" s="283">
        <v>14484.85</v>
      </c>
      <c r="M10" s="288"/>
    </row>
    <row r="11" spans="1:15">
      <c r="A11" s="282">
        <v>2</v>
      </c>
      <c r="B11" s="263" t="s">
        <v>216</v>
      </c>
      <c r="C11" s="285">
        <v>32735.35</v>
      </c>
      <c r="D11" s="265">
        <v>32565.133333333331</v>
      </c>
      <c r="E11" s="265">
        <v>32323.166666666664</v>
      </c>
      <c r="F11" s="265">
        <v>31910.983333333334</v>
      </c>
      <c r="G11" s="265">
        <v>31669.016666666666</v>
      </c>
      <c r="H11" s="265">
        <v>32977.316666666666</v>
      </c>
      <c r="I11" s="265">
        <v>33219.283333333326</v>
      </c>
      <c r="J11" s="265">
        <v>33631.46666666666</v>
      </c>
      <c r="K11" s="285">
        <v>32807.1</v>
      </c>
      <c r="L11" s="285">
        <v>32152.95</v>
      </c>
      <c r="M11" s="288"/>
    </row>
    <row r="12" spans="1:15">
      <c r="A12" s="282">
        <v>3</v>
      </c>
      <c r="B12" s="271" t="s">
        <v>217</v>
      </c>
      <c r="C12" s="285">
        <v>1765.25</v>
      </c>
      <c r="D12" s="265">
        <v>1765.6499999999999</v>
      </c>
      <c r="E12" s="265">
        <v>1756.3499999999997</v>
      </c>
      <c r="F12" s="265">
        <v>1747.4499999999998</v>
      </c>
      <c r="G12" s="265">
        <v>1738.1499999999996</v>
      </c>
      <c r="H12" s="265">
        <v>1774.5499999999997</v>
      </c>
      <c r="I12" s="265">
        <v>1783.85</v>
      </c>
      <c r="J12" s="265">
        <v>1792.7499999999998</v>
      </c>
      <c r="K12" s="285">
        <v>1774.95</v>
      </c>
      <c r="L12" s="285">
        <v>1756.75</v>
      </c>
      <c r="M12" s="288"/>
    </row>
    <row r="13" spans="1:15">
      <c r="A13" s="282">
        <v>4</v>
      </c>
      <c r="B13" s="263" t="s">
        <v>218</v>
      </c>
      <c r="C13" s="285">
        <v>4040</v>
      </c>
      <c r="D13" s="265">
        <v>4022.0833333333335</v>
      </c>
      <c r="E13" s="265">
        <v>3997.8666666666668</v>
      </c>
      <c r="F13" s="265">
        <v>3955.7333333333331</v>
      </c>
      <c r="G13" s="265">
        <v>3931.5166666666664</v>
      </c>
      <c r="H13" s="265">
        <v>4064.2166666666672</v>
      </c>
      <c r="I13" s="265">
        <v>4088.4333333333334</v>
      </c>
      <c r="J13" s="265">
        <v>4130.5666666666675</v>
      </c>
      <c r="K13" s="285">
        <v>4046.3</v>
      </c>
      <c r="L13" s="285">
        <v>3979.95</v>
      </c>
      <c r="M13" s="288"/>
    </row>
    <row r="14" spans="1:15">
      <c r="A14" s="282">
        <v>5</v>
      </c>
      <c r="B14" s="263" t="s">
        <v>219</v>
      </c>
      <c r="C14" s="285">
        <v>25815.75</v>
      </c>
      <c r="D14" s="265">
        <v>25791.383333333331</v>
      </c>
      <c r="E14" s="265">
        <v>25711.316666666662</v>
      </c>
      <c r="F14" s="265">
        <v>25606.883333333331</v>
      </c>
      <c r="G14" s="265">
        <v>25526.816666666662</v>
      </c>
      <c r="H14" s="265">
        <v>25895.816666666662</v>
      </c>
      <c r="I14" s="265">
        <v>25975.883333333328</v>
      </c>
      <c r="J14" s="265">
        <v>26080.316666666662</v>
      </c>
      <c r="K14" s="285">
        <v>25871.45</v>
      </c>
      <c r="L14" s="285">
        <v>25686.95</v>
      </c>
      <c r="M14" s="288"/>
    </row>
    <row r="15" spans="1:15">
      <c r="A15" s="282">
        <v>6</v>
      </c>
      <c r="B15" s="263" t="s">
        <v>220</v>
      </c>
      <c r="C15" s="285">
        <v>3088.65</v>
      </c>
      <c r="D15" s="265">
        <v>3084.7000000000003</v>
      </c>
      <c r="E15" s="265">
        <v>3072.0000000000005</v>
      </c>
      <c r="F15" s="265">
        <v>3055.3500000000004</v>
      </c>
      <c r="G15" s="265">
        <v>3042.6500000000005</v>
      </c>
      <c r="H15" s="265">
        <v>3101.3500000000004</v>
      </c>
      <c r="I15" s="265">
        <v>3114.05</v>
      </c>
      <c r="J15" s="265">
        <v>3130.7000000000003</v>
      </c>
      <c r="K15" s="285">
        <v>3097.4</v>
      </c>
      <c r="L15" s="285">
        <v>3068.05</v>
      </c>
      <c r="M15" s="288"/>
    </row>
    <row r="16" spans="1:15">
      <c r="A16" s="282">
        <v>7</v>
      </c>
      <c r="B16" s="263" t="s">
        <v>221</v>
      </c>
      <c r="C16" s="285">
        <v>6659.9</v>
      </c>
      <c r="D16" s="265">
        <v>6637.166666666667</v>
      </c>
      <c r="E16" s="265">
        <v>6603.7333333333336</v>
      </c>
      <c r="F16" s="265">
        <v>6547.5666666666666</v>
      </c>
      <c r="G16" s="265">
        <v>6514.1333333333332</v>
      </c>
      <c r="H16" s="265">
        <v>6693.3333333333339</v>
      </c>
      <c r="I16" s="265">
        <v>6726.7666666666664</v>
      </c>
      <c r="J16" s="265">
        <v>6782.9333333333343</v>
      </c>
      <c r="K16" s="285">
        <v>6670.6</v>
      </c>
      <c r="L16" s="285">
        <v>6581</v>
      </c>
      <c r="M16" s="288"/>
    </row>
    <row r="17" spans="1:13">
      <c r="A17" s="282">
        <v>8</v>
      </c>
      <c r="B17" s="263" t="s">
        <v>38</v>
      </c>
      <c r="C17" s="263">
        <v>1859.75</v>
      </c>
      <c r="D17" s="265">
        <v>1854.5</v>
      </c>
      <c r="E17" s="265">
        <v>1841.55</v>
      </c>
      <c r="F17" s="265">
        <v>1823.35</v>
      </c>
      <c r="G17" s="265">
        <v>1810.3999999999999</v>
      </c>
      <c r="H17" s="265">
        <v>1872.7</v>
      </c>
      <c r="I17" s="265">
        <v>1885.6499999999999</v>
      </c>
      <c r="J17" s="265">
        <v>1903.8500000000001</v>
      </c>
      <c r="K17" s="263">
        <v>1867.45</v>
      </c>
      <c r="L17" s="263">
        <v>1836.3</v>
      </c>
      <c r="M17" s="263">
        <v>9.0873899999999992</v>
      </c>
    </row>
    <row r="18" spans="1:13">
      <c r="A18" s="282">
        <v>9</v>
      </c>
      <c r="B18" s="263" t="s">
        <v>222</v>
      </c>
      <c r="C18" s="263">
        <v>1085.8</v>
      </c>
      <c r="D18" s="265">
        <v>1073.5833333333333</v>
      </c>
      <c r="E18" s="265">
        <v>1050.2166666666665</v>
      </c>
      <c r="F18" s="265">
        <v>1014.6333333333332</v>
      </c>
      <c r="G18" s="265">
        <v>991.26666666666642</v>
      </c>
      <c r="H18" s="265">
        <v>1109.1666666666665</v>
      </c>
      <c r="I18" s="265">
        <v>1132.5333333333333</v>
      </c>
      <c r="J18" s="265">
        <v>1168.1166666666666</v>
      </c>
      <c r="K18" s="263">
        <v>1096.95</v>
      </c>
      <c r="L18" s="263">
        <v>1038</v>
      </c>
      <c r="M18" s="263">
        <v>15.85637</v>
      </c>
    </row>
    <row r="19" spans="1:13">
      <c r="A19" s="282">
        <v>10</v>
      </c>
      <c r="B19" s="263" t="s">
        <v>735</v>
      </c>
      <c r="C19" s="264">
        <v>1562.9</v>
      </c>
      <c r="D19" s="265">
        <v>1541.1666666666667</v>
      </c>
      <c r="E19" s="265">
        <v>1500.3333333333335</v>
      </c>
      <c r="F19" s="265">
        <v>1437.7666666666667</v>
      </c>
      <c r="G19" s="265">
        <v>1396.9333333333334</v>
      </c>
      <c r="H19" s="265">
        <v>1603.7333333333336</v>
      </c>
      <c r="I19" s="265">
        <v>1644.5666666666671</v>
      </c>
      <c r="J19" s="265">
        <v>1707.1333333333337</v>
      </c>
      <c r="K19" s="263">
        <v>1582</v>
      </c>
      <c r="L19" s="263">
        <v>1478.6</v>
      </c>
      <c r="M19" s="263">
        <v>10.402430000000001</v>
      </c>
    </row>
    <row r="20" spans="1:13">
      <c r="A20" s="282">
        <v>11</v>
      </c>
      <c r="B20" s="263" t="s">
        <v>288</v>
      </c>
      <c r="C20" s="263">
        <v>15202.6</v>
      </c>
      <c r="D20" s="265">
        <v>15147.199999999999</v>
      </c>
      <c r="E20" s="265">
        <v>15071.649999999998</v>
      </c>
      <c r="F20" s="265">
        <v>14940.699999999999</v>
      </c>
      <c r="G20" s="265">
        <v>14865.149999999998</v>
      </c>
      <c r="H20" s="265">
        <v>15278.149999999998</v>
      </c>
      <c r="I20" s="265">
        <v>15353.699999999997</v>
      </c>
      <c r="J20" s="265">
        <v>15484.649999999998</v>
      </c>
      <c r="K20" s="263">
        <v>15222.75</v>
      </c>
      <c r="L20" s="263">
        <v>15016.25</v>
      </c>
      <c r="M20" s="263">
        <v>6.7330000000000001E-2</v>
      </c>
    </row>
    <row r="21" spans="1:13">
      <c r="A21" s="282">
        <v>12</v>
      </c>
      <c r="B21" s="263" t="s">
        <v>40</v>
      </c>
      <c r="C21" s="263">
        <v>1191.1500000000001</v>
      </c>
      <c r="D21" s="265">
        <v>1195.2166666666667</v>
      </c>
      <c r="E21" s="265">
        <v>1176.9333333333334</v>
      </c>
      <c r="F21" s="265">
        <v>1162.7166666666667</v>
      </c>
      <c r="G21" s="265">
        <v>1144.4333333333334</v>
      </c>
      <c r="H21" s="265">
        <v>1209.4333333333334</v>
      </c>
      <c r="I21" s="265">
        <v>1227.7166666666667</v>
      </c>
      <c r="J21" s="265">
        <v>1241.9333333333334</v>
      </c>
      <c r="K21" s="263">
        <v>1213.5</v>
      </c>
      <c r="L21" s="263">
        <v>1181</v>
      </c>
      <c r="M21" s="263">
        <v>71.094210000000004</v>
      </c>
    </row>
    <row r="22" spans="1:13">
      <c r="A22" s="282">
        <v>13</v>
      </c>
      <c r="B22" s="263" t="s">
        <v>289</v>
      </c>
      <c r="C22" s="263">
        <v>1054.5999999999999</v>
      </c>
      <c r="D22" s="265">
        <v>1054.2166666666665</v>
      </c>
      <c r="E22" s="265">
        <v>1044.4333333333329</v>
      </c>
      <c r="F22" s="265">
        <v>1034.2666666666664</v>
      </c>
      <c r="G22" s="265">
        <v>1024.4833333333329</v>
      </c>
      <c r="H22" s="265">
        <v>1064.383333333333</v>
      </c>
      <c r="I22" s="265">
        <v>1074.1666666666663</v>
      </c>
      <c r="J22" s="265">
        <v>1084.333333333333</v>
      </c>
      <c r="K22" s="263">
        <v>1064</v>
      </c>
      <c r="L22" s="263">
        <v>1044.05</v>
      </c>
      <c r="M22" s="263">
        <v>2.0481400000000001</v>
      </c>
    </row>
    <row r="23" spans="1:13">
      <c r="A23" s="282">
        <v>14</v>
      </c>
      <c r="B23" s="263" t="s">
        <v>41</v>
      </c>
      <c r="C23" s="263">
        <v>749.15</v>
      </c>
      <c r="D23" s="265">
        <v>744.66666666666663</v>
      </c>
      <c r="E23" s="265">
        <v>731.83333333333326</v>
      </c>
      <c r="F23" s="265">
        <v>714.51666666666665</v>
      </c>
      <c r="G23" s="265">
        <v>701.68333333333328</v>
      </c>
      <c r="H23" s="265">
        <v>761.98333333333323</v>
      </c>
      <c r="I23" s="265">
        <v>774.81666666666649</v>
      </c>
      <c r="J23" s="265">
        <v>792.13333333333321</v>
      </c>
      <c r="K23" s="263">
        <v>757.5</v>
      </c>
      <c r="L23" s="263">
        <v>727.35</v>
      </c>
      <c r="M23" s="263">
        <v>205.73106999999999</v>
      </c>
    </row>
    <row r="24" spans="1:13">
      <c r="A24" s="282">
        <v>15</v>
      </c>
      <c r="B24" s="263" t="s">
        <v>831</v>
      </c>
      <c r="C24" s="263">
        <v>1152</v>
      </c>
      <c r="D24" s="265">
        <v>1154.6666666666667</v>
      </c>
      <c r="E24" s="265">
        <v>1139.3333333333335</v>
      </c>
      <c r="F24" s="265">
        <v>1126.6666666666667</v>
      </c>
      <c r="G24" s="265">
        <v>1111.3333333333335</v>
      </c>
      <c r="H24" s="265">
        <v>1167.3333333333335</v>
      </c>
      <c r="I24" s="265">
        <v>1182.666666666667</v>
      </c>
      <c r="J24" s="265">
        <v>1195.3333333333335</v>
      </c>
      <c r="K24" s="263">
        <v>1170</v>
      </c>
      <c r="L24" s="263">
        <v>1142</v>
      </c>
      <c r="M24" s="263">
        <v>14.42775</v>
      </c>
    </row>
    <row r="25" spans="1:13">
      <c r="A25" s="282">
        <v>16</v>
      </c>
      <c r="B25" s="263" t="s">
        <v>290</v>
      </c>
      <c r="C25" s="263">
        <v>1044.0999999999999</v>
      </c>
      <c r="D25" s="265">
        <v>1047.9666666666665</v>
      </c>
      <c r="E25" s="265">
        <v>1031.133333333333</v>
      </c>
      <c r="F25" s="265">
        <v>1018.1666666666665</v>
      </c>
      <c r="G25" s="265">
        <v>1001.333333333333</v>
      </c>
      <c r="H25" s="265">
        <v>1060.9333333333329</v>
      </c>
      <c r="I25" s="265">
        <v>1077.7666666666664</v>
      </c>
      <c r="J25" s="265">
        <v>1090.7333333333329</v>
      </c>
      <c r="K25" s="263">
        <v>1064.8</v>
      </c>
      <c r="L25" s="263">
        <v>1035</v>
      </c>
      <c r="M25" s="263">
        <v>3.9236499999999999</v>
      </c>
    </row>
    <row r="26" spans="1:13">
      <c r="A26" s="282">
        <v>17</v>
      </c>
      <c r="B26" s="263" t="s">
        <v>223</v>
      </c>
      <c r="C26" s="263">
        <v>118.45</v>
      </c>
      <c r="D26" s="265">
        <v>117.85000000000001</v>
      </c>
      <c r="E26" s="265">
        <v>114.10000000000002</v>
      </c>
      <c r="F26" s="265">
        <v>109.75000000000001</v>
      </c>
      <c r="G26" s="265">
        <v>106.00000000000003</v>
      </c>
      <c r="H26" s="265">
        <v>122.20000000000002</v>
      </c>
      <c r="I26" s="265">
        <v>125.94999999999999</v>
      </c>
      <c r="J26" s="265">
        <v>130.30000000000001</v>
      </c>
      <c r="K26" s="263">
        <v>121.6</v>
      </c>
      <c r="L26" s="263">
        <v>113.5</v>
      </c>
      <c r="M26" s="263">
        <v>53.25076</v>
      </c>
    </row>
    <row r="27" spans="1:13">
      <c r="A27" s="282">
        <v>18</v>
      </c>
      <c r="B27" s="263" t="s">
        <v>224</v>
      </c>
      <c r="C27" s="263">
        <v>180.95</v>
      </c>
      <c r="D27" s="265">
        <v>179.63333333333335</v>
      </c>
      <c r="E27" s="265">
        <v>175.3666666666667</v>
      </c>
      <c r="F27" s="265">
        <v>169.78333333333336</v>
      </c>
      <c r="G27" s="265">
        <v>165.51666666666671</v>
      </c>
      <c r="H27" s="265">
        <v>185.2166666666667</v>
      </c>
      <c r="I27" s="265">
        <v>189.48333333333335</v>
      </c>
      <c r="J27" s="265">
        <v>195.06666666666669</v>
      </c>
      <c r="K27" s="263">
        <v>183.9</v>
      </c>
      <c r="L27" s="263">
        <v>174.05</v>
      </c>
      <c r="M27" s="263">
        <v>28.42615</v>
      </c>
    </row>
    <row r="28" spans="1:13">
      <c r="A28" s="282">
        <v>19</v>
      </c>
      <c r="B28" s="263" t="s">
        <v>225</v>
      </c>
      <c r="C28" s="263">
        <v>1828.35</v>
      </c>
      <c r="D28" s="265">
        <v>1819.2833333333335</v>
      </c>
      <c r="E28" s="265">
        <v>1802.5666666666671</v>
      </c>
      <c r="F28" s="265">
        <v>1776.7833333333335</v>
      </c>
      <c r="G28" s="265">
        <v>1760.0666666666671</v>
      </c>
      <c r="H28" s="265">
        <v>1845.0666666666671</v>
      </c>
      <c r="I28" s="265">
        <v>1861.7833333333338</v>
      </c>
      <c r="J28" s="265">
        <v>1887.5666666666671</v>
      </c>
      <c r="K28" s="263">
        <v>1836</v>
      </c>
      <c r="L28" s="263">
        <v>1793.5</v>
      </c>
      <c r="M28" s="263">
        <v>0.96087999999999996</v>
      </c>
    </row>
    <row r="29" spans="1:13">
      <c r="A29" s="282">
        <v>20</v>
      </c>
      <c r="B29" s="263" t="s">
        <v>294</v>
      </c>
      <c r="C29" s="263">
        <v>1003.95</v>
      </c>
      <c r="D29" s="265">
        <v>1003.8833333333332</v>
      </c>
      <c r="E29" s="265">
        <v>991.36666666666645</v>
      </c>
      <c r="F29" s="265">
        <v>978.78333333333319</v>
      </c>
      <c r="G29" s="265">
        <v>966.26666666666642</v>
      </c>
      <c r="H29" s="265">
        <v>1016.4666666666665</v>
      </c>
      <c r="I29" s="265">
        <v>1028.9833333333333</v>
      </c>
      <c r="J29" s="265">
        <v>1041.5666666666666</v>
      </c>
      <c r="K29" s="263">
        <v>1016.4</v>
      </c>
      <c r="L29" s="263">
        <v>991.3</v>
      </c>
      <c r="M29" s="263">
        <v>2.4586700000000001</v>
      </c>
    </row>
    <row r="30" spans="1:13">
      <c r="A30" s="282">
        <v>21</v>
      </c>
      <c r="B30" s="263" t="s">
        <v>226</v>
      </c>
      <c r="C30" s="263">
        <v>2769.6</v>
      </c>
      <c r="D30" s="265">
        <v>2775.8333333333335</v>
      </c>
      <c r="E30" s="265">
        <v>2749.7666666666669</v>
      </c>
      <c r="F30" s="265">
        <v>2729.9333333333334</v>
      </c>
      <c r="G30" s="265">
        <v>2703.8666666666668</v>
      </c>
      <c r="H30" s="265">
        <v>2795.666666666667</v>
      </c>
      <c r="I30" s="265">
        <v>2821.7333333333336</v>
      </c>
      <c r="J30" s="265">
        <v>2841.5666666666671</v>
      </c>
      <c r="K30" s="263">
        <v>2801.9</v>
      </c>
      <c r="L30" s="263">
        <v>2756</v>
      </c>
      <c r="M30" s="263">
        <v>0.80962999999999996</v>
      </c>
    </row>
    <row r="31" spans="1:13">
      <c r="A31" s="282">
        <v>22</v>
      </c>
      <c r="B31" s="263" t="s">
        <v>44</v>
      </c>
      <c r="C31" s="263">
        <v>802.6</v>
      </c>
      <c r="D31" s="265">
        <v>803.93333333333339</v>
      </c>
      <c r="E31" s="265">
        <v>798.76666666666677</v>
      </c>
      <c r="F31" s="265">
        <v>794.93333333333339</v>
      </c>
      <c r="G31" s="265">
        <v>789.76666666666677</v>
      </c>
      <c r="H31" s="265">
        <v>807.76666666666677</v>
      </c>
      <c r="I31" s="265">
        <v>812.93333333333328</v>
      </c>
      <c r="J31" s="265">
        <v>816.76666666666677</v>
      </c>
      <c r="K31" s="263">
        <v>809.1</v>
      </c>
      <c r="L31" s="263">
        <v>800.1</v>
      </c>
      <c r="M31" s="263">
        <v>5.0819700000000001</v>
      </c>
    </row>
    <row r="32" spans="1:13">
      <c r="A32" s="282">
        <v>23</v>
      </c>
      <c r="B32" s="263" t="s">
        <v>45</v>
      </c>
      <c r="C32" s="263">
        <v>306.55</v>
      </c>
      <c r="D32" s="265">
        <v>305.36666666666662</v>
      </c>
      <c r="E32" s="265">
        <v>303.23333333333323</v>
      </c>
      <c r="F32" s="265">
        <v>299.91666666666663</v>
      </c>
      <c r="G32" s="265">
        <v>297.78333333333325</v>
      </c>
      <c r="H32" s="265">
        <v>308.68333333333322</v>
      </c>
      <c r="I32" s="265">
        <v>310.81666666666655</v>
      </c>
      <c r="J32" s="265">
        <v>314.13333333333321</v>
      </c>
      <c r="K32" s="263">
        <v>307.5</v>
      </c>
      <c r="L32" s="263">
        <v>302.05</v>
      </c>
      <c r="M32" s="263">
        <v>37.407649999999997</v>
      </c>
    </row>
    <row r="33" spans="1:13">
      <c r="A33" s="282">
        <v>24</v>
      </c>
      <c r="B33" s="263" t="s">
        <v>46</v>
      </c>
      <c r="C33" s="263">
        <v>3191.05</v>
      </c>
      <c r="D33" s="265">
        <v>3184.6166666666668</v>
      </c>
      <c r="E33" s="265">
        <v>3164.2333333333336</v>
      </c>
      <c r="F33" s="265">
        <v>3137.416666666667</v>
      </c>
      <c r="G33" s="265">
        <v>3117.0333333333338</v>
      </c>
      <c r="H33" s="265">
        <v>3211.4333333333334</v>
      </c>
      <c r="I33" s="265">
        <v>3231.8166666666666</v>
      </c>
      <c r="J33" s="265">
        <v>3258.6333333333332</v>
      </c>
      <c r="K33" s="263">
        <v>3205</v>
      </c>
      <c r="L33" s="263">
        <v>3157.8</v>
      </c>
      <c r="M33" s="263">
        <v>5.0534800000000004</v>
      </c>
    </row>
    <row r="34" spans="1:13">
      <c r="A34" s="282">
        <v>25</v>
      </c>
      <c r="B34" s="263" t="s">
        <v>47</v>
      </c>
      <c r="C34" s="263">
        <v>205.5</v>
      </c>
      <c r="D34" s="265">
        <v>204.26666666666665</v>
      </c>
      <c r="E34" s="265">
        <v>202.18333333333331</v>
      </c>
      <c r="F34" s="265">
        <v>198.86666666666665</v>
      </c>
      <c r="G34" s="265">
        <v>196.7833333333333</v>
      </c>
      <c r="H34" s="265">
        <v>207.58333333333331</v>
      </c>
      <c r="I34" s="265">
        <v>209.66666666666669</v>
      </c>
      <c r="J34" s="265">
        <v>212.98333333333332</v>
      </c>
      <c r="K34" s="263">
        <v>206.35</v>
      </c>
      <c r="L34" s="263">
        <v>200.95</v>
      </c>
      <c r="M34" s="263">
        <v>45.950560000000003</v>
      </c>
    </row>
    <row r="35" spans="1:13">
      <c r="A35" s="282">
        <v>26</v>
      </c>
      <c r="B35" s="263" t="s">
        <v>48</v>
      </c>
      <c r="C35" s="263">
        <v>115.6</v>
      </c>
      <c r="D35" s="265">
        <v>115.5</v>
      </c>
      <c r="E35" s="265">
        <v>113.6</v>
      </c>
      <c r="F35" s="265">
        <v>111.6</v>
      </c>
      <c r="G35" s="265">
        <v>109.69999999999999</v>
      </c>
      <c r="H35" s="265">
        <v>117.5</v>
      </c>
      <c r="I35" s="265">
        <v>119.4</v>
      </c>
      <c r="J35" s="265">
        <v>121.4</v>
      </c>
      <c r="K35" s="263">
        <v>117.4</v>
      </c>
      <c r="L35" s="263">
        <v>113.5</v>
      </c>
      <c r="M35" s="263">
        <v>227.61044000000001</v>
      </c>
    </row>
    <row r="36" spans="1:13">
      <c r="A36" s="282">
        <v>27</v>
      </c>
      <c r="B36" s="263" t="s">
        <v>50</v>
      </c>
      <c r="C36" s="263">
        <v>2574.35</v>
      </c>
      <c r="D36" s="265">
        <v>2562.75</v>
      </c>
      <c r="E36" s="265">
        <v>2545.6</v>
      </c>
      <c r="F36" s="265">
        <v>2516.85</v>
      </c>
      <c r="G36" s="265">
        <v>2499.6999999999998</v>
      </c>
      <c r="H36" s="265">
        <v>2591.5</v>
      </c>
      <c r="I36" s="265">
        <v>2608.6499999999996</v>
      </c>
      <c r="J36" s="265">
        <v>2637.4</v>
      </c>
      <c r="K36" s="263">
        <v>2579.9</v>
      </c>
      <c r="L36" s="263">
        <v>2534</v>
      </c>
      <c r="M36" s="263">
        <v>8.6633099999999992</v>
      </c>
    </row>
    <row r="37" spans="1:13">
      <c r="A37" s="282">
        <v>28</v>
      </c>
      <c r="B37" s="263" t="s">
        <v>52</v>
      </c>
      <c r="C37" s="263">
        <v>972.6</v>
      </c>
      <c r="D37" s="265">
        <v>973.38333333333333</v>
      </c>
      <c r="E37" s="265">
        <v>962.9666666666667</v>
      </c>
      <c r="F37" s="265">
        <v>953.33333333333337</v>
      </c>
      <c r="G37" s="265">
        <v>942.91666666666674</v>
      </c>
      <c r="H37" s="265">
        <v>983.01666666666665</v>
      </c>
      <c r="I37" s="265">
        <v>993.43333333333339</v>
      </c>
      <c r="J37" s="265">
        <v>1003.0666666666666</v>
      </c>
      <c r="K37" s="263">
        <v>983.8</v>
      </c>
      <c r="L37" s="263">
        <v>963.75</v>
      </c>
      <c r="M37" s="263">
        <v>18.572379999999999</v>
      </c>
    </row>
    <row r="38" spans="1:13">
      <c r="A38" s="282">
        <v>29</v>
      </c>
      <c r="B38" s="263" t="s">
        <v>227</v>
      </c>
      <c r="C38" s="263">
        <v>2826.95</v>
      </c>
      <c r="D38" s="265">
        <v>2833.9833333333336</v>
      </c>
      <c r="E38" s="265">
        <v>2802.9666666666672</v>
      </c>
      <c r="F38" s="265">
        <v>2778.9833333333336</v>
      </c>
      <c r="G38" s="265">
        <v>2747.9666666666672</v>
      </c>
      <c r="H38" s="265">
        <v>2857.9666666666672</v>
      </c>
      <c r="I38" s="265">
        <v>2888.9833333333336</v>
      </c>
      <c r="J38" s="265">
        <v>2912.9666666666672</v>
      </c>
      <c r="K38" s="263">
        <v>2865</v>
      </c>
      <c r="L38" s="263">
        <v>2810</v>
      </c>
      <c r="M38" s="263">
        <v>3.9447700000000001</v>
      </c>
    </row>
    <row r="39" spans="1:13">
      <c r="A39" s="282">
        <v>30</v>
      </c>
      <c r="B39" s="263" t="s">
        <v>54</v>
      </c>
      <c r="C39" s="263">
        <v>699.55</v>
      </c>
      <c r="D39" s="265">
        <v>695.84999999999991</v>
      </c>
      <c r="E39" s="265">
        <v>687.79999999999984</v>
      </c>
      <c r="F39" s="265">
        <v>676.05</v>
      </c>
      <c r="G39" s="265">
        <v>667.99999999999989</v>
      </c>
      <c r="H39" s="265">
        <v>707.5999999999998</v>
      </c>
      <c r="I39" s="265">
        <v>715.65</v>
      </c>
      <c r="J39" s="265">
        <v>727.39999999999975</v>
      </c>
      <c r="K39" s="263">
        <v>703.9</v>
      </c>
      <c r="L39" s="263">
        <v>684.1</v>
      </c>
      <c r="M39" s="263">
        <v>465.59967</v>
      </c>
    </row>
    <row r="40" spans="1:13">
      <c r="A40" s="282">
        <v>31</v>
      </c>
      <c r="B40" s="263" t="s">
        <v>55</v>
      </c>
      <c r="C40" s="263">
        <v>3785.5</v>
      </c>
      <c r="D40" s="265">
        <v>3770.2333333333336</v>
      </c>
      <c r="E40" s="265">
        <v>3742.4666666666672</v>
      </c>
      <c r="F40" s="265">
        <v>3699.4333333333334</v>
      </c>
      <c r="G40" s="265">
        <v>3671.666666666667</v>
      </c>
      <c r="H40" s="265">
        <v>3813.2666666666673</v>
      </c>
      <c r="I40" s="265">
        <v>3841.0333333333338</v>
      </c>
      <c r="J40" s="265">
        <v>3884.0666666666675</v>
      </c>
      <c r="K40" s="263">
        <v>3798</v>
      </c>
      <c r="L40" s="263">
        <v>3727.2</v>
      </c>
      <c r="M40" s="263">
        <v>5.1848700000000001</v>
      </c>
    </row>
    <row r="41" spans="1:13">
      <c r="A41" s="282">
        <v>32</v>
      </c>
      <c r="B41" s="263" t="s">
        <v>58</v>
      </c>
      <c r="C41" s="263">
        <v>4865.05</v>
      </c>
      <c r="D41" s="265">
        <v>4833.8166666666666</v>
      </c>
      <c r="E41" s="265">
        <v>4777.7833333333328</v>
      </c>
      <c r="F41" s="265">
        <v>4690.5166666666664</v>
      </c>
      <c r="G41" s="265">
        <v>4634.4833333333327</v>
      </c>
      <c r="H41" s="265">
        <v>4921.083333333333</v>
      </c>
      <c r="I41" s="265">
        <v>4977.1166666666677</v>
      </c>
      <c r="J41" s="265">
        <v>5064.3833333333332</v>
      </c>
      <c r="K41" s="263">
        <v>4889.8500000000004</v>
      </c>
      <c r="L41" s="263">
        <v>4746.55</v>
      </c>
      <c r="M41" s="263">
        <v>26.44997</v>
      </c>
    </row>
    <row r="42" spans="1:13">
      <c r="A42" s="282">
        <v>33</v>
      </c>
      <c r="B42" s="263" t="s">
        <v>57</v>
      </c>
      <c r="C42" s="263">
        <v>10091.35</v>
      </c>
      <c r="D42" s="265">
        <v>10063.016666666666</v>
      </c>
      <c r="E42" s="265">
        <v>9993.0333333333328</v>
      </c>
      <c r="F42" s="265">
        <v>9894.7166666666672</v>
      </c>
      <c r="G42" s="265">
        <v>9824.7333333333336</v>
      </c>
      <c r="H42" s="265">
        <v>10161.333333333332</v>
      </c>
      <c r="I42" s="265">
        <v>10231.316666666666</v>
      </c>
      <c r="J42" s="265">
        <v>10329.633333333331</v>
      </c>
      <c r="K42" s="263">
        <v>10133</v>
      </c>
      <c r="L42" s="263">
        <v>9964.7000000000007</v>
      </c>
      <c r="M42" s="263">
        <v>3.4284699999999999</v>
      </c>
    </row>
    <row r="43" spans="1:13">
      <c r="A43" s="282">
        <v>34</v>
      </c>
      <c r="B43" s="263" t="s">
        <v>228</v>
      </c>
      <c r="C43" s="263">
        <v>3392.65</v>
      </c>
      <c r="D43" s="265">
        <v>3402.5333333333333</v>
      </c>
      <c r="E43" s="265">
        <v>3365.1166666666668</v>
      </c>
      <c r="F43" s="265">
        <v>3337.5833333333335</v>
      </c>
      <c r="G43" s="265">
        <v>3300.166666666667</v>
      </c>
      <c r="H43" s="265">
        <v>3430.0666666666666</v>
      </c>
      <c r="I43" s="265">
        <v>3467.4833333333336</v>
      </c>
      <c r="J43" s="265">
        <v>3495.0166666666664</v>
      </c>
      <c r="K43" s="263">
        <v>3439.95</v>
      </c>
      <c r="L43" s="263">
        <v>3375</v>
      </c>
      <c r="M43" s="263">
        <v>0.17091000000000001</v>
      </c>
    </row>
    <row r="44" spans="1:13">
      <c r="A44" s="282">
        <v>35</v>
      </c>
      <c r="B44" s="263" t="s">
        <v>59</v>
      </c>
      <c r="C44" s="263">
        <v>1720.25</v>
      </c>
      <c r="D44" s="265">
        <v>1719.8333333333333</v>
      </c>
      <c r="E44" s="265">
        <v>1706.4166666666665</v>
      </c>
      <c r="F44" s="265">
        <v>1692.5833333333333</v>
      </c>
      <c r="G44" s="265">
        <v>1679.1666666666665</v>
      </c>
      <c r="H44" s="265">
        <v>1733.6666666666665</v>
      </c>
      <c r="I44" s="265">
        <v>1747.083333333333</v>
      </c>
      <c r="J44" s="265">
        <v>1760.9166666666665</v>
      </c>
      <c r="K44" s="263">
        <v>1733.25</v>
      </c>
      <c r="L44" s="263">
        <v>1706</v>
      </c>
      <c r="M44" s="263">
        <v>2.74464</v>
      </c>
    </row>
    <row r="45" spans="1:13">
      <c r="A45" s="282">
        <v>36</v>
      </c>
      <c r="B45" s="263" t="s">
        <v>229</v>
      </c>
      <c r="C45" s="263">
        <v>318.89999999999998</v>
      </c>
      <c r="D45" s="265">
        <v>316.59999999999997</v>
      </c>
      <c r="E45" s="265">
        <v>313.29999999999995</v>
      </c>
      <c r="F45" s="265">
        <v>307.7</v>
      </c>
      <c r="G45" s="265">
        <v>304.39999999999998</v>
      </c>
      <c r="H45" s="265">
        <v>322.19999999999993</v>
      </c>
      <c r="I45" s="265">
        <v>325.5</v>
      </c>
      <c r="J45" s="265">
        <v>331.09999999999991</v>
      </c>
      <c r="K45" s="263">
        <v>319.89999999999998</v>
      </c>
      <c r="L45" s="263">
        <v>311</v>
      </c>
      <c r="M45" s="263">
        <v>49.197110000000002</v>
      </c>
    </row>
    <row r="46" spans="1:13">
      <c r="A46" s="282">
        <v>37</v>
      </c>
      <c r="B46" s="263" t="s">
        <v>60</v>
      </c>
      <c r="C46" s="263">
        <v>65.3</v>
      </c>
      <c r="D46" s="265">
        <v>64.8</v>
      </c>
      <c r="E46" s="265">
        <v>64.05</v>
      </c>
      <c r="F46" s="265">
        <v>62.8</v>
      </c>
      <c r="G46" s="265">
        <v>62.05</v>
      </c>
      <c r="H46" s="265">
        <v>66.05</v>
      </c>
      <c r="I46" s="265">
        <v>66.8</v>
      </c>
      <c r="J46" s="265">
        <v>68.05</v>
      </c>
      <c r="K46" s="263">
        <v>65.55</v>
      </c>
      <c r="L46" s="263">
        <v>63.55</v>
      </c>
      <c r="M46" s="263">
        <v>454.83875999999998</v>
      </c>
    </row>
    <row r="47" spans="1:13">
      <c r="A47" s="282">
        <v>38</v>
      </c>
      <c r="B47" s="263" t="s">
        <v>61</v>
      </c>
      <c r="C47" s="263">
        <v>66</v>
      </c>
      <c r="D47" s="265">
        <v>65.899999999999991</v>
      </c>
      <c r="E47" s="265">
        <v>65.399999999999977</v>
      </c>
      <c r="F47" s="265">
        <v>64.799999999999983</v>
      </c>
      <c r="G47" s="265">
        <v>64.299999999999969</v>
      </c>
      <c r="H47" s="265">
        <v>66.499999999999986</v>
      </c>
      <c r="I47" s="265">
        <v>67.000000000000014</v>
      </c>
      <c r="J47" s="265">
        <v>67.599999999999994</v>
      </c>
      <c r="K47" s="263">
        <v>66.400000000000006</v>
      </c>
      <c r="L47" s="263">
        <v>65.3</v>
      </c>
      <c r="M47" s="263">
        <v>30.111450000000001</v>
      </c>
    </row>
    <row r="48" spans="1:13">
      <c r="A48" s="282">
        <v>39</v>
      </c>
      <c r="B48" s="263" t="s">
        <v>62</v>
      </c>
      <c r="C48" s="263">
        <v>1345.85</v>
      </c>
      <c r="D48" s="265">
        <v>1344.3833333333332</v>
      </c>
      <c r="E48" s="265">
        <v>1335.7666666666664</v>
      </c>
      <c r="F48" s="265">
        <v>1325.6833333333332</v>
      </c>
      <c r="G48" s="265">
        <v>1317.0666666666664</v>
      </c>
      <c r="H48" s="265">
        <v>1354.4666666666665</v>
      </c>
      <c r="I48" s="265">
        <v>1363.0833333333333</v>
      </c>
      <c r="J48" s="265">
        <v>1373.1666666666665</v>
      </c>
      <c r="K48" s="263">
        <v>1353</v>
      </c>
      <c r="L48" s="263">
        <v>1334.3</v>
      </c>
      <c r="M48" s="263">
        <v>4.7683799999999996</v>
      </c>
    </row>
    <row r="49" spans="1:13">
      <c r="A49" s="282">
        <v>40</v>
      </c>
      <c r="B49" s="263" t="s">
        <v>65</v>
      </c>
      <c r="C49" s="263">
        <v>712.8</v>
      </c>
      <c r="D49" s="265">
        <v>716</v>
      </c>
      <c r="E49" s="265">
        <v>704</v>
      </c>
      <c r="F49" s="265">
        <v>695.2</v>
      </c>
      <c r="G49" s="265">
        <v>683.2</v>
      </c>
      <c r="H49" s="265">
        <v>724.8</v>
      </c>
      <c r="I49" s="265">
        <v>736.8</v>
      </c>
      <c r="J49" s="265">
        <v>745.59999999999991</v>
      </c>
      <c r="K49" s="263">
        <v>728</v>
      </c>
      <c r="L49" s="263">
        <v>707.2</v>
      </c>
      <c r="M49" s="263">
        <v>11.16123</v>
      </c>
    </row>
    <row r="50" spans="1:13">
      <c r="A50" s="282">
        <v>41</v>
      </c>
      <c r="B50" s="263" t="s">
        <v>64</v>
      </c>
      <c r="C50" s="263">
        <v>129.19999999999999</v>
      </c>
      <c r="D50" s="265">
        <v>129.21666666666667</v>
      </c>
      <c r="E50" s="265">
        <v>128.33333333333334</v>
      </c>
      <c r="F50" s="265">
        <v>127.46666666666667</v>
      </c>
      <c r="G50" s="265">
        <v>126.58333333333334</v>
      </c>
      <c r="H50" s="265">
        <v>130.08333333333334</v>
      </c>
      <c r="I50" s="265">
        <v>130.96666666666667</v>
      </c>
      <c r="J50" s="265">
        <v>131.83333333333334</v>
      </c>
      <c r="K50" s="263">
        <v>130.1</v>
      </c>
      <c r="L50" s="263">
        <v>128.35</v>
      </c>
      <c r="M50" s="263">
        <v>63.657550000000001</v>
      </c>
    </row>
    <row r="51" spans="1:13">
      <c r="A51" s="282">
        <v>42</v>
      </c>
      <c r="B51" s="263" t="s">
        <v>66</v>
      </c>
      <c r="C51" s="263">
        <v>595.6</v>
      </c>
      <c r="D51" s="265">
        <v>589.38333333333333</v>
      </c>
      <c r="E51" s="265">
        <v>579.9666666666667</v>
      </c>
      <c r="F51" s="265">
        <v>564.33333333333337</v>
      </c>
      <c r="G51" s="265">
        <v>554.91666666666674</v>
      </c>
      <c r="H51" s="265">
        <v>605.01666666666665</v>
      </c>
      <c r="I51" s="265">
        <v>614.43333333333339</v>
      </c>
      <c r="J51" s="265">
        <v>630.06666666666661</v>
      </c>
      <c r="K51" s="263">
        <v>598.79999999999995</v>
      </c>
      <c r="L51" s="263">
        <v>573.75</v>
      </c>
      <c r="M51" s="263">
        <v>17.330100000000002</v>
      </c>
    </row>
    <row r="52" spans="1:13">
      <c r="A52" s="282">
        <v>43</v>
      </c>
      <c r="B52" s="263" t="s">
        <v>69</v>
      </c>
      <c r="C52" s="263">
        <v>48.3</v>
      </c>
      <c r="D52" s="265">
        <v>47.666666666666664</v>
      </c>
      <c r="E52" s="265">
        <v>46.833333333333329</v>
      </c>
      <c r="F52" s="265">
        <v>45.366666666666667</v>
      </c>
      <c r="G52" s="265">
        <v>44.533333333333331</v>
      </c>
      <c r="H52" s="265">
        <v>49.133333333333326</v>
      </c>
      <c r="I52" s="265">
        <v>49.966666666666654</v>
      </c>
      <c r="J52" s="265">
        <v>51.433333333333323</v>
      </c>
      <c r="K52" s="263">
        <v>48.5</v>
      </c>
      <c r="L52" s="263">
        <v>46.2</v>
      </c>
      <c r="M52" s="263">
        <v>520.7654</v>
      </c>
    </row>
    <row r="53" spans="1:13">
      <c r="A53" s="282">
        <v>44</v>
      </c>
      <c r="B53" s="263" t="s">
        <v>73</v>
      </c>
      <c r="C53" s="263">
        <v>420.35</v>
      </c>
      <c r="D53" s="265">
        <v>420</v>
      </c>
      <c r="E53" s="265">
        <v>416.9</v>
      </c>
      <c r="F53" s="265">
        <v>413.45</v>
      </c>
      <c r="G53" s="265">
        <v>410.34999999999997</v>
      </c>
      <c r="H53" s="265">
        <v>423.45</v>
      </c>
      <c r="I53" s="265">
        <v>426.55</v>
      </c>
      <c r="J53" s="265">
        <v>430</v>
      </c>
      <c r="K53" s="263">
        <v>423.1</v>
      </c>
      <c r="L53" s="263">
        <v>416.55</v>
      </c>
      <c r="M53" s="263">
        <v>54.081650000000003</v>
      </c>
    </row>
    <row r="54" spans="1:13">
      <c r="A54" s="282">
        <v>45</v>
      </c>
      <c r="B54" s="263" t="s">
        <v>68</v>
      </c>
      <c r="C54" s="263">
        <v>534.29999999999995</v>
      </c>
      <c r="D54" s="265">
        <v>533.0333333333333</v>
      </c>
      <c r="E54" s="265">
        <v>527.51666666666665</v>
      </c>
      <c r="F54" s="265">
        <v>520.73333333333335</v>
      </c>
      <c r="G54" s="265">
        <v>515.2166666666667</v>
      </c>
      <c r="H54" s="265">
        <v>539.81666666666661</v>
      </c>
      <c r="I54" s="265">
        <v>545.33333333333326</v>
      </c>
      <c r="J54" s="265">
        <v>552.11666666666656</v>
      </c>
      <c r="K54" s="263">
        <v>538.54999999999995</v>
      </c>
      <c r="L54" s="263">
        <v>526.25</v>
      </c>
      <c r="M54" s="263">
        <v>96.93047</v>
      </c>
    </row>
    <row r="55" spans="1:13">
      <c r="A55" s="282">
        <v>46</v>
      </c>
      <c r="B55" s="263" t="s">
        <v>70</v>
      </c>
      <c r="C55" s="263">
        <v>398.1</v>
      </c>
      <c r="D55" s="265">
        <v>396.45000000000005</v>
      </c>
      <c r="E55" s="265">
        <v>393.85000000000008</v>
      </c>
      <c r="F55" s="265">
        <v>389.6</v>
      </c>
      <c r="G55" s="265">
        <v>387.00000000000006</v>
      </c>
      <c r="H55" s="265">
        <v>400.7000000000001</v>
      </c>
      <c r="I55" s="265">
        <v>403.3</v>
      </c>
      <c r="J55" s="265">
        <v>407.55000000000013</v>
      </c>
      <c r="K55" s="263">
        <v>399.05</v>
      </c>
      <c r="L55" s="263">
        <v>392.2</v>
      </c>
      <c r="M55" s="263">
        <v>43.72334</v>
      </c>
    </row>
    <row r="56" spans="1:13">
      <c r="A56" s="282">
        <v>47</v>
      </c>
      <c r="B56" s="263" t="s">
        <v>230</v>
      </c>
      <c r="C56" s="263">
        <v>1142.6500000000001</v>
      </c>
      <c r="D56" s="265">
        <v>1139.55</v>
      </c>
      <c r="E56" s="265">
        <v>1127.9499999999998</v>
      </c>
      <c r="F56" s="265">
        <v>1113.2499999999998</v>
      </c>
      <c r="G56" s="265">
        <v>1101.6499999999996</v>
      </c>
      <c r="H56" s="265">
        <v>1154.25</v>
      </c>
      <c r="I56" s="265">
        <v>1165.8499999999999</v>
      </c>
      <c r="J56" s="265">
        <v>1180.5500000000002</v>
      </c>
      <c r="K56" s="263">
        <v>1151.1500000000001</v>
      </c>
      <c r="L56" s="263">
        <v>1124.8499999999999</v>
      </c>
      <c r="M56" s="263">
        <v>0.40009</v>
      </c>
    </row>
    <row r="57" spans="1:13">
      <c r="A57" s="282">
        <v>48</v>
      </c>
      <c r="B57" s="263" t="s">
        <v>71</v>
      </c>
      <c r="C57" s="263">
        <v>13561.85</v>
      </c>
      <c r="D57" s="265">
        <v>13579.15</v>
      </c>
      <c r="E57" s="265">
        <v>13432.699999999999</v>
      </c>
      <c r="F57" s="265">
        <v>13303.55</v>
      </c>
      <c r="G57" s="265">
        <v>13157.099999999999</v>
      </c>
      <c r="H57" s="265">
        <v>13708.3</v>
      </c>
      <c r="I57" s="265">
        <v>13854.75</v>
      </c>
      <c r="J57" s="265">
        <v>13983.9</v>
      </c>
      <c r="K57" s="263">
        <v>13725.6</v>
      </c>
      <c r="L57" s="263">
        <v>13450</v>
      </c>
      <c r="M57" s="263">
        <v>0.35763</v>
      </c>
    </row>
    <row r="58" spans="1:13">
      <c r="A58" s="282">
        <v>49</v>
      </c>
      <c r="B58" s="263" t="s">
        <v>74</v>
      </c>
      <c r="C58" s="263">
        <v>3541.2</v>
      </c>
      <c r="D58" s="265">
        <v>3544.2666666666664</v>
      </c>
      <c r="E58" s="265">
        <v>3513.9333333333329</v>
      </c>
      <c r="F58" s="265">
        <v>3486.6666666666665</v>
      </c>
      <c r="G58" s="265">
        <v>3456.333333333333</v>
      </c>
      <c r="H58" s="265">
        <v>3571.5333333333328</v>
      </c>
      <c r="I58" s="265">
        <v>3601.8666666666668</v>
      </c>
      <c r="J58" s="265">
        <v>3629.1333333333328</v>
      </c>
      <c r="K58" s="263">
        <v>3574.6</v>
      </c>
      <c r="L58" s="263">
        <v>3517</v>
      </c>
      <c r="M58" s="263">
        <v>8.1360799999999998</v>
      </c>
    </row>
    <row r="59" spans="1:13">
      <c r="A59" s="282">
        <v>50</v>
      </c>
      <c r="B59" s="263" t="s">
        <v>80</v>
      </c>
      <c r="C59" s="263">
        <v>612.9</v>
      </c>
      <c r="D59" s="265">
        <v>617.9666666666667</v>
      </c>
      <c r="E59" s="265">
        <v>603.93333333333339</v>
      </c>
      <c r="F59" s="265">
        <v>594.9666666666667</v>
      </c>
      <c r="G59" s="265">
        <v>580.93333333333339</v>
      </c>
      <c r="H59" s="265">
        <v>626.93333333333339</v>
      </c>
      <c r="I59" s="265">
        <v>640.9666666666667</v>
      </c>
      <c r="J59" s="265">
        <v>649.93333333333339</v>
      </c>
      <c r="K59" s="263">
        <v>632</v>
      </c>
      <c r="L59" s="263">
        <v>609</v>
      </c>
      <c r="M59" s="263">
        <v>7.2289599999999998</v>
      </c>
    </row>
    <row r="60" spans="1:13">
      <c r="A60" s="282">
        <v>51</v>
      </c>
      <c r="B60" s="263" t="s">
        <v>75</v>
      </c>
      <c r="C60" s="263">
        <v>562.79999999999995</v>
      </c>
      <c r="D60" s="265">
        <v>563.86666666666667</v>
      </c>
      <c r="E60" s="265">
        <v>554.43333333333339</v>
      </c>
      <c r="F60" s="265">
        <v>546.06666666666672</v>
      </c>
      <c r="G60" s="265">
        <v>536.63333333333344</v>
      </c>
      <c r="H60" s="265">
        <v>572.23333333333335</v>
      </c>
      <c r="I60" s="265">
        <v>581.66666666666652</v>
      </c>
      <c r="J60" s="265">
        <v>590.0333333333333</v>
      </c>
      <c r="K60" s="263">
        <v>573.29999999999995</v>
      </c>
      <c r="L60" s="263">
        <v>555.5</v>
      </c>
      <c r="M60" s="263">
        <v>150.90074000000001</v>
      </c>
    </row>
    <row r="61" spans="1:13">
      <c r="A61" s="282">
        <v>52</v>
      </c>
      <c r="B61" s="263" t="s">
        <v>76</v>
      </c>
      <c r="C61" s="263">
        <v>139.65</v>
      </c>
      <c r="D61" s="265">
        <v>138.15</v>
      </c>
      <c r="E61" s="265">
        <v>136.10000000000002</v>
      </c>
      <c r="F61" s="265">
        <v>132.55000000000001</v>
      </c>
      <c r="G61" s="265">
        <v>130.50000000000003</v>
      </c>
      <c r="H61" s="265">
        <v>141.70000000000002</v>
      </c>
      <c r="I61" s="265">
        <v>143.75000000000003</v>
      </c>
      <c r="J61" s="265">
        <v>147.30000000000001</v>
      </c>
      <c r="K61" s="263">
        <v>140.19999999999999</v>
      </c>
      <c r="L61" s="263">
        <v>134.6</v>
      </c>
      <c r="M61" s="263">
        <v>200.65476000000001</v>
      </c>
    </row>
    <row r="62" spans="1:13">
      <c r="A62" s="282">
        <v>53</v>
      </c>
      <c r="B62" s="263" t="s">
        <v>77</v>
      </c>
      <c r="C62" s="263">
        <v>128.1</v>
      </c>
      <c r="D62" s="265">
        <v>129.86666666666667</v>
      </c>
      <c r="E62" s="265">
        <v>125.33333333333334</v>
      </c>
      <c r="F62" s="265">
        <v>122.56666666666666</v>
      </c>
      <c r="G62" s="265">
        <v>118.03333333333333</v>
      </c>
      <c r="H62" s="265">
        <v>132.63333333333335</v>
      </c>
      <c r="I62" s="265">
        <v>137.16666666666666</v>
      </c>
      <c r="J62" s="265">
        <v>139.93333333333337</v>
      </c>
      <c r="K62" s="263">
        <v>134.4</v>
      </c>
      <c r="L62" s="263">
        <v>127.1</v>
      </c>
      <c r="M62" s="263">
        <v>111.58935</v>
      </c>
    </row>
    <row r="63" spans="1:13">
      <c r="A63" s="282">
        <v>54</v>
      </c>
      <c r="B63" s="263" t="s">
        <v>81</v>
      </c>
      <c r="C63" s="263">
        <v>564.6</v>
      </c>
      <c r="D63" s="265">
        <v>561.16666666666663</v>
      </c>
      <c r="E63" s="265">
        <v>556.33333333333326</v>
      </c>
      <c r="F63" s="265">
        <v>548.06666666666661</v>
      </c>
      <c r="G63" s="265">
        <v>543.23333333333323</v>
      </c>
      <c r="H63" s="265">
        <v>569.43333333333328</v>
      </c>
      <c r="I63" s="265">
        <v>574.26666666666654</v>
      </c>
      <c r="J63" s="265">
        <v>582.5333333333333</v>
      </c>
      <c r="K63" s="263">
        <v>566</v>
      </c>
      <c r="L63" s="263">
        <v>552.9</v>
      </c>
      <c r="M63" s="263">
        <v>27.581440000000001</v>
      </c>
    </row>
    <row r="64" spans="1:13">
      <c r="A64" s="282">
        <v>55</v>
      </c>
      <c r="B64" s="263" t="s">
        <v>82</v>
      </c>
      <c r="C64" s="263">
        <v>912.4</v>
      </c>
      <c r="D64" s="265">
        <v>910.9666666666667</v>
      </c>
      <c r="E64" s="265">
        <v>902.43333333333339</v>
      </c>
      <c r="F64" s="265">
        <v>892.4666666666667</v>
      </c>
      <c r="G64" s="265">
        <v>883.93333333333339</v>
      </c>
      <c r="H64" s="265">
        <v>920.93333333333339</v>
      </c>
      <c r="I64" s="265">
        <v>929.4666666666667</v>
      </c>
      <c r="J64" s="265">
        <v>939.43333333333339</v>
      </c>
      <c r="K64" s="263">
        <v>919.5</v>
      </c>
      <c r="L64" s="263">
        <v>901</v>
      </c>
      <c r="M64" s="263">
        <v>56.690489999999997</v>
      </c>
    </row>
    <row r="65" spans="1:13">
      <c r="A65" s="282">
        <v>56</v>
      </c>
      <c r="B65" s="263" t="s">
        <v>231</v>
      </c>
      <c r="C65" s="263">
        <v>164.55</v>
      </c>
      <c r="D65" s="265">
        <v>164.88333333333335</v>
      </c>
      <c r="E65" s="265">
        <v>163.2166666666667</v>
      </c>
      <c r="F65" s="265">
        <v>161.88333333333335</v>
      </c>
      <c r="G65" s="265">
        <v>160.2166666666667</v>
      </c>
      <c r="H65" s="265">
        <v>166.2166666666667</v>
      </c>
      <c r="I65" s="265">
        <v>167.88333333333338</v>
      </c>
      <c r="J65" s="265">
        <v>169.2166666666667</v>
      </c>
      <c r="K65" s="263">
        <v>166.55</v>
      </c>
      <c r="L65" s="263">
        <v>163.55000000000001</v>
      </c>
      <c r="M65" s="263">
        <v>10.193059999999999</v>
      </c>
    </row>
    <row r="66" spans="1:13">
      <c r="A66" s="282">
        <v>57</v>
      </c>
      <c r="B66" s="263" t="s">
        <v>83</v>
      </c>
      <c r="C66" s="263">
        <v>127.5</v>
      </c>
      <c r="D66" s="265">
        <v>127.33333333333333</v>
      </c>
      <c r="E66" s="265">
        <v>126.76666666666665</v>
      </c>
      <c r="F66" s="265">
        <v>126.03333333333332</v>
      </c>
      <c r="G66" s="265">
        <v>125.46666666666664</v>
      </c>
      <c r="H66" s="265">
        <v>128.06666666666666</v>
      </c>
      <c r="I66" s="265">
        <v>128.63333333333335</v>
      </c>
      <c r="J66" s="265">
        <v>129.36666666666667</v>
      </c>
      <c r="K66" s="263">
        <v>127.9</v>
      </c>
      <c r="L66" s="263">
        <v>126.6</v>
      </c>
      <c r="M66" s="263">
        <v>39.829540000000001</v>
      </c>
    </row>
    <row r="67" spans="1:13">
      <c r="A67" s="282">
        <v>58</v>
      </c>
      <c r="B67" s="263" t="s">
        <v>822</v>
      </c>
      <c r="C67" s="263">
        <v>2838.1</v>
      </c>
      <c r="D67" s="265">
        <v>2830.7000000000003</v>
      </c>
      <c r="E67" s="265">
        <v>2792.4000000000005</v>
      </c>
      <c r="F67" s="265">
        <v>2746.7000000000003</v>
      </c>
      <c r="G67" s="265">
        <v>2708.4000000000005</v>
      </c>
      <c r="H67" s="265">
        <v>2876.4000000000005</v>
      </c>
      <c r="I67" s="265">
        <v>2914.7000000000007</v>
      </c>
      <c r="J67" s="265">
        <v>2960.4000000000005</v>
      </c>
      <c r="K67" s="263">
        <v>2869</v>
      </c>
      <c r="L67" s="263">
        <v>2785</v>
      </c>
      <c r="M67" s="263">
        <v>4.4198899999999997</v>
      </c>
    </row>
    <row r="68" spans="1:13">
      <c r="A68" s="282">
        <v>59</v>
      </c>
      <c r="B68" s="263" t="s">
        <v>84</v>
      </c>
      <c r="C68" s="263">
        <v>1495.05</v>
      </c>
      <c r="D68" s="265">
        <v>1500.2166666666665</v>
      </c>
      <c r="E68" s="265">
        <v>1486.4333333333329</v>
      </c>
      <c r="F68" s="265">
        <v>1477.8166666666664</v>
      </c>
      <c r="G68" s="265">
        <v>1464.0333333333328</v>
      </c>
      <c r="H68" s="265">
        <v>1508.833333333333</v>
      </c>
      <c r="I68" s="265">
        <v>1522.6166666666663</v>
      </c>
      <c r="J68" s="265">
        <v>1531.2333333333331</v>
      </c>
      <c r="K68" s="263">
        <v>1514</v>
      </c>
      <c r="L68" s="263">
        <v>1491.6</v>
      </c>
      <c r="M68" s="263">
        <v>4.6354100000000003</v>
      </c>
    </row>
    <row r="69" spans="1:13">
      <c r="A69" s="282">
        <v>60</v>
      </c>
      <c r="B69" s="263" t="s">
        <v>85</v>
      </c>
      <c r="C69" s="263">
        <v>563.35</v>
      </c>
      <c r="D69" s="265">
        <v>562.7833333333333</v>
      </c>
      <c r="E69" s="265">
        <v>550.56666666666661</v>
      </c>
      <c r="F69" s="265">
        <v>537.7833333333333</v>
      </c>
      <c r="G69" s="265">
        <v>525.56666666666661</v>
      </c>
      <c r="H69" s="265">
        <v>575.56666666666661</v>
      </c>
      <c r="I69" s="265">
        <v>587.7833333333333</v>
      </c>
      <c r="J69" s="265">
        <v>600.56666666666661</v>
      </c>
      <c r="K69" s="263">
        <v>575</v>
      </c>
      <c r="L69" s="263">
        <v>550</v>
      </c>
      <c r="M69" s="263">
        <v>16.755120000000002</v>
      </c>
    </row>
    <row r="70" spans="1:13">
      <c r="A70" s="282">
        <v>61</v>
      </c>
      <c r="B70" s="263" t="s">
        <v>232</v>
      </c>
      <c r="C70" s="263">
        <v>725.25</v>
      </c>
      <c r="D70" s="265">
        <v>728.13333333333333</v>
      </c>
      <c r="E70" s="265">
        <v>721.11666666666667</v>
      </c>
      <c r="F70" s="265">
        <v>716.98333333333335</v>
      </c>
      <c r="G70" s="265">
        <v>709.9666666666667</v>
      </c>
      <c r="H70" s="265">
        <v>732.26666666666665</v>
      </c>
      <c r="I70" s="265">
        <v>739.2833333333333</v>
      </c>
      <c r="J70" s="265">
        <v>743.41666666666663</v>
      </c>
      <c r="K70" s="263">
        <v>735.15</v>
      </c>
      <c r="L70" s="263">
        <v>724</v>
      </c>
      <c r="M70" s="263">
        <v>1.86625</v>
      </c>
    </row>
    <row r="71" spans="1:13">
      <c r="A71" s="282">
        <v>62</v>
      </c>
      <c r="B71" s="263" t="s">
        <v>233</v>
      </c>
      <c r="C71" s="263">
        <v>383.4</v>
      </c>
      <c r="D71" s="265">
        <v>379.36666666666662</v>
      </c>
      <c r="E71" s="265">
        <v>374.03333333333325</v>
      </c>
      <c r="F71" s="265">
        <v>364.66666666666663</v>
      </c>
      <c r="G71" s="265">
        <v>359.33333333333326</v>
      </c>
      <c r="H71" s="265">
        <v>388.73333333333323</v>
      </c>
      <c r="I71" s="265">
        <v>394.06666666666661</v>
      </c>
      <c r="J71" s="265">
        <v>403.43333333333322</v>
      </c>
      <c r="K71" s="263">
        <v>384.7</v>
      </c>
      <c r="L71" s="263">
        <v>370</v>
      </c>
      <c r="M71" s="263">
        <v>26.255700000000001</v>
      </c>
    </row>
    <row r="72" spans="1:13">
      <c r="A72" s="282">
        <v>63</v>
      </c>
      <c r="B72" s="263" t="s">
        <v>86</v>
      </c>
      <c r="C72" s="263">
        <v>895.15</v>
      </c>
      <c r="D72" s="265">
        <v>887.65</v>
      </c>
      <c r="E72" s="265">
        <v>876.15</v>
      </c>
      <c r="F72" s="265">
        <v>857.15</v>
      </c>
      <c r="G72" s="265">
        <v>845.65</v>
      </c>
      <c r="H72" s="265">
        <v>906.65</v>
      </c>
      <c r="I72" s="265">
        <v>918.15</v>
      </c>
      <c r="J72" s="265">
        <v>937.15</v>
      </c>
      <c r="K72" s="263">
        <v>899.15</v>
      </c>
      <c r="L72" s="263">
        <v>868.65</v>
      </c>
      <c r="M72" s="263">
        <v>15.205920000000001</v>
      </c>
    </row>
    <row r="73" spans="1:13">
      <c r="A73" s="282">
        <v>64</v>
      </c>
      <c r="B73" s="263" t="s">
        <v>92</v>
      </c>
      <c r="C73" s="263">
        <v>253.7</v>
      </c>
      <c r="D73" s="265">
        <v>251.51666666666665</v>
      </c>
      <c r="E73" s="265">
        <v>248.43333333333331</v>
      </c>
      <c r="F73" s="265">
        <v>243.16666666666666</v>
      </c>
      <c r="G73" s="265">
        <v>240.08333333333331</v>
      </c>
      <c r="H73" s="265">
        <v>256.7833333333333</v>
      </c>
      <c r="I73" s="265">
        <v>259.86666666666667</v>
      </c>
      <c r="J73" s="265">
        <v>265.13333333333333</v>
      </c>
      <c r="K73" s="263">
        <v>254.6</v>
      </c>
      <c r="L73" s="263">
        <v>246.25</v>
      </c>
      <c r="M73" s="263">
        <v>106.32521</v>
      </c>
    </row>
    <row r="74" spans="1:13">
      <c r="A74" s="282">
        <v>65</v>
      </c>
      <c r="B74" s="263" t="s">
        <v>87</v>
      </c>
      <c r="C74" s="263">
        <v>538.6</v>
      </c>
      <c r="D74" s="265">
        <v>539.16666666666663</v>
      </c>
      <c r="E74" s="265">
        <v>534.08333333333326</v>
      </c>
      <c r="F74" s="265">
        <v>529.56666666666661</v>
      </c>
      <c r="G74" s="265">
        <v>524.48333333333323</v>
      </c>
      <c r="H74" s="265">
        <v>543.68333333333328</v>
      </c>
      <c r="I74" s="265">
        <v>548.76666666666654</v>
      </c>
      <c r="J74" s="265">
        <v>553.2833333333333</v>
      </c>
      <c r="K74" s="263">
        <v>544.25</v>
      </c>
      <c r="L74" s="263">
        <v>534.65</v>
      </c>
      <c r="M74" s="263">
        <v>24.63374</v>
      </c>
    </row>
    <row r="75" spans="1:13">
      <c r="A75" s="282">
        <v>66</v>
      </c>
      <c r="B75" s="263" t="s">
        <v>234</v>
      </c>
      <c r="C75" s="263">
        <v>1529.8</v>
      </c>
      <c r="D75" s="265">
        <v>1517.1666666666667</v>
      </c>
      <c r="E75" s="265">
        <v>1487.3333333333335</v>
      </c>
      <c r="F75" s="265">
        <v>1444.8666666666668</v>
      </c>
      <c r="G75" s="265">
        <v>1415.0333333333335</v>
      </c>
      <c r="H75" s="265">
        <v>1559.6333333333334</v>
      </c>
      <c r="I75" s="265">
        <v>1589.4666666666669</v>
      </c>
      <c r="J75" s="265">
        <v>1631.9333333333334</v>
      </c>
      <c r="K75" s="263">
        <v>1547</v>
      </c>
      <c r="L75" s="263">
        <v>1474.7</v>
      </c>
      <c r="M75" s="263">
        <v>3.56182</v>
      </c>
    </row>
    <row r="76" spans="1:13">
      <c r="A76" s="282">
        <v>67</v>
      </c>
      <c r="B76" s="263" t="s">
        <v>833</v>
      </c>
      <c r="C76" s="263">
        <v>185.1</v>
      </c>
      <c r="D76" s="265">
        <v>187.75</v>
      </c>
      <c r="E76" s="265">
        <v>180.85</v>
      </c>
      <c r="F76" s="265">
        <v>176.6</v>
      </c>
      <c r="G76" s="265">
        <v>169.7</v>
      </c>
      <c r="H76" s="265">
        <v>192</v>
      </c>
      <c r="I76" s="265">
        <v>198.89999999999998</v>
      </c>
      <c r="J76" s="265">
        <v>203.15</v>
      </c>
      <c r="K76" s="263">
        <v>194.65</v>
      </c>
      <c r="L76" s="263">
        <v>183.5</v>
      </c>
      <c r="M76" s="263">
        <v>19.125990000000002</v>
      </c>
    </row>
    <row r="77" spans="1:13">
      <c r="A77" s="282">
        <v>68</v>
      </c>
      <c r="B77" s="263" t="s">
        <v>90</v>
      </c>
      <c r="C77" s="263">
        <v>3908.95</v>
      </c>
      <c r="D77" s="265">
        <v>3873.3166666666671</v>
      </c>
      <c r="E77" s="265">
        <v>3821.6333333333341</v>
      </c>
      <c r="F77" s="265">
        <v>3734.3166666666671</v>
      </c>
      <c r="G77" s="265">
        <v>3682.6333333333341</v>
      </c>
      <c r="H77" s="265">
        <v>3960.6333333333341</v>
      </c>
      <c r="I77" s="265">
        <v>4012.3166666666675</v>
      </c>
      <c r="J77" s="265">
        <v>4099.6333333333341</v>
      </c>
      <c r="K77" s="263">
        <v>3925</v>
      </c>
      <c r="L77" s="263">
        <v>3786</v>
      </c>
      <c r="M77" s="263">
        <v>8.0412300000000005</v>
      </c>
    </row>
    <row r="78" spans="1:13">
      <c r="A78" s="282">
        <v>69</v>
      </c>
      <c r="B78" s="263" t="s">
        <v>348</v>
      </c>
      <c r="C78" s="263">
        <v>2816</v>
      </c>
      <c r="D78" s="265">
        <v>2825.5833333333335</v>
      </c>
      <c r="E78" s="265">
        <v>2791.416666666667</v>
      </c>
      <c r="F78" s="265">
        <v>2766.8333333333335</v>
      </c>
      <c r="G78" s="265">
        <v>2732.666666666667</v>
      </c>
      <c r="H78" s="265">
        <v>2850.166666666667</v>
      </c>
      <c r="I78" s="265">
        <v>2884.3333333333339</v>
      </c>
      <c r="J78" s="265">
        <v>2908.916666666667</v>
      </c>
      <c r="K78" s="263">
        <v>2859.75</v>
      </c>
      <c r="L78" s="263">
        <v>2801</v>
      </c>
      <c r="M78" s="263">
        <v>2.6903800000000002</v>
      </c>
    </row>
    <row r="79" spans="1:13">
      <c r="A79" s="282">
        <v>70</v>
      </c>
      <c r="B79" s="263" t="s">
        <v>93</v>
      </c>
      <c r="C79" s="263">
        <v>5057.25</v>
      </c>
      <c r="D79" s="265">
        <v>5064.8666666666668</v>
      </c>
      <c r="E79" s="265">
        <v>5013.7333333333336</v>
      </c>
      <c r="F79" s="265">
        <v>4970.2166666666672</v>
      </c>
      <c r="G79" s="265">
        <v>4919.0833333333339</v>
      </c>
      <c r="H79" s="265">
        <v>5108.3833333333332</v>
      </c>
      <c r="I79" s="265">
        <v>5159.5166666666664</v>
      </c>
      <c r="J79" s="265">
        <v>5203.0333333333328</v>
      </c>
      <c r="K79" s="263">
        <v>5116</v>
      </c>
      <c r="L79" s="263">
        <v>5021.3500000000004</v>
      </c>
      <c r="M79" s="263">
        <v>9.5783500000000004</v>
      </c>
    </row>
    <row r="80" spans="1:13">
      <c r="A80" s="282">
        <v>71</v>
      </c>
      <c r="B80" s="263" t="s">
        <v>235</v>
      </c>
      <c r="C80" s="263">
        <v>62.3</v>
      </c>
      <c r="D80" s="265">
        <v>62.366666666666667</v>
      </c>
      <c r="E80" s="265">
        <v>61.983333333333334</v>
      </c>
      <c r="F80" s="265">
        <v>61.666666666666664</v>
      </c>
      <c r="G80" s="265">
        <v>61.283333333333331</v>
      </c>
      <c r="H80" s="265">
        <v>62.683333333333337</v>
      </c>
      <c r="I80" s="265">
        <v>63.066666666666677</v>
      </c>
      <c r="J80" s="265">
        <v>63.38333333333334</v>
      </c>
      <c r="K80" s="263">
        <v>62.75</v>
      </c>
      <c r="L80" s="263">
        <v>62.05</v>
      </c>
      <c r="M80" s="263">
        <v>9.8940099999999997</v>
      </c>
    </row>
    <row r="81" spans="1:13">
      <c r="A81" s="282">
        <v>72</v>
      </c>
      <c r="B81" s="263" t="s">
        <v>94</v>
      </c>
      <c r="C81" s="263">
        <v>2400.1</v>
      </c>
      <c r="D81" s="265">
        <v>2391.2666666666669</v>
      </c>
      <c r="E81" s="265">
        <v>2375.5333333333338</v>
      </c>
      <c r="F81" s="265">
        <v>2350.9666666666667</v>
      </c>
      <c r="G81" s="265">
        <v>2335.2333333333336</v>
      </c>
      <c r="H81" s="265">
        <v>2415.8333333333339</v>
      </c>
      <c r="I81" s="265">
        <v>2431.5666666666666</v>
      </c>
      <c r="J81" s="265">
        <v>2456.1333333333341</v>
      </c>
      <c r="K81" s="263">
        <v>2407</v>
      </c>
      <c r="L81" s="263">
        <v>2366.6999999999998</v>
      </c>
      <c r="M81" s="263">
        <v>5.2380000000000004</v>
      </c>
    </row>
    <row r="82" spans="1:13">
      <c r="A82" s="282">
        <v>73</v>
      </c>
      <c r="B82" s="263" t="s">
        <v>236</v>
      </c>
      <c r="C82" s="263">
        <v>508.85</v>
      </c>
      <c r="D82" s="265">
        <v>506.7833333333333</v>
      </c>
      <c r="E82" s="265">
        <v>502.86666666666662</v>
      </c>
      <c r="F82" s="265">
        <v>496.88333333333333</v>
      </c>
      <c r="G82" s="265">
        <v>492.96666666666664</v>
      </c>
      <c r="H82" s="265">
        <v>512.76666666666665</v>
      </c>
      <c r="I82" s="265">
        <v>516.68333333333339</v>
      </c>
      <c r="J82" s="265">
        <v>522.66666666666652</v>
      </c>
      <c r="K82" s="263">
        <v>510.7</v>
      </c>
      <c r="L82" s="263">
        <v>500.8</v>
      </c>
      <c r="M82" s="263">
        <v>1.6622399999999999</v>
      </c>
    </row>
    <row r="83" spans="1:13">
      <c r="A83" s="282">
        <v>74</v>
      </c>
      <c r="B83" s="263" t="s">
        <v>237</v>
      </c>
      <c r="C83" s="263">
        <v>1292.3499999999999</v>
      </c>
      <c r="D83" s="265">
        <v>1291.7833333333333</v>
      </c>
      <c r="E83" s="265">
        <v>1270.6666666666665</v>
      </c>
      <c r="F83" s="265">
        <v>1248.9833333333331</v>
      </c>
      <c r="G83" s="265">
        <v>1227.8666666666663</v>
      </c>
      <c r="H83" s="265">
        <v>1313.4666666666667</v>
      </c>
      <c r="I83" s="265">
        <v>1334.5833333333335</v>
      </c>
      <c r="J83" s="265">
        <v>1356.2666666666669</v>
      </c>
      <c r="K83" s="263">
        <v>1312.9</v>
      </c>
      <c r="L83" s="263">
        <v>1270.0999999999999</v>
      </c>
      <c r="M83" s="263">
        <v>0.74365999999999999</v>
      </c>
    </row>
    <row r="84" spans="1:13">
      <c r="A84" s="282">
        <v>75</v>
      </c>
      <c r="B84" s="263" t="s">
        <v>96</v>
      </c>
      <c r="C84" s="263">
        <v>1134</v>
      </c>
      <c r="D84" s="265">
        <v>1133.3166666666666</v>
      </c>
      <c r="E84" s="265">
        <v>1118.7333333333331</v>
      </c>
      <c r="F84" s="265">
        <v>1103.4666666666665</v>
      </c>
      <c r="G84" s="265">
        <v>1088.883333333333</v>
      </c>
      <c r="H84" s="265">
        <v>1148.5833333333333</v>
      </c>
      <c r="I84" s="265">
        <v>1163.1666666666667</v>
      </c>
      <c r="J84" s="265">
        <v>1178.4333333333334</v>
      </c>
      <c r="K84" s="263">
        <v>1147.9000000000001</v>
      </c>
      <c r="L84" s="263">
        <v>1118.05</v>
      </c>
      <c r="M84" s="263">
        <v>18.394600000000001</v>
      </c>
    </row>
    <row r="85" spans="1:13">
      <c r="A85" s="282">
        <v>76</v>
      </c>
      <c r="B85" s="263" t="s">
        <v>97</v>
      </c>
      <c r="C85" s="263">
        <v>173.1</v>
      </c>
      <c r="D85" s="265">
        <v>173.08333333333334</v>
      </c>
      <c r="E85" s="265">
        <v>171.76666666666668</v>
      </c>
      <c r="F85" s="265">
        <v>170.43333333333334</v>
      </c>
      <c r="G85" s="265">
        <v>169.11666666666667</v>
      </c>
      <c r="H85" s="265">
        <v>174.41666666666669</v>
      </c>
      <c r="I85" s="265">
        <v>175.73333333333335</v>
      </c>
      <c r="J85" s="265">
        <v>177.06666666666669</v>
      </c>
      <c r="K85" s="263">
        <v>174.4</v>
      </c>
      <c r="L85" s="263">
        <v>171.75</v>
      </c>
      <c r="M85" s="263">
        <v>27.758649999999999</v>
      </c>
    </row>
    <row r="86" spans="1:13">
      <c r="A86" s="282">
        <v>77</v>
      </c>
      <c r="B86" s="263" t="s">
        <v>98</v>
      </c>
      <c r="C86" s="263">
        <v>75.150000000000006</v>
      </c>
      <c r="D86" s="265">
        <v>74.750000000000014</v>
      </c>
      <c r="E86" s="265">
        <v>74.050000000000026</v>
      </c>
      <c r="F86" s="265">
        <v>72.950000000000017</v>
      </c>
      <c r="G86" s="265">
        <v>72.250000000000028</v>
      </c>
      <c r="H86" s="265">
        <v>75.850000000000023</v>
      </c>
      <c r="I86" s="265">
        <v>76.550000000000011</v>
      </c>
      <c r="J86" s="265">
        <v>77.65000000000002</v>
      </c>
      <c r="K86" s="263">
        <v>75.45</v>
      </c>
      <c r="L86" s="263">
        <v>73.650000000000006</v>
      </c>
      <c r="M86" s="263">
        <v>171.79562999999999</v>
      </c>
    </row>
    <row r="87" spans="1:13">
      <c r="A87" s="282">
        <v>78</v>
      </c>
      <c r="B87" s="263" t="s">
        <v>359</v>
      </c>
      <c r="C87" s="263">
        <v>208.85</v>
      </c>
      <c r="D87" s="265">
        <v>208.51666666666665</v>
      </c>
      <c r="E87" s="265">
        <v>205.6333333333333</v>
      </c>
      <c r="F87" s="265">
        <v>202.41666666666666</v>
      </c>
      <c r="G87" s="265">
        <v>199.5333333333333</v>
      </c>
      <c r="H87" s="265">
        <v>211.73333333333329</v>
      </c>
      <c r="I87" s="265">
        <v>214.61666666666662</v>
      </c>
      <c r="J87" s="265">
        <v>217.83333333333329</v>
      </c>
      <c r="K87" s="263">
        <v>211.4</v>
      </c>
      <c r="L87" s="263">
        <v>205.3</v>
      </c>
      <c r="M87" s="263">
        <v>27.37706</v>
      </c>
    </row>
    <row r="88" spans="1:13">
      <c r="A88" s="282">
        <v>79</v>
      </c>
      <c r="B88" s="263" t="s">
        <v>240</v>
      </c>
      <c r="C88" s="263">
        <v>54</v>
      </c>
      <c r="D88" s="265">
        <v>53.333333333333336</v>
      </c>
      <c r="E88" s="265">
        <v>52.666666666666671</v>
      </c>
      <c r="F88" s="265">
        <v>51.333333333333336</v>
      </c>
      <c r="G88" s="265">
        <v>50.666666666666671</v>
      </c>
      <c r="H88" s="265">
        <v>54.666666666666671</v>
      </c>
      <c r="I88" s="265">
        <v>55.333333333333343</v>
      </c>
      <c r="J88" s="265">
        <v>56.666666666666671</v>
      </c>
      <c r="K88" s="263">
        <v>54</v>
      </c>
      <c r="L88" s="263">
        <v>52</v>
      </c>
      <c r="M88" s="263">
        <v>13.63818</v>
      </c>
    </row>
    <row r="89" spans="1:13">
      <c r="A89" s="282">
        <v>80</v>
      </c>
      <c r="B89" s="263" t="s">
        <v>99</v>
      </c>
      <c r="C89" s="263">
        <v>131.55000000000001</v>
      </c>
      <c r="D89" s="265">
        <v>131.45000000000002</v>
      </c>
      <c r="E89" s="265">
        <v>130.10000000000002</v>
      </c>
      <c r="F89" s="265">
        <v>128.65</v>
      </c>
      <c r="G89" s="265">
        <v>127.30000000000001</v>
      </c>
      <c r="H89" s="265">
        <v>132.90000000000003</v>
      </c>
      <c r="I89" s="265">
        <v>134.25</v>
      </c>
      <c r="J89" s="265">
        <v>135.70000000000005</v>
      </c>
      <c r="K89" s="263">
        <v>132.80000000000001</v>
      </c>
      <c r="L89" s="263">
        <v>130</v>
      </c>
      <c r="M89" s="263">
        <v>118.23363999999999</v>
      </c>
    </row>
    <row r="90" spans="1:13">
      <c r="A90" s="282">
        <v>81</v>
      </c>
      <c r="B90" s="263" t="s">
        <v>102</v>
      </c>
      <c r="C90" s="263">
        <v>23.55</v>
      </c>
      <c r="D90" s="265">
        <v>23.466666666666669</v>
      </c>
      <c r="E90" s="265">
        <v>22.783333333333339</v>
      </c>
      <c r="F90" s="265">
        <v>22.016666666666669</v>
      </c>
      <c r="G90" s="265">
        <v>21.333333333333339</v>
      </c>
      <c r="H90" s="265">
        <v>24.233333333333338</v>
      </c>
      <c r="I90" s="265">
        <v>24.916666666666668</v>
      </c>
      <c r="J90" s="265">
        <v>25.683333333333337</v>
      </c>
      <c r="K90" s="263">
        <v>24.15</v>
      </c>
      <c r="L90" s="263">
        <v>22.7</v>
      </c>
      <c r="M90" s="263">
        <v>140.68838</v>
      </c>
    </row>
    <row r="91" spans="1:13">
      <c r="A91" s="282">
        <v>82</v>
      </c>
      <c r="B91" s="263" t="s">
        <v>241</v>
      </c>
      <c r="C91" s="263">
        <v>206.45</v>
      </c>
      <c r="D91" s="265">
        <v>206.93333333333331</v>
      </c>
      <c r="E91" s="265">
        <v>202.51666666666662</v>
      </c>
      <c r="F91" s="265">
        <v>198.58333333333331</v>
      </c>
      <c r="G91" s="265">
        <v>194.16666666666663</v>
      </c>
      <c r="H91" s="265">
        <v>210.86666666666662</v>
      </c>
      <c r="I91" s="265">
        <v>215.2833333333333</v>
      </c>
      <c r="J91" s="265">
        <v>219.21666666666661</v>
      </c>
      <c r="K91" s="263">
        <v>211.35</v>
      </c>
      <c r="L91" s="263">
        <v>203</v>
      </c>
      <c r="M91" s="263">
        <v>10.91944</v>
      </c>
    </row>
    <row r="92" spans="1:13">
      <c r="A92" s="282">
        <v>83</v>
      </c>
      <c r="B92" s="263" t="s">
        <v>100</v>
      </c>
      <c r="C92" s="263">
        <v>561</v>
      </c>
      <c r="D92" s="265">
        <v>556.11666666666667</v>
      </c>
      <c r="E92" s="265">
        <v>548.08333333333337</v>
      </c>
      <c r="F92" s="265">
        <v>535.16666666666674</v>
      </c>
      <c r="G92" s="265">
        <v>527.13333333333344</v>
      </c>
      <c r="H92" s="265">
        <v>569.0333333333333</v>
      </c>
      <c r="I92" s="265">
        <v>577.06666666666661</v>
      </c>
      <c r="J92" s="265">
        <v>589.98333333333323</v>
      </c>
      <c r="K92" s="263">
        <v>564.15</v>
      </c>
      <c r="L92" s="263">
        <v>543.20000000000005</v>
      </c>
      <c r="M92" s="263">
        <v>36.75226</v>
      </c>
    </row>
    <row r="93" spans="1:13">
      <c r="A93" s="282">
        <v>84</v>
      </c>
      <c r="B93" s="263" t="s">
        <v>242</v>
      </c>
      <c r="C93" s="263">
        <v>505.5</v>
      </c>
      <c r="D93" s="265">
        <v>500.56666666666666</v>
      </c>
      <c r="E93" s="265">
        <v>492.98333333333335</v>
      </c>
      <c r="F93" s="265">
        <v>480.4666666666667</v>
      </c>
      <c r="G93" s="265">
        <v>472.88333333333338</v>
      </c>
      <c r="H93" s="265">
        <v>513.08333333333326</v>
      </c>
      <c r="I93" s="265">
        <v>520.66666666666674</v>
      </c>
      <c r="J93" s="265">
        <v>533.18333333333328</v>
      </c>
      <c r="K93" s="263">
        <v>508.15</v>
      </c>
      <c r="L93" s="263">
        <v>488.05</v>
      </c>
      <c r="M93" s="263">
        <v>0.92620000000000002</v>
      </c>
    </row>
    <row r="94" spans="1:13">
      <c r="A94" s="282">
        <v>85</v>
      </c>
      <c r="B94" s="263" t="s">
        <v>103</v>
      </c>
      <c r="C94" s="263">
        <v>702.2</v>
      </c>
      <c r="D94" s="265">
        <v>699.38333333333333</v>
      </c>
      <c r="E94" s="265">
        <v>695.31666666666661</v>
      </c>
      <c r="F94" s="265">
        <v>688.43333333333328</v>
      </c>
      <c r="G94" s="265">
        <v>684.36666666666656</v>
      </c>
      <c r="H94" s="265">
        <v>706.26666666666665</v>
      </c>
      <c r="I94" s="265">
        <v>710.33333333333348</v>
      </c>
      <c r="J94" s="265">
        <v>717.2166666666667</v>
      </c>
      <c r="K94" s="263">
        <v>703.45</v>
      </c>
      <c r="L94" s="263">
        <v>692.5</v>
      </c>
      <c r="M94" s="263">
        <v>6.26898</v>
      </c>
    </row>
    <row r="95" spans="1:13">
      <c r="A95" s="282">
        <v>86</v>
      </c>
      <c r="B95" s="263" t="s">
        <v>243</v>
      </c>
      <c r="C95" s="263">
        <v>515.79999999999995</v>
      </c>
      <c r="D95" s="265">
        <v>514.0333333333333</v>
      </c>
      <c r="E95" s="265">
        <v>508.76666666666665</v>
      </c>
      <c r="F95" s="265">
        <v>501.73333333333335</v>
      </c>
      <c r="G95" s="265">
        <v>496.4666666666667</v>
      </c>
      <c r="H95" s="265">
        <v>521.06666666666661</v>
      </c>
      <c r="I95" s="265">
        <v>526.33333333333326</v>
      </c>
      <c r="J95" s="265">
        <v>533.36666666666656</v>
      </c>
      <c r="K95" s="263">
        <v>519.29999999999995</v>
      </c>
      <c r="L95" s="263">
        <v>507</v>
      </c>
      <c r="M95" s="263">
        <v>0.69040999999999997</v>
      </c>
    </row>
    <row r="96" spans="1:13">
      <c r="A96" s="282">
        <v>87</v>
      </c>
      <c r="B96" s="263" t="s">
        <v>244</v>
      </c>
      <c r="C96" s="263">
        <v>1367.05</v>
      </c>
      <c r="D96" s="265">
        <v>1370.75</v>
      </c>
      <c r="E96" s="265">
        <v>1356.5</v>
      </c>
      <c r="F96" s="265">
        <v>1345.95</v>
      </c>
      <c r="G96" s="265">
        <v>1331.7</v>
      </c>
      <c r="H96" s="265">
        <v>1381.3</v>
      </c>
      <c r="I96" s="265">
        <v>1395.55</v>
      </c>
      <c r="J96" s="265">
        <v>1406.1</v>
      </c>
      <c r="K96" s="263">
        <v>1385</v>
      </c>
      <c r="L96" s="263">
        <v>1360.2</v>
      </c>
      <c r="M96" s="263">
        <v>4.4462299999999999</v>
      </c>
    </row>
    <row r="97" spans="1:13">
      <c r="A97" s="282">
        <v>88</v>
      </c>
      <c r="B97" s="263" t="s">
        <v>104</v>
      </c>
      <c r="C97" s="263">
        <v>1331.2</v>
      </c>
      <c r="D97" s="265">
        <v>1326.1333333333334</v>
      </c>
      <c r="E97" s="265">
        <v>1313.0666666666668</v>
      </c>
      <c r="F97" s="265">
        <v>1294.9333333333334</v>
      </c>
      <c r="G97" s="265">
        <v>1281.8666666666668</v>
      </c>
      <c r="H97" s="265">
        <v>1344.2666666666669</v>
      </c>
      <c r="I97" s="265">
        <v>1357.3333333333335</v>
      </c>
      <c r="J97" s="265">
        <v>1375.4666666666669</v>
      </c>
      <c r="K97" s="263">
        <v>1339.2</v>
      </c>
      <c r="L97" s="263">
        <v>1308</v>
      </c>
      <c r="M97" s="263">
        <v>12.363340000000001</v>
      </c>
    </row>
    <row r="98" spans="1:13">
      <c r="A98" s="282">
        <v>89</v>
      </c>
      <c r="B98" s="263" t="s">
        <v>372</v>
      </c>
      <c r="C98" s="263">
        <v>543.45000000000005</v>
      </c>
      <c r="D98" s="265">
        <v>542.15</v>
      </c>
      <c r="E98" s="265">
        <v>535.5</v>
      </c>
      <c r="F98" s="265">
        <v>527.55000000000007</v>
      </c>
      <c r="G98" s="265">
        <v>520.90000000000009</v>
      </c>
      <c r="H98" s="265">
        <v>550.09999999999991</v>
      </c>
      <c r="I98" s="265">
        <v>556.74999999999977</v>
      </c>
      <c r="J98" s="265">
        <v>564.69999999999982</v>
      </c>
      <c r="K98" s="263">
        <v>548.79999999999995</v>
      </c>
      <c r="L98" s="263">
        <v>534.20000000000005</v>
      </c>
      <c r="M98" s="263">
        <v>6.6848099999999997</v>
      </c>
    </row>
    <row r="99" spans="1:13">
      <c r="A99" s="282">
        <v>90</v>
      </c>
      <c r="B99" s="263" t="s">
        <v>246</v>
      </c>
      <c r="C99" s="263">
        <v>258.05</v>
      </c>
      <c r="D99" s="265">
        <v>258.13333333333338</v>
      </c>
      <c r="E99" s="265">
        <v>255.36666666666679</v>
      </c>
      <c r="F99" s="265">
        <v>252.68333333333339</v>
      </c>
      <c r="G99" s="265">
        <v>249.9166666666668</v>
      </c>
      <c r="H99" s="265">
        <v>260.81666666666678</v>
      </c>
      <c r="I99" s="265">
        <v>263.58333333333331</v>
      </c>
      <c r="J99" s="265">
        <v>266.26666666666677</v>
      </c>
      <c r="K99" s="263">
        <v>260.89999999999998</v>
      </c>
      <c r="L99" s="263">
        <v>255.45</v>
      </c>
      <c r="M99" s="263">
        <v>3.3970799999999999</v>
      </c>
    </row>
    <row r="100" spans="1:13">
      <c r="A100" s="282">
        <v>91</v>
      </c>
      <c r="B100" s="263" t="s">
        <v>107</v>
      </c>
      <c r="C100" s="263">
        <v>928.85</v>
      </c>
      <c r="D100" s="265">
        <v>930.26666666666677</v>
      </c>
      <c r="E100" s="265">
        <v>921.98333333333358</v>
      </c>
      <c r="F100" s="265">
        <v>915.11666666666679</v>
      </c>
      <c r="G100" s="265">
        <v>906.8333333333336</v>
      </c>
      <c r="H100" s="265">
        <v>937.13333333333355</v>
      </c>
      <c r="I100" s="265">
        <v>945.41666666666663</v>
      </c>
      <c r="J100" s="265">
        <v>952.28333333333353</v>
      </c>
      <c r="K100" s="263">
        <v>938.55</v>
      </c>
      <c r="L100" s="263">
        <v>923.4</v>
      </c>
      <c r="M100" s="263">
        <v>64.068250000000006</v>
      </c>
    </row>
    <row r="101" spans="1:13">
      <c r="A101" s="282">
        <v>92</v>
      </c>
      <c r="B101" s="263" t="s">
        <v>248</v>
      </c>
      <c r="C101" s="263">
        <v>2865.15</v>
      </c>
      <c r="D101" s="265">
        <v>2861.0499999999997</v>
      </c>
      <c r="E101" s="265">
        <v>2842.0999999999995</v>
      </c>
      <c r="F101" s="265">
        <v>2819.0499999999997</v>
      </c>
      <c r="G101" s="265">
        <v>2800.0999999999995</v>
      </c>
      <c r="H101" s="265">
        <v>2884.0999999999995</v>
      </c>
      <c r="I101" s="265">
        <v>2903.0499999999993</v>
      </c>
      <c r="J101" s="265">
        <v>2926.0999999999995</v>
      </c>
      <c r="K101" s="263">
        <v>2880</v>
      </c>
      <c r="L101" s="263">
        <v>2838</v>
      </c>
      <c r="M101" s="263">
        <v>2.5008599999999999</v>
      </c>
    </row>
    <row r="102" spans="1:13">
      <c r="A102" s="282">
        <v>93</v>
      </c>
      <c r="B102" s="263" t="s">
        <v>109</v>
      </c>
      <c r="C102" s="263">
        <v>1438.7</v>
      </c>
      <c r="D102" s="265">
        <v>1428.5</v>
      </c>
      <c r="E102" s="265">
        <v>1415</v>
      </c>
      <c r="F102" s="265">
        <v>1391.3</v>
      </c>
      <c r="G102" s="265">
        <v>1377.8</v>
      </c>
      <c r="H102" s="265">
        <v>1452.2</v>
      </c>
      <c r="I102" s="265">
        <v>1465.7</v>
      </c>
      <c r="J102" s="265">
        <v>1489.4</v>
      </c>
      <c r="K102" s="263">
        <v>1442</v>
      </c>
      <c r="L102" s="263">
        <v>1404.8</v>
      </c>
      <c r="M102" s="263">
        <v>102.96453</v>
      </c>
    </row>
    <row r="103" spans="1:13">
      <c r="A103" s="282">
        <v>94</v>
      </c>
      <c r="B103" s="263" t="s">
        <v>249</v>
      </c>
      <c r="C103" s="263">
        <v>678.75</v>
      </c>
      <c r="D103" s="265">
        <v>691.58333333333337</v>
      </c>
      <c r="E103" s="265">
        <v>664.16666666666674</v>
      </c>
      <c r="F103" s="265">
        <v>649.58333333333337</v>
      </c>
      <c r="G103" s="265">
        <v>622.16666666666674</v>
      </c>
      <c r="H103" s="265">
        <v>706.16666666666674</v>
      </c>
      <c r="I103" s="265">
        <v>733.58333333333348</v>
      </c>
      <c r="J103" s="265">
        <v>748.16666666666674</v>
      </c>
      <c r="K103" s="263">
        <v>719</v>
      </c>
      <c r="L103" s="263">
        <v>677</v>
      </c>
      <c r="M103" s="263">
        <v>108.60187000000001</v>
      </c>
    </row>
    <row r="104" spans="1:13">
      <c r="A104" s="282">
        <v>95</v>
      </c>
      <c r="B104" s="263" t="s">
        <v>105</v>
      </c>
      <c r="C104" s="263">
        <v>1028.5</v>
      </c>
      <c r="D104" s="265">
        <v>1022.5</v>
      </c>
      <c r="E104" s="265">
        <v>1009</v>
      </c>
      <c r="F104" s="265">
        <v>989.5</v>
      </c>
      <c r="G104" s="265">
        <v>976</v>
      </c>
      <c r="H104" s="265">
        <v>1042</v>
      </c>
      <c r="I104" s="265">
        <v>1055.5</v>
      </c>
      <c r="J104" s="265">
        <v>1075</v>
      </c>
      <c r="K104" s="263">
        <v>1036</v>
      </c>
      <c r="L104" s="263">
        <v>1003</v>
      </c>
      <c r="M104" s="263">
        <v>12.550190000000001</v>
      </c>
    </row>
    <row r="105" spans="1:13">
      <c r="A105" s="282">
        <v>96</v>
      </c>
      <c r="B105" s="263" t="s">
        <v>110</v>
      </c>
      <c r="C105" s="263">
        <v>2905.5</v>
      </c>
      <c r="D105" s="265">
        <v>2904.9166666666665</v>
      </c>
      <c r="E105" s="265">
        <v>2870.833333333333</v>
      </c>
      <c r="F105" s="265">
        <v>2836.1666666666665</v>
      </c>
      <c r="G105" s="265">
        <v>2802.083333333333</v>
      </c>
      <c r="H105" s="265">
        <v>2939.583333333333</v>
      </c>
      <c r="I105" s="265">
        <v>2973.6666666666661</v>
      </c>
      <c r="J105" s="265">
        <v>3008.333333333333</v>
      </c>
      <c r="K105" s="263">
        <v>2939</v>
      </c>
      <c r="L105" s="263">
        <v>2870.25</v>
      </c>
      <c r="M105" s="263">
        <v>8.1118400000000008</v>
      </c>
    </row>
    <row r="106" spans="1:13">
      <c r="A106" s="282">
        <v>97</v>
      </c>
      <c r="B106" s="263" t="s">
        <v>112</v>
      </c>
      <c r="C106" s="263">
        <v>366.25</v>
      </c>
      <c r="D106" s="265">
        <v>362.11666666666662</v>
      </c>
      <c r="E106" s="265">
        <v>354.23333333333323</v>
      </c>
      <c r="F106" s="265">
        <v>342.21666666666664</v>
      </c>
      <c r="G106" s="265">
        <v>334.33333333333326</v>
      </c>
      <c r="H106" s="265">
        <v>374.13333333333321</v>
      </c>
      <c r="I106" s="265">
        <v>382.01666666666654</v>
      </c>
      <c r="J106" s="265">
        <v>394.03333333333319</v>
      </c>
      <c r="K106" s="263">
        <v>370</v>
      </c>
      <c r="L106" s="263">
        <v>350.1</v>
      </c>
      <c r="M106" s="263">
        <v>412.63319000000001</v>
      </c>
    </row>
    <row r="107" spans="1:13">
      <c r="A107" s="282">
        <v>98</v>
      </c>
      <c r="B107" s="263" t="s">
        <v>113</v>
      </c>
      <c r="C107" s="263">
        <v>232.95</v>
      </c>
      <c r="D107" s="265">
        <v>233</v>
      </c>
      <c r="E107" s="265">
        <v>232</v>
      </c>
      <c r="F107" s="265">
        <v>231.05</v>
      </c>
      <c r="G107" s="265">
        <v>230.05</v>
      </c>
      <c r="H107" s="265">
        <v>233.95</v>
      </c>
      <c r="I107" s="265">
        <v>234.95</v>
      </c>
      <c r="J107" s="265">
        <v>235.89999999999998</v>
      </c>
      <c r="K107" s="263">
        <v>234</v>
      </c>
      <c r="L107" s="263">
        <v>232.05</v>
      </c>
      <c r="M107" s="263">
        <v>34.46734</v>
      </c>
    </row>
    <row r="108" spans="1:13">
      <c r="A108" s="282">
        <v>99</v>
      </c>
      <c r="B108" s="263" t="s">
        <v>114</v>
      </c>
      <c r="C108" s="263">
        <v>2379.85</v>
      </c>
      <c r="D108" s="265">
        <v>2373.083333333333</v>
      </c>
      <c r="E108" s="265">
        <v>2359.7166666666662</v>
      </c>
      <c r="F108" s="265">
        <v>2339.583333333333</v>
      </c>
      <c r="G108" s="265">
        <v>2326.2166666666662</v>
      </c>
      <c r="H108" s="265">
        <v>2393.2166666666662</v>
      </c>
      <c r="I108" s="265">
        <v>2406.583333333333</v>
      </c>
      <c r="J108" s="265">
        <v>2426.7166666666662</v>
      </c>
      <c r="K108" s="263">
        <v>2386.4499999999998</v>
      </c>
      <c r="L108" s="263">
        <v>2352.9499999999998</v>
      </c>
      <c r="M108" s="263">
        <v>16.684560000000001</v>
      </c>
    </row>
    <row r="109" spans="1:13">
      <c r="A109" s="282">
        <v>100</v>
      </c>
      <c r="B109" s="263" t="s">
        <v>250</v>
      </c>
      <c r="C109" s="263">
        <v>318.75</v>
      </c>
      <c r="D109" s="265">
        <v>315.90000000000003</v>
      </c>
      <c r="E109" s="265">
        <v>309.40000000000009</v>
      </c>
      <c r="F109" s="265">
        <v>300.05000000000007</v>
      </c>
      <c r="G109" s="265">
        <v>293.55000000000013</v>
      </c>
      <c r="H109" s="265">
        <v>325.25000000000006</v>
      </c>
      <c r="I109" s="265">
        <v>331.74999999999994</v>
      </c>
      <c r="J109" s="265">
        <v>341.1</v>
      </c>
      <c r="K109" s="263">
        <v>322.39999999999998</v>
      </c>
      <c r="L109" s="263">
        <v>306.55</v>
      </c>
      <c r="M109" s="263">
        <v>93.064409999999995</v>
      </c>
    </row>
    <row r="110" spans="1:13">
      <c r="A110" s="282">
        <v>101</v>
      </c>
      <c r="B110" s="263" t="s">
        <v>251</v>
      </c>
      <c r="C110" s="263">
        <v>42.35</v>
      </c>
      <c r="D110" s="265">
        <v>42.383333333333333</v>
      </c>
      <c r="E110" s="265">
        <v>42.016666666666666</v>
      </c>
      <c r="F110" s="265">
        <v>41.68333333333333</v>
      </c>
      <c r="G110" s="265">
        <v>41.316666666666663</v>
      </c>
      <c r="H110" s="265">
        <v>42.716666666666669</v>
      </c>
      <c r="I110" s="265">
        <v>43.083333333333329</v>
      </c>
      <c r="J110" s="265">
        <v>43.416666666666671</v>
      </c>
      <c r="K110" s="263">
        <v>42.75</v>
      </c>
      <c r="L110" s="263">
        <v>42.05</v>
      </c>
      <c r="M110" s="263">
        <v>9.6814699999999991</v>
      </c>
    </row>
    <row r="111" spans="1:13">
      <c r="A111" s="282">
        <v>102</v>
      </c>
      <c r="B111" s="263" t="s">
        <v>108</v>
      </c>
      <c r="C111" s="263">
        <v>2518.4</v>
      </c>
      <c r="D111" s="265">
        <v>2510.4833333333336</v>
      </c>
      <c r="E111" s="265">
        <v>2494.166666666667</v>
      </c>
      <c r="F111" s="265">
        <v>2469.9333333333334</v>
      </c>
      <c r="G111" s="265">
        <v>2453.6166666666668</v>
      </c>
      <c r="H111" s="265">
        <v>2534.7166666666672</v>
      </c>
      <c r="I111" s="265">
        <v>2551.0333333333338</v>
      </c>
      <c r="J111" s="265">
        <v>2575.2666666666673</v>
      </c>
      <c r="K111" s="263">
        <v>2526.8000000000002</v>
      </c>
      <c r="L111" s="263">
        <v>2486.25</v>
      </c>
      <c r="M111" s="263">
        <v>20.407990000000002</v>
      </c>
    </row>
    <row r="112" spans="1:13">
      <c r="A112" s="282">
        <v>103</v>
      </c>
      <c r="B112" s="263" t="s">
        <v>116</v>
      </c>
      <c r="C112" s="263">
        <v>598.75</v>
      </c>
      <c r="D112" s="265">
        <v>597.26666666666677</v>
      </c>
      <c r="E112" s="265">
        <v>592.58333333333348</v>
      </c>
      <c r="F112" s="265">
        <v>586.41666666666674</v>
      </c>
      <c r="G112" s="265">
        <v>581.73333333333346</v>
      </c>
      <c r="H112" s="265">
        <v>603.43333333333351</v>
      </c>
      <c r="I112" s="265">
        <v>608.11666666666667</v>
      </c>
      <c r="J112" s="265">
        <v>614.28333333333353</v>
      </c>
      <c r="K112" s="263">
        <v>601.95000000000005</v>
      </c>
      <c r="L112" s="263">
        <v>591.1</v>
      </c>
      <c r="M112" s="263">
        <v>242.39685</v>
      </c>
    </row>
    <row r="113" spans="1:13">
      <c r="A113" s="282">
        <v>104</v>
      </c>
      <c r="B113" s="263" t="s">
        <v>252</v>
      </c>
      <c r="C113" s="263">
        <v>1439.7</v>
      </c>
      <c r="D113" s="265">
        <v>1447.6333333333332</v>
      </c>
      <c r="E113" s="265">
        <v>1413.2666666666664</v>
      </c>
      <c r="F113" s="265">
        <v>1386.8333333333333</v>
      </c>
      <c r="G113" s="265">
        <v>1352.4666666666665</v>
      </c>
      <c r="H113" s="265">
        <v>1474.0666666666664</v>
      </c>
      <c r="I113" s="265">
        <v>1508.4333333333332</v>
      </c>
      <c r="J113" s="265">
        <v>1534.8666666666663</v>
      </c>
      <c r="K113" s="263">
        <v>1482</v>
      </c>
      <c r="L113" s="263">
        <v>1421.2</v>
      </c>
      <c r="M113" s="263">
        <v>5.4174899999999999</v>
      </c>
    </row>
    <row r="114" spans="1:13">
      <c r="A114" s="282">
        <v>105</v>
      </c>
      <c r="B114" s="263" t="s">
        <v>117</v>
      </c>
      <c r="C114" s="263">
        <v>526.70000000000005</v>
      </c>
      <c r="D114" s="265">
        <v>531.2833333333333</v>
      </c>
      <c r="E114" s="265">
        <v>515.76666666666665</v>
      </c>
      <c r="F114" s="265">
        <v>504.83333333333337</v>
      </c>
      <c r="G114" s="265">
        <v>489.31666666666672</v>
      </c>
      <c r="H114" s="265">
        <v>542.21666666666658</v>
      </c>
      <c r="I114" s="265">
        <v>557.73333333333323</v>
      </c>
      <c r="J114" s="265">
        <v>568.66666666666652</v>
      </c>
      <c r="K114" s="263">
        <v>546.79999999999995</v>
      </c>
      <c r="L114" s="263">
        <v>520.35</v>
      </c>
      <c r="M114" s="263">
        <v>58.014519999999997</v>
      </c>
    </row>
    <row r="115" spans="1:13">
      <c r="A115" s="282">
        <v>106</v>
      </c>
      <c r="B115" s="263" t="s">
        <v>387</v>
      </c>
      <c r="C115" s="263">
        <v>461.9</v>
      </c>
      <c r="D115" s="265">
        <v>467.04999999999995</v>
      </c>
      <c r="E115" s="265">
        <v>452.89999999999992</v>
      </c>
      <c r="F115" s="265">
        <v>443.9</v>
      </c>
      <c r="G115" s="265">
        <v>429.74999999999994</v>
      </c>
      <c r="H115" s="265">
        <v>476.0499999999999</v>
      </c>
      <c r="I115" s="265">
        <v>490.2</v>
      </c>
      <c r="J115" s="265">
        <v>499.19999999999987</v>
      </c>
      <c r="K115" s="263">
        <v>481.2</v>
      </c>
      <c r="L115" s="263">
        <v>458.05</v>
      </c>
      <c r="M115" s="263">
        <v>12.419219999999999</v>
      </c>
    </row>
    <row r="116" spans="1:13">
      <c r="A116" s="282">
        <v>107</v>
      </c>
      <c r="B116" s="263" t="s">
        <v>119</v>
      </c>
      <c r="C116" s="263">
        <v>53.35</v>
      </c>
      <c r="D116" s="265">
        <v>53.066666666666663</v>
      </c>
      <c r="E116" s="265">
        <v>52.633333333333326</v>
      </c>
      <c r="F116" s="265">
        <v>51.916666666666664</v>
      </c>
      <c r="G116" s="265">
        <v>51.483333333333327</v>
      </c>
      <c r="H116" s="265">
        <v>53.783333333333324</v>
      </c>
      <c r="I116" s="265">
        <v>54.216666666666661</v>
      </c>
      <c r="J116" s="265">
        <v>54.933333333333323</v>
      </c>
      <c r="K116" s="263">
        <v>53.5</v>
      </c>
      <c r="L116" s="263">
        <v>52.35</v>
      </c>
      <c r="M116" s="263">
        <v>293.30756000000002</v>
      </c>
    </row>
    <row r="117" spans="1:13">
      <c r="A117" s="282">
        <v>108</v>
      </c>
      <c r="B117" s="263" t="s">
        <v>126</v>
      </c>
      <c r="C117" s="263">
        <v>205.4</v>
      </c>
      <c r="D117" s="265">
        <v>205.80000000000004</v>
      </c>
      <c r="E117" s="265">
        <v>204.65000000000009</v>
      </c>
      <c r="F117" s="265">
        <v>203.90000000000006</v>
      </c>
      <c r="G117" s="265">
        <v>202.75000000000011</v>
      </c>
      <c r="H117" s="265">
        <v>206.55000000000007</v>
      </c>
      <c r="I117" s="265">
        <v>207.7</v>
      </c>
      <c r="J117" s="265">
        <v>208.45000000000005</v>
      </c>
      <c r="K117" s="263">
        <v>206.95</v>
      </c>
      <c r="L117" s="263">
        <v>205.05</v>
      </c>
      <c r="M117" s="263">
        <v>114.44814</v>
      </c>
    </row>
    <row r="118" spans="1:13">
      <c r="A118" s="282">
        <v>109</v>
      </c>
      <c r="B118" s="263" t="s">
        <v>115</v>
      </c>
      <c r="C118" s="263">
        <v>181.95</v>
      </c>
      <c r="D118" s="265">
        <v>180.70000000000002</v>
      </c>
      <c r="E118" s="265">
        <v>178.25000000000003</v>
      </c>
      <c r="F118" s="265">
        <v>174.55</v>
      </c>
      <c r="G118" s="265">
        <v>172.10000000000002</v>
      </c>
      <c r="H118" s="265">
        <v>184.40000000000003</v>
      </c>
      <c r="I118" s="265">
        <v>186.85000000000002</v>
      </c>
      <c r="J118" s="265">
        <v>190.55000000000004</v>
      </c>
      <c r="K118" s="263">
        <v>183.15</v>
      </c>
      <c r="L118" s="263">
        <v>177</v>
      </c>
      <c r="M118" s="263">
        <v>119.59296999999999</v>
      </c>
    </row>
    <row r="119" spans="1:13">
      <c r="A119" s="282">
        <v>110</v>
      </c>
      <c r="B119" s="263" t="s">
        <v>255</v>
      </c>
      <c r="C119" s="263">
        <v>112.95</v>
      </c>
      <c r="D119" s="265">
        <v>112.38333333333333</v>
      </c>
      <c r="E119" s="265">
        <v>111.06666666666665</v>
      </c>
      <c r="F119" s="265">
        <v>109.18333333333332</v>
      </c>
      <c r="G119" s="265">
        <v>107.86666666666665</v>
      </c>
      <c r="H119" s="265">
        <v>114.26666666666665</v>
      </c>
      <c r="I119" s="265">
        <v>115.58333333333331</v>
      </c>
      <c r="J119" s="265">
        <v>117.46666666666665</v>
      </c>
      <c r="K119" s="263">
        <v>113.7</v>
      </c>
      <c r="L119" s="263">
        <v>110.5</v>
      </c>
      <c r="M119" s="263">
        <v>30.174689999999998</v>
      </c>
    </row>
    <row r="120" spans="1:13">
      <c r="A120" s="282">
        <v>111</v>
      </c>
      <c r="B120" s="263" t="s">
        <v>125</v>
      </c>
      <c r="C120" s="263">
        <v>88.85</v>
      </c>
      <c r="D120" s="265">
        <v>88.716666666666654</v>
      </c>
      <c r="E120" s="265">
        <v>88.333333333333314</v>
      </c>
      <c r="F120" s="265">
        <v>87.816666666666663</v>
      </c>
      <c r="G120" s="265">
        <v>87.433333333333323</v>
      </c>
      <c r="H120" s="265">
        <v>89.233333333333306</v>
      </c>
      <c r="I120" s="265">
        <v>89.61666666666666</v>
      </c>
      <c r="J120" s="265">
        <v>90.133333333333297</v>
      </c>
      <c r="K120" s="263">
        <v>89.1</v>
      </c>
      <c r="L120" s="263">
        <v>88.2</v>
      </c>
      <c r="M120" s="263">
        <v>87.524150000000006</v>
      </c>
    </row>
    <row r="121" spans="1:13">
      <c r="A121" s="282">
        <v>112</v>
      </c>
      <c r="B121" s="263" t="s">
        <v>772</v>
      </c>
      <c r="C121" s="263">
        <v>1793.2</v>
      </c>
      <c r="D121" s="265">
        <v>1770.1500000000003</v>
      </c>
      <c r="E121" s="265">
        <v>1737.7000000000007</v>
      </c>
      <c r="F121" s="265">
        <v>1682.2000000000005</v>
      </c>
      <c r="G121" s="265">
        <v>1649.7500000000009</v>
      </c>
      <c r="H121" s="265">
        <v>1825.6500000000005</v>
      </c>
      <c r="I121" s="265">
        <v>1858.1</v>
      </c>
      <c r="J121" s="265">
        <v>1913.6000000000004</v>
      </c>
      <c r="K121" s="263">
        <v>1802.6</v>
      </c>
      <c r="L121" s="263">
        <v>1714.65</v>
      </c>
      <c r="M121" s="263">
        <v>22.597670000000001</v>
      </c>
    </row>
    <row r="122" spans="1:13">
      <c r="A122" s="282">
        <v>113</v>
      </c>
      <c r="B122" s="263" t="s">
        <v>120</v>
      </c>
      <c r="C122" s="263">
        <v>509.65</v>
      </c>
      <c r="D122" s="265">
        <v>510.2</v>
      </c>
      <c r="E122" s="265">
        <v>505.44999999999993</v>
      </c>
      <c r="F122" s="265">
        <v>501.24999999999994</v>
      </c>
      <c r="G122" s="265">
        <v>496.49999999999989</v>
      </c>
      <c r="H122" s="265">
        <v>514.4</v>
      </c>
      <c r="I122" s="265">
        <v>519.15000000000009</v>
      </c>
      <c r="J122" s="265">
        <v>523.35</v>
      </c>
      <c r="K122" s="263">
        <v>514.95000000000005</v>
      </c>
      <c r="L122" s="263">
        <v>506</v>
      </c>
      <c r="M122" s="263">
        <v>7.2448699999999997</v>
      </c>
    </row>
    <row r="123" spans="1:13">
      <c r="A123" s="282">
        <v>114</v>
      </c>
      <c r="B123" s="263" t="s">
        <v>826</v>
      </c>
      <c r="C123" s="263">
        <v>251</v>
      </c>
      <c r="D123" s="265">
        <v>252.61666666666667</v>
      </c>
      <c r="E123" s="265">
        <v>247.73333333333335</v>
      </c>
      <c r="F123" s="265">
        <v>244.46666666666667</v>
      </c>
      <c r="G123" s="265">
        <v>239.58333333333334</v>
      </c>
      <c r="H123" s="265">
        <v>255.88333333333335</v>
      </c>
      <c r="I123" s="265">
        <v>260.76666666666665</v>
      </c>
      <c r="J123" s="265">
        <v>264.03333333333336</v>
      </c>
      <c r="K123" s="263">
        <v>257.5</v>
      </c>
      <c r="L123" s="263">
        <v>249.35</v>
      </c>
      <c r="M123" s="263">
        <v>35.784570000000002</v>
      </c>
    </row>
    <row r="124" spans="1:13">
      <c r="A124" s="282">
        <v>115</v>
      </c>
      <c r="B124" s="263" t="s">
        <v>122</v>
      </c>
      <c r="C124" s="263">
        <v>882.45</v>
      </c>
      <c r="D124" s="265">
        <v>875.81666666666661</v>
      </c>
      <c r="E124" s="265">
        <v>865.63333333333321</v>
      </c>
      <c r="F124" s="265">
        <v>848.81666666666661</v>
      </c>
      <c r="G124" s="265">
        <v>838.63333333333321</v>
      </c>
      <c r="H124" s="265">
        <v>892.63333333333321</v>
      </c>
      <c r="I124" s="265">
        <v>902.81666666666661</v>
      </c>
      <c r="J124" s="265">
        <v>919.63333333333321</v>
      </c>
      <c r="K124" s="263">
        <v>886</v>
      </c>
      <c r="L124" s="263">
        <v>859</v>
      </c>
      <c r="M124" s="263">
        <v>52.021329999999999</v>
      </c>
    </row>
    <row r="125" spans="1:13">
      <c r="A125" s="282">
        <v>116</v>
      </c>
      <c r="B125" s="263" t="s">
        <v>256</v>
      </c>
      <c r="C125" s="263">
        <v>4950.05</v>
      </c>
      <c r="D125" s="265">
        <v>4927.7833333333338</v>
      </c>
      <c r="E125" s="265">
        <v>4883.1666666666679</v>
      </c>
      <c r="F125" s="265">
        <v>4816.2833333333338</v>
      </c>
      <c r="G125" s="265">
        <v>4771.6666666666679</v>
      </c>
      <c r="H125" s="265">
        <v>4994.6666666666679</v>
      </c>
      <c r="I125" s="265">
        <v>5039.2833333333347</v>
      </c>
      <c r="J125" s="265">
        <v>5106.1666666666679</v>
      </c>
      <c r="K125" s="263">
        <v>4972.3999999999996</v>
      </c>
      <c r="L125" s="263">
        <v>4860.8999999999996</v>
      </c>
      <c r="M125" s="263">
        <v>3.98963</v>
      </c>
    </row>
    <row r="126" spans="1:13">
      <c r="A126" s="282">
        <v>117</v>
      </c>
      <c r="B126" s="263" t="s">
        <v>124</v>
      </c>
      <c r="C126" s="263">
        <v>1348.5</v>
      </c>
      <c r="D126" s="265">
        <v>1347.2166666666667</v>
      </c>
      <c r="E126" s="265">
        <v>1341.4333333333334</v>
      </c>
      <c r="F126" s="265">
        <v>1334.3666666666668</v>
      </c>
      <c r="G126" s="265">
        <v>1328.5833333333335</v>
      </c>
      <c r="H126" s="265">
        <v>1354.2833333333333</v>
      </c>
      <c r="I126" s="265">
        <v>1360.0666666666666</v>
      </c>
      <c r="J126" s="265">
        <v>1367.1333333333332</v>
      </c>
      <c r="K126" s="263">
        <v>1353</v>
      </c>
      <c r="L126" s="263">
        <v>1340.15</v>
      </c>
      <c r="M126" s="263">
        <v>36.361150000000002</v>
      </c>
    </row>
    <row r="127" spans="1:13">
      <c r="A127" s="282">
        <v>118</v>
      </c>
      <c r="B127" s="263" t="s">
        <v>121</v>
      </c>
      <c r="C127" s="263">
        <v>1640.5</v>
      </c>
      <c r="D127" s="265">
        <v>1618.5</v>
      </c>
      <c r="E127" s="265">
        <v>1587</v>
      </c>
      <c r="F127" s="265">
        <v>1533.5</v>
      </c>
      <c r="G127" s="265">
        <v>1502</v>
      </c>
      <c r="H127" s="265">
        <v>1672</v>
      </c>
      <c r="I127" s="265">
        <v>1703.5</v>
      </c>
      <c r="J127" s="265">
        <v>1757</v>
      </c>
      <c r="K127" s="263">
        <v>1650</v>
      </c>
      <c r="L127" s="263">
        <v>1565</v>
      </c>
      <c r="M127" s="263">
        <v>10.177569999999999</v>
      </c>
    </row>
    <row r="128" spans="1:13">
      <c r="A128" s="282">
        <v>119</v>
      </c>
      <c r="B128" s="263" t="s">
        <v>257</v>
      </c>
      <c r="C128" s="263">
        <v>2114.4</v>
      </c>
      <c r="D128" s="265">
        <v>2116.9666666666667</v>
      </c>
      <c r="E128" s="265">
        <v>2089.9333333333334</v>
      </c>
      <c r="F128" s="265">
        <v>2065.4666666666667</v>
      </c>
      <c r="G128" s="265">
        <v>2038.4333333333334</v>
      </c>
      <c r="H128" s="265">
        <v>2141.4333333333334</v>
      </c>
      <c r="I128" s="265">
        <v>2168.4666666666672</v>
      </c>
      <c r="J128" s="265">
        <v>2192.9333333333334</v>
      </c>
      <c r="K128" s="263">
        <v>2144</v>
      </c>
      <c r="L128" s="263">
        <v>2092.5</v>
      </c>
      <c r="M128" s="263">
        <v>1.1112200000000001</v>
      </c>
    </row>
    <row r="129" spans="1:13">
      <c r="A129" s="282">
        <v>120</v>
      </c>
      <c r="B129" s="263" t="s">
        <v>258</v>
      </c>
      <c r="C129" s="263">
        <v>106.15</v>
      </c>
      <c r="D129" s="265">
        <v>106.25</v>
      </c>
      <c r="E129" s="265">
        <v>104.9</v>
      </c>
      <c r="F129" s="265">
        <v>103.65</v>
      </c>
      <c r="G129" s="265">
        <v>102.30000000000001</v>
      </c>
      <c r="H129" s="265">
        <v>107.5</v>
      </c>
      <c r="I129" s="265">
        <v>108.85</v>
      </c>
      <c r="J129" s="265">
        <v>110.1</v>
      </c>
      <c r="K129" s="263">
        <v>107.6</v>
      </c>
      <c r="L129" s="263">
        <v>105</v>
      </c>
      <c r="M129" s="263">
        <v>64.329920000000001</v>
      </c>
    </row>
    <row r="130" spans="1:13">
      <c r="A130" s="282">
        <v>121</v>
      </c>
      <c r="B130" s="263" t="s">
        <v>128</v>
      </c>
      <c r="C130" s="263">
        <v>665.9</v>
      </c>
      <c r="D130" s="265">
        <v>664.75</v>
      </c>
      <c r="E130" s="265">
        <v>659.15</v>
      </c>
      <c r="F130" s="265">
        <v>652.4</v>
      </c>
      <c r="G130" s="265">
        <v>646.79999999999995</v>
      </c>
      <c r="H130" s="265">
        <v>671.5</v>
      </c>
      <c r="I130" s="265">
        <v>677.09999999999991</v>
      </c>
      <c r="J130" s="265">
        <v>683.85</v>
      </c>
      <c r="K130" s="263">
        <v>670.35</v>
      </c>
      <c r="L130" s="263">
        <v>658</v>
      </c>
      <c r="M130" s="263">
        <v>157.99458000000001</v>
      </c>
    </row>
    <row r="131" spans="1:13">
      <c r="A131" s="282">
        <v>122</v>
      </c>
      <c r="B131" s="263" t="s">
        <v>127</v>
      </c>
      <c r="C131" s="263">
        <v>449.9</v>
      </c>
      <c r="D131" s="265">
        <v>447.51666666666665</v>
      </c>
      <c r="E131" s="265">
        <v>439.0333333333333</v>
      </c>
      <c r="F131" s="265">
        <v>428.16666666666663</v>
      </c>
      <c r="G131" s="265">
        <v>419.68333333333328</v>
      </c>
      <c r="H131" s="265">
        <v>458.38333333333333</v>
      </c>
      <c r="I131" s="265">
        <v>466.86666666666667</v>
      </c>
      <c r="J131" s="265">
        <v>477.73333333333335</v>
      </c>
      <c r="K131" s="263">
        <v>456</v>
      </c>
      <c r="L131" s="263">
        <v>436.65</v>
      </c>
      <c r="M131" s="263">
        <v>177.08967000000001</v>
      </c>
    </row>
    <row r="132" spans="1:13">
      <c r="A132" s="282">
        <v>123</v>
      </c>
      <c r="B132" s="263" t="s">
        <v>129</v>
      </c>
      <c r="C132" s="263">
        <v>2951</v>
      </c>
      <c r="D132" s="265">
        <v>2926.1666666666665</v>
      </c>
      <c r="E132" s="265">
        <v>2895.833333333333</v>
      </c>
      <c r="F132" s="265">
        <v>2840.6666666666665</v>
      </c>
      <c r="G132" s="265">
        <v>2810.333333333333</v>
      </c>
      <c r="H132" s="265">
        <v>2981.333333333333</v>
      </c>
      <c r="I132" s="265">
        <v>3011.6666666666661</v>
      </c>
      <c r="J132" s="265">
        <v>3066.833333333333</v>
      </c>
      <c r="K132" s="263">
        <v>2956.5</v>
      </c>
      <c r="L132" s="263">
        <v>2871</v>
      </c>
      <c r="M132" s="263">
        <v>5.0227599999999999</v>
      </c>
    </row>
    <row r="133" spans="1:13">
      <c r="A133" s="282">
        <v>124</v>
      </c>
      <c r="B133" s="263" t="s">
        <v>131</v>
      </c>
      <c r="C133" s="263">
        <v>1750.3</v>
      </c>
      <c r="D133" s="265">
        <v>1745.8166666666666</v>
      </c>
      <c r="E133" s="265">
        <v>1729.0333333333333</v>
      </c>
      <c r="F133" s="265">
        <v>1707.7666666666667</v>
      </c>
      <c r="G133" s="265">
        <v>1690.9833333333333</v>
      </c>
      <c r="H133" s="265">
        <v>1767.0833333333333</v>
      </c>
      <c r="I133" s="265">
        <v>1783.8666666666666</v>
      </c>
      <c r="J133" s="265">
        <v>1805.1333333333332</v>
      </c>
      <c r="K133" s="263">
        <v>1762.6</v>
      </c>
      <c r="L133" s="263">
        <v>1724.55</v>
      </c>
      <c r="M133" s="263">
        <v>45.333599999999997</v>
      </c>
    </row>
    <row r="134" spans="1:13">
      <c r="A134" s="282">
        <v>125</v>
      </c>
      <c r="B134" s="263" t="s">
        <v>132</v>
      </c>
      <c r="C134" s="263">
        <v>88.45</v>
      </c>
      <c r="D134" s="265">
        <v>88.149999999999991</v>
      </c>
      <c r="E134" s="265">
        <v>87.299999999999983</v>
      </c>
      <c r="F134" s="265">
        <v>86.149999999999991</v>
      </c>
      <c r="G134" s="265">
        <v>85.299999999999983</v>
      </c>
      <c r="H134" s="265">
        <v>89.299999999999983</v>
      </c>
      <c r="I134" s="265">
        <v>90.149999999999977</v>
      </c>
      <c r="J134" s="265">
        <v>91.299999999999983</v>
      </c>
      <c r="K134" s="263">
        <v>89</v>
      </c>
      <c r="L134" s="263">
        <v>87</v>
      </c>
      <c r="M134" s="263">
        <v>134.50426999999999</v>
      </c>
    </row>
    <row r="135" spans="1:13">
      <c r="A135" s="282">
        <v>126</v>
      </c>
      <c r="B135" s="263" t="s">
        <v>259</v>
      </c>
      <c r="C135" s="263">
        <v>2592.65</v>
      </c>
      <c r="D135" s="265">
        <v>2601.7166666666667</v>
      </c>
      <c r="E135" s="265">
        <v>2574.4833333333336</v>
      </c>
      <c r="F135" s="265">
        <v>2556.3166666666671</v>
      </c>
      <c r="G135" s="265">
        <v>2529.0833333333339</v>
      </c>
      <c r="H135" s="265">
        <v>2619.8833333333332</v>
      </c>
      <c r="I135" s="265">
        <v>2647.1166666666659</v>
      </c>
      <c r="J135" s="265">
        <v>2665.2833333333328</v>
      </c>
      <c r="K135" s="263">
        <v>2628.95</v>
      </c>
      <c r="L135" s="263">
        <v>2583.5500000000002</v>
      </c>
      <c r="M135" s="263">
        <v>2.2145800000000002</v>
      </c>
    </row>
    <row r="136" spans="1:13">
      <c r="A136" s="282">
        <v>127</v>
      </c>
      <c r="B136" s="263" t="s">
        <v>133</v>
      </c>
      <c r="C136" s="263">
        <v>402.15</v>
      </c>
      <c r="D136" s="265">
        <v>402.06666666666666</v>
      </c>
      <c r="E136" s="265">
        <v>396.33333333333331</v>
      </c>
      <c r="F136" s="265">
        <v>390.51666666666665</v>
      </c>
      <c r="G136" s="265">
        <v>384.7833333333333</v>
      </c>
      <c r="H136" s="265">
        <v>407.88333333333333</v>
      </c>
      <c r="I136" s="265">
        <v>413.61666666666667</v>
      </c>
      <c r="J136" s="265">
        <v>419.43333333333334</v>
      </c>
      <c r="K136" s="263">
        <v>407.8</v>
      </c>
      <c r="L136" s="263">
        <v>396.25</v>
      </c>
      <c r="M136" s="263">
        <v>24.840209999999999</v>
      </c>
    </row>
    <row r="137" spans="1:13">
      <c r="A137" s="282">
        <v>128</v>
      </c>
      <c r="B137" s="263" t="s">
        <v>260</v>
      </c>
      <c r="C137" s="263">
        <v>3909.7</v>
      </c>
      <c r="D137" s="265">
        <v>3925.2333333333336</v>
      </c>
      <c r="E137" s="265">
        <v>3885.4666666666672</v>
      </c>
      <c r="F137" s="265">
        <v>3861.2333333333336</v>
      </c>
      <c r="G137" s="265">
        <v>3821.4666666666672</v>
      </c>
      <c r="H137" s="265">
        <v>3949.4666666666672</v>
      </c>
      <c r="I137" s="265">
        <v>3989.2333333333336</v>
      </c>
      <c r="J137" s="265">
        <v>4013.4666666666672</v>
      </c>
      <c r="K137" s="263">
        <v>3965</v>
      </c>
      <c r="L137" s="263">
        <v>3901</v>
      </c>
      <c r="M137" s="263">
        <v>1.5676699999999999</v>
      </c>
    </row>
    <row r="138" spans="1:13">
      <c r="A138" s="282">
        <v>129</v>
      </c>
      <c r="B138" s="263" t="s">
        <v>134</v>
      </c>
      <c r="C138" s="263">
        <v>1380.65</v>
      </c>
      <c r="D138" s="265">
        <v>1368.3333333333333</v>
      </c>
      <c r="E138" s="265">
        <v>1348.2166666666665</v>
      </c>
      <c r="F138" s="265">
        <v>1315.7833333333333</v>
      </c>
      <c r="G138" s="265">
        <v>1295.6666666666665</v>
      </c>
      <c r="H138" s="265">
        <v>1400.7666666666664</v>
      </c>
      <c r="I138" s="265">
        <v>1420.8833333333332</v>
      </c>
      <c r="J138" s="265">
        <v>1453.3166666666664</v>
      </c>
      <c r="K138" s="263">
        <v>1388.45</v>
      </c>
      <c r="L138" s="263">
        <v>1335.9</v>
      </c>
      <c r="M138" s="263">
        <v>43.039090000000002</v>
      </c>
    </row>
    <row r="139" spans="1:13">
      <c r="A139" s="282">
        <v>130</v>
      </c>
      <c r="B139" s="263" t="s">
        <v>135</v>
      </c>
      <c r="C139" s="263">
        <v>1066.55</v>
      </c>
      <c r="D139" s="265">
        <v>1063.5333333333333</v>
      </c>
      <c r="E139" s="265">
        <v>1054.1166666666666</v>
      </c>
      <c r="F139" s="265">
        <v>1041.6833333333332</v>
      </c>
      <c r="G139" s="265">
        <v>1032.2666666666664</v>
      </c>
      <c r="H139" s="265">
        <v>1075.9666666666667</v>
      </c>
      <c r="I139" s="265">
        <v>1085.3833333333337</v>
      </c>
      <c r="J139" s="265">
        <v>1097.8166666666668</v>
      </c>
      <c r="K139" s="263">
        <v>1072.95</v>
      </c>
      <c r="L139" s="263">
        <v>1051.0999999999999</v>
      </c>
      <c r="M139" s="263">
        <v>13.49263</v>
      </c>
    </row>
    <row r="140" spans="1:13">
      <c r="A140" s="282">
        <v>131</v>
      </c>
      <c r="B140" s="263" t="s">
        <v>146</v>
      </c>
      <c r="C140" s="263">
        <v>78010.399999999994</v>
      </c>
      <c r="D140" s="265">
        <v>78061.099999999991</v>
      </c>
      <c r="E140" s="265">
        <v>77649.299999999988</v>
      </c>
      <c r="F140" s="265">
        <v>77288.2</v>
      </c>
      <c r="G140" s="265">
        <v>76876.399999999994</v>
      </c>
      <c r="H140" s="265">
        <v>78422.199999999983</v>
      </c>
      <c r="I140" s="265">
        <v>78834</v>
      </c>
      <c r="J140" s="265">
        <v>79195.099999999977</v>
      </c>
      <c r="K140" s="263">
        <v>78472.899999999994</v>
      </c>
      <c r="L140" s="263">
        <v>77700</v>
      </c>
      <c r="M140" s="263">
        <v>0.13283</v>
      </c>
    </row>
    <row r="141" spans="1:13">
      <c r="A141" s="282">
        <v>132</v>
      </c>
      <c r="B141" s="263" t="s">
        <v>143</v>
      </c>
      <c r="C141" s="263">
        <v>1108</v>
      </c>
      <c r="D141" s="265">
        <v>1107.5</v>
      </c>
      <c r="E141" s="265">
        <v>1097</v>
      </c>
      <c r="F141" s="265">
        <v>1086</v>
      </c>
      <c r="G141" s="265">
        <v>1075.5</v>
      </c>
      <c r="H141" s="265">
        <v>1118.5</v>
      </c>
      <c r="I141" s="265">
        <v>1129</v>
      </c>
      <c r="J141" s="265">
        <v>1140</v>
      </c>
      <c r="K141" s="263">
        <v>1118</v>
      </c>
      <c r="L141" s="263">
        <v>1096.5</v>
      </c>
      <c r="M141" s="263">
        <v>2.3130999999999999</v>
      </c>
    </row>
    <row r="142" spans="1:13">
      <c r="A142" s="282">
        <v>133</v>
      </c>
      <c r="B142" s="263" t="s">
        <v>137</v>
      </c>
      <c r="C142" s="263">
        <v>165</v>
      </c>
      <c r="D142" s="265">
        <v>165.41666666666666</v>
      </c>
      <c r="E142" s="265">
        <v>163.18333333333331</v>
      </c>
      <c r="F142" s="265">
        <v>161.36666666666665</v>
      </c>
      <c r="G142" s="265">
        <v>159.1333333333333</v>
      </c>
      <c r="H142" s="265">
        <v>167.23333333333332</v>
      </c>
      <c r="I142" s="265">
        <v>169.46666666666667</v>
      </c>
      <c r="J142" s="265">
        <v>171.28333333333333</v>
      </c>
      <c r="K142" s="263">
        <v>167.65</v>
      </c>
      <c r="L142" s="263">
        <v>163.6</v>
      </c>
      <c r="M142" s="263">
        <v>127.26255999999999</v>
      </c>
    </row>
    <row r="143" spans="1:13">
      <c r="A143" s="282">
        <v>134</v>
      </c>
      <c r="B143" s="263" t="s">
        <v>136</v>
      </c>
      <c r="C143" s="263">
        <v>778.4</v>
      </c>
      <c r="D143" s="265">
        <v>781.11666666666667</v>
      </c>
      <c r="E143" s="265">
        <v>774.2833333333333</v>
      </c>
      <c r="F143" s="265">
        <v>770.16666666666663</v>
      </c>
      <c r="G143" s="265">
        <v>763.33333333333326</v>
      </c>
      <c r="H143" s="265">
        <v>785.23333333333335</v>
      </c>
      <c r="I143" s="265">
        <v>792.06666666666661</v>
      </c>
      <c r="J143" s="265">
        <v>796.18333333333339</v>
      </c>
      <c r="K143" s="263">
        <v>787.95</v>
      </c>
      <c r="L143" s="263">
        <v>777</v>
      </c>
      <c r="M143" s="263">
        <v>36.246490000000001</v>
      </c>
    </row>
    <row r="144" spans="1:13">
      <c r="A144" s="282">
        <v>135</v>
      </c>
      <c r="B144" s="263" t="s">
        <v>138</v>
      </c>
      <c r="C144" s="263">
        <v>147.30000000000001</v>
      </c>
      <c r="D144" s="265">
        <v>147.35</v>
      </c>
      <c r="E144" s="265">
        <v>146.1</v>
      </c>
      <c r="F144" s="265">
        <v>144.9</v>
      </c>
      <c r="G144" s="265">
        <v>143.65</v>
      </c>
      <c r="H144" s="265">
        <v>148.54999999999998</v>
      </c>
      <c r="I144" s="265">
        <v>149.79999999999998</v>
      </c>
      <c r="J144" s="265">
        <v>150.99999999999997</v>
      </c>
      <c r="K144" s="263">
        <v>148.6</v>
      </c>
      <c r="L144" s="263">
        <v>146.15</v>
      </c>
      <c r="M144" s="263">
        <v>20.519380000000002</v>
      </c>
    </row>
    <row r="145" spans="1:13">
      <c r="A145" s="282">
        <v>136</v>
      </c>
      <c r="B145" s="263" t="s">
        <v>139</v>
      </c>
      <c r="C145" s="263">
        <v>407.35</v>
      </c>
      <c r="D145" s="265">
        <v>406.59999999999997</v>
      </c>
      <c r="E145" s="265">
        <v>403.29999999999995</v>
      </c>
      <c r="F145" s="265">
        <v>399.25</v>
      </c>
      <c r="G145" s="265">
        <v>395.95</v>
      </c>
      <c r="H145" s="265">
        <v>410.64999999999992</v>
      </c>
      <c r="I145" s="265">
        <v>413.95</v>
      </c>
      <c r="J145" s="265">
        <v>417.99999999999989</v>
      </c>
      <c r="K145" s="263">
        <v>409.9</v>
      </c>
      <c r="L145" s="263">
        <v>402.55</v>
      </c>
      <c r="M145" s="263">
        <v>13.57138</v>
      </c>
    </row>
    <row r="146" spans="1:13">
      <c r="A146" s="282">
        <v>137</v>
      </c>
      <c r="B146" s="263" t="s">
        <v>140</v>
      </c>
      <c r="C146" s="263">
        <v>6568.75</v>
      </c>
      <c r="D146" s="265">
        <v>6606.583333333333</v>
      </c>
      <c r="E146" s="265">
        <v>6504.1666666666661</v>
      </c>
      <c r="F146" s="265">
        <v>6439.583333333333</v>
      </c>
      <c r="G146" s="265">
        <v>6337.1666666666661</v>
      </c>
      <c r="H146" s="265">
        <v>6671.1666666666661</v>
      </c>
      <c r="I146" s="265">
        <v>6773.5833333333321</v>
      </c>
      <c r="J146" s="265">
        <v>6838.1666666666661</v>
      </c>
      <c r="K146" s="263">
        <v>6709</v>
      </c>
      <c r="L146" s="263">
        <v>6542</v>
      </c>
      <c r="M146" s="263">
        <v>16.10651</v>
      </c>
    </row>
    <row r="147" spans="1:13">
      <c r="A147" s="282">
        <v>138</v>
      </c>
      <c r="B147" s="263" t="s">
        <v>142</v>
      </c>
      <c r="C147" s="263">
        <v>891.15</v>
      </c>
      <c r="D147" s="265">
        <v>889.9</v>
      </c>
      <c r="E147" s="265">
        <v>881.8</v>
      </c>
      <c r="F147" s="265">
        <v>872.44999999999993</v>
      </c>
      <c r="G147" s="265">
        <v>864.34999999999991</v>
      </c>
      <c r="H147" s="265">
        <v>899.25</v>
      </c>
      <c r="I147" s="265">
        <v>907.35000000000014</v>
      </c>
      <c r="J147" s="265">
        <v>916.7</v>
      </c>
      <c r="K147" s="263">
        <v>898</v>
      </c>
      <c r="L147" s="263">
        <v>880.55</v>
      </c>
      <c r="M147" s="263">
        <v>5.7625200000000003</v>
      </c>
    </row>
    <row r="148" spans="1:13">
      <c r="A148" s="282">
        <v>139</v>
      </c>
      <c r="B148" s="263" t="s">
        <v>144</v>
      </c>
      <c r="C148" s="263">
        <v>2054.8000000000002</v>
      </c>
      <c r="D148" s="265">
        <v>2063.2333333333336</v>
      </c>
      <c r="E148" s="265">
        <v>2043.4666666666672</v>
      </c>
      <c r="F148" s="265">
        <v>2032.1333333333337</v>
      </c>
      <c r="G148" s="265">
        <v>2012.3666666666672</v>
      </c>
      <c r="H148" s="265">
        <v>2074.5666666666671</v>
      </c>
      <c r="I148" s="265">
        <v>2094.3333333333335</v>
      </c>
      <c r="J148" s="265">
        <v>2105.666666666667</v>
      </c>
      <c r="K148" s="263">
        <v>2083</v>
      </c>
      <c r="L148" s="263">
        <v>2051.9</v>
      </c>
      <c r="M148" s="263">
        <v>6.5106900000000003</v>
      </c>
    </row>
    <row r="149" spans="1:13">
      <c r="A149" s="282">
        <v>140</v>
      </c>
      <c r="B149" s="263" t="s">
        <v>145</v>
      </c>
      <c r="C149" s="263">
        <v>215.65</v>
      </c>
      <c r="D149" s="265">
        <v>214.65</v>
      </c>
      <c r="E149" s="265">
        <v>212.8</v>
      </c>
      <c r="F149" s="265">
        <v>209.95000000000002</v>
      </c>
      <c r="G149" s="265">
        <v>208.10000000000002</v>
      </c>
      <c r="H149" s="265">
        <v>217.5</v>
      </c>
      <c r="I149" s="265">
        <v>219.34999999999997</v>
      </c>
      <c r="J149" s="265">
        <v>222.2</v>
      </c>
      <c r="K149" s="263">
        <v>216.5</v>
      </c>
      <c r="L149" s="263">
        <v>211.8</v>
      </c>
      <c r="M149" s="263">
        <v>68.135450000000006</v>
      </c>
    </row>
    <row r="150" spans="1:13">
      <c r="A150" s="282">
        <v>141</v>
      </c>
      <c r="B150" s="263" t="s">
        <v>262</v>
      </c>
      <c r="C150" s="263">
        <v>1705.15</v>
      </c>
      <c r="D150" s="265">
        <v>1714.7</v>
      </c>
      <c r="E150" s="265">
        <v>1686.2</v>
      </c>
      <c r="F150" s="265">
        <v>1667.25</v>
      </c>
      <c r="G150" s="265">
        <v>1638.75</v>
      </c>
      <c r="H150" s="265">
        <v>1733.65</v>
      </c>
      <c r="I150" s="265">
        <v>1762.15</v>
      </c>
      <c r="J150" s="265">
        <v>1781.1000000000001</v>
      </c>
      <c r="K150" s="263">
        <v>1743.2</v>
      </c>
      <c r="L150" s="263">
        <v>1695.75</v>
      </c>
      <c r="M150" s="263">
        <v>3.1204299999999998</v>
      </c>
    </row>
    <row r="151" spans="1:13">
      <c r="A151" s="282">
        <v>142</v>
      </c>
      <c r="B151" s="263" t="s">
        <v>147</v>
      </c>
      <c r="C151" s="263">
        <v>1176.25</v>
      </c>
      <c r="D151" s="265">
        <v>1178.8333333333333</v>
      </c>
      <c r="E151" s="265">
        <v>1167.4166666666665</v>
      </c>
      <c r="F151" s="265">
        <v>1158.5833333333333</v>
      </c>
      <c r="G151" s="265">
        <v>1147.1666666666665</v>
      </c>
      <c r="H151" s="265">
        <v>1187.6666666666665</v>
      </c>
      <c r="I151" s="265">
        <v>1199.083333333333</v>
      </c>
      <c r="J151" s="265">
        <v>1207.9166666666665</v>
      </c>
      <c r="K151" s="263">
        <v>1190.25</v>
      </c>
      <c r="L151" s="263">
        <v>1170</v>
      </c>
      <c r="M151" s="263">
        <v>7.3314000000000004</v>
      </c>
    </row>
    <row r="152" spans="1:13">
      <c r="A152" s="282">
        <v>143</v>
      </c>
      <c r="B152" s="263" t="s">
        <v>263</v>
      </c>
      <c r="C152" s="263">
        <v>921.2</v>
      </c>
      <c r="D152" s="265">
        <v>919.4666666666667</v>
      </c>
      <c r="E152" s="265">
        <v>911.88333333333344</v>
      </c>
      <c r="F152" s="265">
        <v>902.56666666666672</v>
      </c>
      <c r="G152" s="265">
        <v>894.98333333333346</v>
      </c>
      <c r="H152" s="265">
        <v>928.78333333333342</v>
      </c>
      <c r="I152" s="265">
        <v>936.36666666666667</v>
      </c>
      <c r="J152" s="265">
        <v>945.68333333333339</v>
      </c>
      <c r="K152" s="263">
        <v>927.05</v>
      </c>
      <c r="L152" s="263">
        <v>910.15</v>
      </c>
      <c r="M152" s="263">
        <v>4.9055</v>
      </c>
    </row>
    <row r="153" spans="1:13">
      <c r="A153" s="282">
        <v>144</v>
      </c>
      <c r="B153" s="263" t="s">
        <v>152</v>
      </c>
      <c r="C153" s="263">
        <v>146.44999999999999</v>
      </c>
      <c r="D153" s="265">
        <v>145.63333333333333</v>
      </c>
      <c r="E153" s="265">
        <v>143.46666666666664</v>
      </c>
      <c r="F153" s="265">
        <v>140.48333333333332</v>
      </c>
      <c r="G153" s="265">
        <v>138.31666666666663</v>
      </c>
      <c r="H153" s="265">
        <v>148.61666666666665</v>
      </c>
      <c r="I153" s="265">
        <v>150.78333333333333</v>
      </c>
      <c r="J153" s="265">
        <v>153.76666666666665</v>
      </c>
      <c r="K153" s="263">
        <v>147.80000000000001</v>
      </c>
      <c r="L153" s="263">
        <v>142.65</v>
      </c>
      <c r="M153" s="263">
        <v>108.50942999999999</v>
      </c>
    </row>
    <row r="154" spans="1:13">
      <c r="A154" s="282">
        <v>145</v>
      </c>
      <c r="B154" s="263" t="s">
        <v>153</v>
      </c>
      <c r="C154" s="263">
        <v>102.05</v>
      </c>
      <c r="D154" s="265">
        <v>102.43333333333334</v>
      </c>
      <c r="E154" s="265">
        <v>101.31666666666668</v>
      </c>
      <c r="F154" s="265">
        <v>100.58333333333334</v>
      </c>
      <c r="G154" s="265">
        <v>99.466666666666683</v>
      </c>
      <c r="H154" s="265">
        <v>103.16666666666667</v>
      </c>
      <c r="I154" s="265">
        <v>104.28333333333335</v>
      </c>
      <c r="J154" s="265">
        <v>105.01666666666667</v>
      </c>
      <c r="K154" s="263">
        <v>103.55</v>
      </c>
      <c r="L154" s="263">
        <v>101.7</v>
      </c>
      <c r="M154" s="263">
        <v>177.63435999999999</v>
      </c>
    </row>
    <row r="155" spans="1:13">
      <c r="A155" s="282">
        <v>146</v>
      </c>
      <c r="B155" s="263" t="s">
        <v>148</v>
      </c>
      <c r="C155" s="263">
        <v>60.9</v>
      </c>
      <c r="D155" s="265">
        <v>60.133333333333326</v>
      </c>
      <c r="E155" s="265">
        <v>58.566666666666649</v>
      </c>
      <c r="F155" s="265">
        <v>56.23333333333332</v>
      </c>
      <c r="G155" s="265">
        <v>54.666666666666643</v>
      </c>
      <c r="H155" s="265">
        <v>62.466666666666654</v>
      </c>
      <c r="I155" s="265">
        <v>64.033333333333331</v>
      </c>
      <c r="J155" s="265">
        <v>66.36666666666666</v>
      </c>
      <c r="K155" s="263">
        <v>61.7</v>
      </c>
      <c r="L155" s="263">
        <v>57.8</v>
      </c>
      <c r="M155" s="263">
        <v>579.43087000000003</v>
      </c>
    </row>
    <row r="156" spans="1:13">
      <c r="A156" s="282">
        <v>147</v>
      </c>
      <c r="B156" s="263" t="s">
        <v>450</v>
      </c>
      <c r="C156" s="263">
        <v>3462.05</v>
      </c>
      <c r="D156" s="265">
        <v>3375.0166666666664</v>
      </c>
      <c r="E156" s="265">
        <v>3262.0333333333328</v>
      </c>
      <c r="F156" s="265">
        <v>3062.0166666666664</v>
      </c>
      <c r="G156" s="265">
        <v>2949.0333333333328</v>
      </c>
      <c r="H156" s="265">
        <v>3575.0333333333328</v>
      </c>
      <c r="I156" s="265">
        <v>3688.0166666666664</v>
      </c>
      <c r="J156" s="265">
        <v>3888.0333333333328</v>
      </c>
      <c r="K156" s="263">
        <v>3488</v>
      </c>
      <c r="L156" s="263">
        <v>3175</v>
      </c>
      <c r="M156" s="263">
        <v>10.59873</v>
      </c>
    </row>
    <row r="157" spans="1:13">
      <c r="A157" s="282">
        <v>148</v>
      </c>
      <c r="B157" s="263" t="s">
        <v>151</v>
      </c>
      <c r="C157" s="263">
        <v>16779</v>
      </c>
      <c r="D157" s="265">
        <v>16819.666666666668</v>
      </c>
      <c r="E157" s="265">
        <v>16709.333333333336</v>
      </c>
      <c r="F157" s="265">
        <v>16639.666666666668</v>
      </c>
      <c r="G157" s="265">
        <v>16529.333333333336</v>
      </c>
      <c r="H157" s="265">
        <v>16889.333333333336</v>
      </c>
      <c r="I157" s="265">
        <v>16999.666666666672</v>
      </c>
      <c r="J157" s="265">
        <v>17069.333333333336</v>
      </c>
      <c r="K157" s="263">
        <v>16930</v>
      </c>
      <c r="L157" s="263">
        <v>16750</v>
      </c>
      <c r="M157" s="263">
        <v>0.44651000000000002</v>
      </c>
    </row>
    <row r="158" spans="1:13">
      <c r="A158" s="282">
        <v>149</v>
      </c>
      <c r="B158" s="263" t="s">
        <v>790</v>
      </c>
      <c r="C158" s="263">
        <v>340.65</v>
      </c>
      <c r="D158" s="265">
        <v>337.83333333333331</v>
      </c>
      <c r="E158" s="265">
        <v>332.06666666666661</v>
      </c>
      <c r="F158" s="265">
        <v>323.48333333333329</v>
      </c>
      <c r="G158" s="265">
        <v>317.71666666666658</v>
      </c>
      <c r="H158" s="265">
        <v>346.41666666666663</v>
      </c>
      <c r="I158" s="265">
        <v>352.18333333333339</v>
      </c>
      <c r="J158" s="265">
        <v>360.76666666666665</v>
      </c>
      <c r="K158" s="263">
        <v>343.6</v>
      </c>
      <c r="L158" s="263">
        <v>329.25</v>
      </c>
      <c r="M158" s="263">
        <v>8.1684300000000007</v>
      </c>
    </row>
    <row r="159" spans="1:13">
      <c r="A159" s="282">
        <v>150</v>
      </c>
      <c r="B159" s="263" t="s">
        <v>265</v>
      </c>
      <c r="C159" s="263">
        <v>537.6</v>
      </c>
      <c r="D159" s="265">
        <v>534.2166666666667</v>
      </c>
      <c r="E159" s="265">
        <v>528.53333333333342</v>
      </c>
      <c r="F159" s="265">
        <v>519.4666666666667</v>
      </c>
      <c r="G159" s="265">
        <v>513.78333333333342</v>
      </c>
      <c r="H159" s="265">
        <v>543.28333333333342</v>
      </c>
      <c r="I159" s="265">
        <v>548.96666666666681</v>
      </c>
      <c r="J159" s="265">
        <v>558.03333333333342</v>
      </c>
      <c r="K159" s="263">
        <v>539.9</v>
      </c>
      <c r="L159" s="263">
        <v>525.15</v>
      </c>
      <c r="M159" s="263">
        <v>1.9624600000000001</v>
      </c>
    </row>
    <row r="160" spans="1:13">
      <c r="A160" s="282">
        <v>151</v>
      </c>
      <c r="B160" s="263" t="s">
        <v>155</v>
      </c>
      <c r="C160" s="263">
        <v>103.2</v>
      </c>
      <c r="D160" s="265">
        <v>103.33333333333333</v>
      </c>
      <c r="E160" s="265">
        <v>102.66666666666666</v>
      </c>
      <c r="F160" s="265">
        <v>102.13333333333333</v>
      </c>
      <c r="G160" s="265">
        <v>101.46666666666665</v>
      </c>
      <c r="H160" s="265">
        <v>103.86666666666666</v>
      </c>
      <c r="I160" s="265">
        <v>104.53333333333332</v>
      </c>
      <c r="J160" s="265">
        <v>105.06666666666666</v>
      </c>
      <c r="K160" s="263">
        <v>104</v>
      </c>
      <c r="L160" s="263">
        <v>102.8</v>
      </c>
      <c r="M160" s="263">
        <v>88.862499999999997</v>
      </c>
    </row>
    <row r="161" spans="1:13">
      <c r="A161" s="282">
        <v>152</v>
      </c>
      <c r="B161" s="263" t="s">
        <v>154</v>
      </c>
      <c r="C161" s="263">
        <v>116</v>
      </c>
      <c r="D161" s="265">
        <v>116.40000000000002</v>
      </c>
      <c r="E161" s="265">
        <v>115.25000000000004</v>
      </c>
      <c r="F161" s="265">
        <v>114.50000000000003</v>
      </c>
      <c r="G161" s="265">
        <v>113.35000000000005</v>
      </c>
      <c r="H161" s="265">
        <v>117.15000000000003</v>
      </c>
      <c r="I161" s="265">
        <v>118.30000000000001</v>
      </c>
      <c r="J161" s="265">
        <v>119.05000000000003</v>
      </c>
      <c r="K161" s="263">
        <v>117.55</v>
      </c>
      <c r="L161" s="263">
        <v>115.65</v>
      </c>
      <c r="M161" s="263">
        <v>14.345039999999999</v>
      </c>
    </row>
    <row r="162" spans="1:13">
      <c r="A162" s="282">
        <v>153</v>
      </c>
      <c r="B162" s="263" t="s">
        <v>266</v>
      </c>
      <c r="C162" s="263">
        <v>3401.45</v>
      </c>
      <c r="D162" s="265">
        <v>3380.4166666666665</v>
      </c>
      <c r="E162" s="265">
        <v>3326.0333333333328</v>
      </c>
      <c r="F162" s="265">
        <v>3250.6166666666663</v>
      </c>
      <c r="G162" s="265">
        <v>3196.2333333333327</v>
      </c>
      <c r="H162" s="265">
        <v>3455.833333333333</v>
      </c>
      <c r="I162" s="265">
        <v>3510.2166666666672</v>
      </c>
      <c r="J162" s="265">
        <v>3585.6333333333332</v>
      </c>
      <c r="K162" s="263">
        <v>3434.8</v>
      </c>
      <c r="L162" s="263">
        <v>3305</v>
      </c>
      <c r="M162" s="263">
        <v>1.6331100000000001</v>
      </c>
    </row>
    <row r="163" spans="1:13">
      <c r="A163" s="282">
        <v>154</v>
      </c>
      <c r="B163" s="263" t="s">
        <v>267</v>
      </c>
      <c r="C163" s="263">
        <v>2609.1999999999998</v>
      </c>
      <c r="D163" s="265">
        <v>2572.1166666666668</v>
      </c>
      <c r="E163" s="265">
        <v>2524.2333333333336</v>
      </c>
      <c r="F163" s="265">
        <v>2439.2666666666669</v>
      </c>
      <c r="G163" s="265">
        <v>2391.3833333333337</v>
      </c>
      <c r="H163" s="265">
        <v>2657.0833333333335</v>
      </c>
      <c r="I163" s="265">
        <v>2704.9666666666667</v>
      </c>
      <c r="J163" s="265">
        <v>2789.9333333333334</v>
      </c>
      <c r="K163" s="263">
        <v>2620</v>
      </c>
      <c r="L163" s="263">
        <v>2487.15</v>
      </c>
      <c r="M163" s="263">
        <v>4.0760300000000003</v>
      </c>
    </row>
    <row r="164" spans="1:13">
      <c r="A164" s="282">
        <v>155</v>
      </c>
      <c r="B164" s="263" t="s">
        <v>156</v>
      </c>
      <c r="C164" s="263">
        <v>30196.15</v>
      </c>
      <c r="D164" s="265">
        <v>30258.716666666664</v>
      </c>
      <c r="E164" s="265">
        <v>29697.433333333327</v>
      </c>
      <c r="F164" s="265">
        <v>29198.716666666664</v>
      </c>
      <c r="G164" s="265">
        <v>28637.433333333327</v>
      </c>
      <c r="H164" s="265">
        <v>30757.433333333327</v>
      </c>
      <c r="I164" s="265">
        <v>31318.71666666666</v>
      </c>
      <c r="J164" s="265">
        <v>31817.433333333327</v>
      </c>
      <c r="K164" s="263">
        <v>30820</v>
      </c>
      <c r="L164" s="263">
        <v>29760</v>
      </c>
      <c r="M164" s="263">
        <v>0.36153999999999997</v>
      </c>
    </row>
    <row r="165" spans="1:13">
      <c r="A165" s="282">
        <v>156</v>
      </c>
      <c r="B165" s="263" t="s">
        <v>158</v>
      </c>
      <c r="C165" s="263">
        <v>239.3</v>
      </c>
      <c r="D165" s="265">
        <v>238.86666666666667</v>
      </c>
      <c r="E165" s="265">
        <v>236.93333333333334</v>
      </c>
      <c r="F165" s="265">
        <v>234.56666666666666</v>
      </c>
      <c r="G165" s="265">
        <v>232.63333333333333</v>
      </c>
      <c r="H165" s="265">
        <v>241.23333333333335</v>
      </c>
      <c r="I165" s="265">
        <v>243.16666666666669</v>
      </c>
      <c r="J165" s="265">
        <v>245.53333333333336</v>
      </c>
      <c r="K165" s="263">
        <v>240.8</v>
      </c>
      <c r="L165" s="263">
        <v>236.5</v>
      </c>
      <c r="M165" s="263">
        <v>29.418389999999999</v>
      </c>
    </row>
    <row r="166" spans="1:13">
      <c r="A166" s="282">
        <v>157</v>
      </c>
      <c r="B166" s="263" t="s">
        <v>269</v>
      </c>
      <c r="C166" s="263">
        <v>5172.2</v>
      </c>
      <c r="D166" s="265">
        <v>5181.8833333333332</v>
      </c>
      <c r="E166" s="265">
        <v>5125.3166666666666</v>
      </c>
      <c r="F166" s="265">
        <v>5078.4333333333334</v>
      </c>
      <c r="G166" s="265">
        <v>5021.8666666666668</v>
      </c>
      <c r="H166" s="265">
        <v>5228.7666666666664</v>
      </c>
      <c r="I166" s="265">
        <v>5285.3333333333321</v>
      </c>
      <c r="J166" s="265">
        <v>5332.2166666666662</v>
      </c>
      <c r="K166" s="263">
        <v>5238.45</v>
      </c>
      <c r="L166" s="263">
        <v>5135</v>
      </c>
      <c r="M166" s="263">
        <v>0.80230000000000001</v>
      </c>
    </row>
    <row r="167" spans="1:13">
      <c r="A167" s="282">
        <v>158</v>
      </c>
      <c r="B167" s="263" t="s">
        <v>160</v>
      </c>
      <c r="C167" s="263">
        <v>1833.15</v>
      </c>
      <c r="D167" s="265">
        <v>1837.5333333333335</v>
      </c>
      <c r="E167" s="265">
        <v>1818.616666666667</v>
      </c>
      <c r="F167" s="265">
        <v>1804.0833333333335</v>
      </c>
      <c r="G167" s="265">
        <v>1785.166666666667</v>
      </c>
      <c r="H167" s="265">
        <v>1852.0666666666671</v>
      </c>
      <c r="I167" s="265">
        <v>1870.9833333333336</v>
      </c>
      <c r="J167" s="265">
        <v>1885.5166666666671</v>
      </c>
      <c r="K167" s="263">
        <v>1856.45</v>
      </c>
      <c r="L167" s="263">
        <v>1823</v>
      </c>
      <c r="M167" s="263">
        <v>6.0193000000000003</v>
      </c>
    </row>
    <row r="168" spans="1:13">
      <c r="A168" s="282">
        <v>159</v>
      </c>
      <c r="B168" s="263" t="s">
        <v>157</v>
      </c>
      <c r="C168" s="263">
        <v>1659</v>
      </c>
      <c r="D168" s="265">
        <v>1647</v>
      </c>
      <c r="E168" s="265">
        <v>1624</v>
      </c>
      <c r="F168" s="265">
        <v>1589</v>
      </c>
      <c r="G168" s="265">
        <v>1566</v>
      </c>
      <c r="H168" s="265">
        <v>1682</v>
      </c>
      <c r="I168" s="265">
        <v>1705</v>
      </c>
      <c r="J168" s="265">
        <v>1740</v>
      </c>
      <c r="K168" s="263">
        <v>1670</v>
      </c>
      <c r="L168" s="263">
        <v>1612</v>
      </c>
      <c r="M168" s="263">
        <v>11.023899999999999</v>
      </c>
    </row>
    <row r="169" spans="1:13">
      <c r="A169" s="282">
        <v>160</v>
      </c>
      <c r="B169" s="263" t="s">
        <v>461</v>
      </c>
      <c r="C169" s="263">
        <v>1541.85</v>
      </c>
      <c r="D169" s="265">
        <v>1525.3666666666668</v>
      </c>
      <c r="E169" s="265">
        <v>1496.2333333333336</v>
      </c>
      <c r="F169" s="265">
        <v>1450.6166666666668</v>
      </c>
      <c r="G169" s="265">
        <v>1421.4833333333336</v>
      </c>
      <c r="H169" s="265">
        <v>1570.9833333333336</v>
      </c>
      <c r="I169" s="265">
        <v>1600.1166666666668</v>
      </c>
      <c r="J169" s="265">
        <v>1645.7333333333336</v>
      </c>
      <c r="K169" s="263">
        <v>1554.5</v>
      </c>
      <c r="L169" s="263">
        <v>1479.75</v>
      </c>
      <c r="M169" s="263">
        <v>10.542</v>
      </c>
    </row>
    <row r="170" spans="1:13">
      <c r="A170" s="282">
        <v>161</v>
      </c>
      <c r="B170" s="263" t="s">
        <v>159</v>
      </c>
      <c r="C170" s="263">
        <v>108.5</v>
      </c>
      <c r="D170" s="265">
        <v>107.75</v>
      </c>
      <c r="E170" s="265">
        <v>106.65</v>
      </c>
      <c r="F170" s="265">
        <v>104.80000000000001</v>
      </c>
      <c r="G170" s="265">
        <v>103.70000000000002</v>
      </c>
      <c r="H170" s="265">
        <v>109.6</v>
      </c>
      <c r="I170" s="265">
        <v>110.69999999999999</v>
      </c>
      <c r="J170" s="265">
        <v>112.54999999999998</v>
      </c>
      <c r="K170" s="263">
        <v>108.85</v>
      </c>
      <c r="L170" s="263">
        <v>105.9</v>
      </c>
      <c r="M170" s="263">
        <v>68.096119999999999</v>
      </c>
    </row>
    <row r="171" spans="1:13">
      <c r="A171" s="282">
        <v>162</v>
      </c>
      <c r="B171" s="263" t="s">
        <v>162</v>
      </c>
      <c r="C171" s="263">
        <v>216.65</v>
      </c>
      <c r="D171" s="265">
        <v>217.65</v>
      </c>
      <c r="E171" s="265">
        <v>214.8</v>
      </c>
      <c r="F171" s="265">
        <v>212.95000000000002</v>
      </c>
      <c r="G171" s="265">
        <v>210.10000000000002</v>
      </c>
      <c r="H171" s="265">
        <v>219.5</v>
      </c>
      <c r="I171" s="265">
        <v>222.34999999999997</v>
      </c>
      <c r="J171" s="265">
        <v>224.2</v>
      </c>
      <c r="K171" s="263">
        <v>220.5</v>
      </c>
      <c r="L171" s="263">
        <v>215.8</v>
      </c>
      <c r="M171" s="263">
        <v>85.897210000000001</v>
      </c>
    </row>
    <row r="172" spans="1:13">
      <c r="A172" s="282">
        <v>163</v>
      </c>
      <c r="B172" s="263" t="s">
        <v>270</v>
      </c>
      <c r="C172" s="263">
        <v>274.5</v>
      </c>
      <c r="D172" s="265">
        <v>275.2</v>
      </c>
      <c r="E172" s="265">
        <v>273.09999999999997</v>
      </c>
      <c r="F172" s="265">
        <v>271.7</v>
      </c>
      <c r="G172" s="265">
        <v>269.59999999999997</v>
      </c>
      <c r="H172" s="265">
        <v>276.59999999999997</v>
      </c>
      <c r="I172" s="265">
        <v>278.7</v>
      </c>
      <c r="J172" s="265">
        <v>280.09999999999997</v>
      </c>
      <c r="K172" s="263">
        <v>277.3</v>
      </c>
      <c r="L172" s="263">
        <v>273.8</v>
      </c>
      <c r="M172" s="263">
        <v>1.2809299999999999</v>
      </c>
    </row>
    <row r="173" spans="1:13">
      <c r="A173" s="282">
        <v>164</v>
      </c>
      <c r="B173" s="263" t="s">
        <v>271</v>
      </c>
      <c r="C173" s="263">
        <v>13405.95</v>
      </c>
      <c r="D173" s="265">
        <v>13416.983333333332</v>
      </c>
      <c r="E173" s="265">
        <v>13183.966666666664</v>
      </c>
      <c r="F173" s="265">
        <v>12961.983333333332</v>
      </c>
      <c r="G173" s="265">
        <v>12728.966666666664</v>
      </c>
      <c r="H173" s="265">
        <v>13638.966666666664</v>
      </c>
      <c r="I173" s="265">
        <v>13871.98333333333</v>
      </c>
      <c r="J173" s="265">
        <v>14093.966666666664</v>
      </c>
      <c r="K173" s="263">
        <v>13650</v>
      </c>
      <c r="L173" s="263">
        <v>13195</v>
      </c>
      <c r="M173" s="263">
        <v>0.28338999999999998</v>
      </c>
    </row>
    <row r="174" spans="1:13">
      <c r="A174" s="282">
        <v>165</v>
      </c>
      <c r="B174" s="263" t="s">
        <v>161</v>
      </c>
      <c r="C174" s="263">
        <v>34.950000000000003</v>
      </c>
      <c r="D174" s="265">
        <v>34.866666666666667</v>
      </c>
      <c r="E174" s="265">
        <v>34.433333333333337</v>
      </c>
      <c r="F174" s="265">
        <v>33.916666666666671</v>
      </c>
      <c r="G174" s="265">
        <v>33.483333333333341</v>
      </c>
      <c r="H174" s="265">
        <v>35.383333333333333</v>
      </c>
      <c r="I174" s="265">
        <v>35.816666666666656</v>
      </c>
      <c r="J174" s="265">
        <v>36.333333333333329</v>
      </c>
      <c r="K174" s="263">
        <v>35.299999999999997</v>
      </c>
      <c r="L174" s="263">
        <v>34.35</v>
      </c>
      <c r="M174" s="263">
        <v>972.06393000000003</v>
      </c>
    </row>
    <row r="175" spans="1:13">
      <c r="A175" s="282">
        <v>166</v>
      </c>
      <c r="B175" s="263" t="s">
        <v>165</v>
      </c>
      <c r="C175" s="263">
        <v>186.55</v>
      </c>
      <c r="D175" s="265">
        <v>185.45000000000002</v>
      </c>
      <c r="E175" s="265">
        <v>183.90000000000003</v>
      </c>
      <c r="F175" s="265">
        <v>181.25000000000003</v>
      </c>
      <c r="G175" s="265">
        <v>179.70000000000005</v>
      </c>
      <c r="H175" s="265">
        <v>188.10000000000002</v>
      </c>
      <c r="I175" s="265">
        <v>189.65000000000003</v>
      </c>
      <c r="J175" s="265">
        <v>192.3</v>
      </c>
      <c r="K175" s="263">
        <v>187</v>
      </c>
      <c r="L175" s="263">
        <v>182.8</v>
      </c>
      <c r="M175" s="263">
        <v>113.61945</v>
      </c>
    </row>
    <row r="176" spans="1:13">
      <c r="A176" s="282">
        <v>167</v>
      </c>
      <c r="B176" s="263" t="s">
        <v>166</v>
      </c>
      <c r="C176" s="263">
        <v>128.1</v>
      </c>
      <c r="D176" s="265">
        <v>127.78333333333335</v>
      </c>
      <c r="E176" s="265">
        <v>126.81666666666669</v>
      </c>
      <c r="F176" s="265">
        <v>125.53333333333335</v>
      </c>
      <c r="G176" s="265">
        <v>124.56666666666669</v>
      </c>
      <c r="H176" s="265">
        <v>129.06666666666669</v>
      </c>
      <c r="I176" s="265">
        <v>130.03333333333336</v>
      </c>
      <c r="J176" s="265">
        <v>131.31666666666669</v>
      </c>
      <c r="K176" s="263">
        <v>128.75</v>
      </c>
      <c r="L176" s="263">
        <v>126.5</v>
      </c>
      <c r="M176" s="263">
        <v>25.31062</v>
      </c>
    </row>
    <row r="177" spans="1:13">
      <c r="A177" s="282">
        <v>168</v>
      </c>
      <c r="B177" s="263" t="s">
        <v>273</v>
      </c>
      <c r="C177" s="263">
        <v>521.29999999999995</v>
      </c>
      <c r="D177" s="265">
        <v>519.11666666666667</v>
      </c>
      <c r="E177" s="265">
        <v>513.23333333333335</v>
      </c>
      <c r="F177" s="265">
        <v>505.16666666666669</v>
      </c>
      <c r="G177" s="265">
        <v>499.28333333333336</v>
      </c>
      <c r="H177" s="265">
        <v>527.18333333333339</v>
      </c>
      <c r="I177" s="265">
        <v>533.06666666666683</v>
      </c>
      <c r="J177" s="265">
        <v>541.13333333333333</v>
      </c>
      <c r="K177" s="263">
        <v>525</v>
      </c>
      <c r="L177" s="263">
        <v>511.05</v>
      </c>
      <c r="M177" s="263">
        <v>1.3122499999999999</v>
      </c>
    </row>
    <row r="178" spans="1:13">
      <c r="A178" s="282">
        <v>169</v>
      </c>
      <c r="B178" s="263" t="s">
        <v>167</v>
      </c>
      <c r="C178" s="263">
        <v>1988.65</v>
      </c>
      <c r="D178" s="265">
        <v>1974.7</v>
      </c>
      <c r="E178" s="265">
        <v>1952.2</v>
      </c>
      <c r="F178" s="265">
        <v>1915.75</v>
      </c>
      <c r="G178" s="265">
        <v>1893.25</v>
      </c>
      <c r="H178" s="265">
        <v>2011.15</v>
      </c>
      <c r="I178" s="265">
        <v>2033.65</v>
      </c>
      <c r="J178" s="265">
        <v>2070.1000000000004</v>
      </c>
      <c r="K178" s="263">
        <v>1997.2</v>
      </c>
      <c r="L178" s="263">
        <v>1938.25</v>
      </c>
      <c r="M178" s="263">
        <v>92.265469999999993</v>
      </c>
    </row>
    <row r="179" spans="1:13">
      <c r="A179" s="282">
        <v>170</v>
      </c>
      <c r="B179" s="263" t="s">
        <v>815</v>
      </c>
      <c r="C179" s="263">
        <v>954.65</v>
      </c>
      <c r="D179" s="265">
        <v>942.88333333333333</v>
      </c>
      <c r="E179" s="265">
        <v>921.76666666666665</v>
      </c>
      <c r="F179" s="265">
        <v>888.88333333333333</v>
      </c>
      <c r="G179" s="265">
        <v>867.76666666666665</v>
      </c>
      <c r="H179" s="265">
        <v>975.76666666666665</v>
      </c>
      <c r="I179" s="265">
        <v>996.88333333333321</v>
      </c>
      <c r="J179" s="265">
        <v>1029.7666666666667</v>
      </c>
      <c r="K179" s="263">
        <v>964</v>
      </c>
      <c r="L179" s="263">
        <v>910</v>
      </c>
      <c r="M179" s="263">
        <v>52.804360000000003</v>
      </c>
    </row>
    <row r="180" spans="1:13">
      <c r="A180" s="282">
        <v>171</v>
      </c>
      <c r="B180" s="263" t="s">
        <v>274</v>
      </c>
      <c r="C180" s="263">
        <v>928.75</v>
      </c>
      <c r="D180" s="265">
        <v>933.51666666666677</v>
      </c>
      <c r="E180" s="265">
        <v>920.23333333333358</v>
      </c>
      <c r="F180" s="265">
        <v>911.71666666666681</v>
      </c>
      <c r="G180" s="265">
        <v>898.43333333333362</v>
      </c>
      <c r="H180" s="265">
        <v>942.03333333333353</v>
      </c>
      <c r="I180" s="265">
        <v>955.31666666666661</v>
      </c>
      <c r="J180" s="265">
        <v>963.83333333333348</v>
      </c>
      <c r="K180" s="263">
        <v>946.8</v>
      </c>
      <c r="L180" s="263">
        <v>925</v>
      </c>
      <c r="M180" s="263">
        <v>19.269770000000001</v>
      </c>
    </row>
    <row r="181" spans="1:13">
      <c r="A181" s="282">
        <v>172</v>
      </c>
      <c r="B181" s="263" t="s">
        <v>172</v>
      </c>
      <c r="C181" s="263">
        <v>6434.85</v>
      </c>
      <c r="D181" s="265">
        <v>6363.05</v>
      </c>
      <c r="E181" s="265">
        <v>6272.85</v>
      </c>
      <c r="F181" s="265">
        <v>6110.85</v>
      </c>
      <c r="G181" s="265">
        <v>6020.6500000000005</v>
      </c>
      <c r="H181" s="265">
        <v>6525.05</v>
      </c>
      <c r="I181" s="265">
        <v>6615.2499999999991</v>
      </c>
      <c r="J181" s="265">
        <v>6777.25</v>
      </c>
      <c r="K181" s="263">
        <v>6453.25</v>
      </c>
      <c r="L181" s="263">
        <v>6201.05</v>
      </c>
      <c r="M181" s="263">
        <v>3.3780299999999999</v>
      </c>
    </row>
    <row r="182" spans="1:13">
      <c r="A182" s="282">
        <v>173</v>
      </c>
      <c r="B182" s="263" t="s">
        <v>478</v>
      </c>
      <c r="C182" s="263">
        <v>7472.6</v>
      </c>
      <c r="D182" s="265">
        <v>7473.8666666666659</v>
      </c>
      <c r="E182" s="265">
        <v>7422.7333333333318</v>
      </c>
      <c r="F182" s="265">
        <v>7372.8666666666659</v>
      </c>
      <c r="G182" s="265">
        <v>7321.7333333333318</v>
      </c>
      <c r="H182" s="265">
        <v>7523.7333333333318</v>
      </c>
      <c r="I182" s="265">
        <v>7574.866666666665</v>
      </c>
      <c r="J182" s="265">
        <v>7624.7333333333318</v>
      </c>
      <c r="K182" s="263">
        <v>7525</v>
      </c>
      <c r="L182" s="263">
        <v>7424</v>
      </c>
      <c r="M182" s="263">
        <v>0.59284000000000003</v>
      </c>
    </row>
    <row r="183" spans="1:13">
      <c r="A183" s="282">
        <v>174</v>
      </c>
      <c r="B183" s="263" t="s">
        <v>170</v>
      </c>
      <c r="C183" s="263">
        <v>28098.55</v>
      </c>
      <c r="D183" s="265">
        <v>28129.516666666666</v>
      </c>
      <c r="E183" s="265">
        <v>27934.033333333333</v>
      </c>
      <c r="F183" s="265">
        <v>27769.516666666666</v>
      </c>
      <c r="G183" s="265">
        <v>27574.033333333333</v>
      </c>
      <c r="H183" s="265">
        <v>28294.033333333333</v>
      </c>
      <c r="I183" s="265">
        <v>28489.516666666663</v>
      </c>
      <c r="J183" s="265">
        <v>28654.033333333333</v>
      </c>
      <c r="K183" s="263">
        <v>28325</v>
      </c>
      <c r="L183" s="263">
        <v>27965</v>
      </c>
      <c r="M183" s="263">
        <v>0.31369000000000002</v>
      </c>
    </row>
    <row r="184" spans="1:13">
      <c r="A184" s="282">
        <v>175</v>
      </c>
      <c r="B184" s="263" t="s">
        <v>173</v>
      </c>
      <c r="C184" s="263">
        <v>1325</v>
      </c>
      <c r="D184" s="265">
        <v>1333.9833333333333</v>
      </c>
      <c r="E184" s="265">
        <v>1310.1166666666668</v>
      </c>
      <c r="F184" s="265">
        <v>1295.2333333333333</v>
      </c>
      <c r="G184" s="265">
        <v>1271.3666666666668</v>
      </c>
      <c r="H184" s="265">
        <v>1348.8666666666668</v>
      </c>
      <c r="I184" s="265">
        <v>1372.7333333333331</v>
      </c>
      <c r="J184" s="265">
        <v>1387.6166666666668</v>
      </c>
      <c r="K184" s="263">
        <v>1357.85</v>
      </c>
      <c r="L184" s="263">
        <v>1319.1</v>
      </c>
      <c r="M184" s="263">
        <v>16.6876</v>
      </c>
    </row>
    <row r="185" spans="1:13">
      <c r="A185" s="282">
        <v>176</v>
      </c>
      <c r="B185" s="263" t="s">
        <v>171</v>
      </c>
      <c r="C185" s="263">
        <v>1844</v>
      </c>
      <c r="D185" s="265">
        <v>1830.8666666666668</v>
      </c>
      <c r="E185" s="265">
        <v>1815.1333333333337</v>
      </c>
      <c r="F185" s="265">
        <v>1786.2666666666669</v>
      </c>
      <c r="G185" s="265">
        <v>1770.5333333333338</v>
      </c>
      <c r="H185" s="265">
        <v>1859.7333333333336</v>
      </c>
      <c r="I185" s="265">
        <v>1875.4666666666667</v>
      </c>
      <c r="J185" s="265">
        <v>1904.3333333333335</v>
      </c>
      <c r="K185" s="263">
        <v>1846.6</v>
      </c>
      <c r="L185" s="263">
        <v>1802</v>
      </c>
      <c r="M185" s="263">
        <v>1.8113300000000001</v>
      </c>
    </row>
    <row r="186" spans="1:13">
      <c r="A186" s="282">
        <v>177</v>
      </c>
      <c r="B186" s="263" t="s">
        <v>169</v>
      </c>
      <c r="C186" s="263">
        <v>353.05</v>
      </c>
      <c r="D186" s="265">
        <v>350.13333333333338</v>
      </c>
      <c r="E186" s="265">
        <v>345.31666666666678</v>
      </c>
      <c r="F186" s="265">
        <v>337.58333333333337</v>
      </c>
      <c r="G186" s="265">
        <v>332.76666666666677</v>
      </c>
      <c r="H186" s="265">
        <v>357.86666666666679</v>
      </c>
      <c r="I186" s="265">
        <v>362.68333333333339</v>
      </c>
      <c r="J186" s="265">
        <v>370.4166666666668</v>
      </c>
      <c r="K186" s="263">
        <v>354.95</v>
      </c>
      <c r="L186" s="263">
        <v>342.4</v>
      </c>
      <c r="M186" s="263">
        <v>460.03023000000002</v>
      </c>
    </row>
    <row r="187" spans="1:13">
      <c r="A187" s="282">
        <v>178</v>
      </c>
      <c r="B187" s="263" t="s">
        <v>168</v>
      </c>
      <c r="C187" s="263">
        <v>100.15</v>
      </c>
      <c r="D187" s="265">
        <v>100.33333333333333</v>
      </c>
      <c r="E187" s="265">
        <v>99.11666666666666</v>
      </c>
      <c r="F187" s="265">
        <v>98.083333333333329</v>
      </c>
      <c r="G187" s="265">
        <v>96.86666666666666</v>
      </c>
      <c r="H187" s="265">
        <v>101.36666666666666</v>
      </c>
      <c r="I187" s="265">
        <v>102.58333333333333</v>
      </c>
      <c r="J187" s="265">
        <v>103.61666666666666</v>
      </c>
      <c r="K187" s="263">
        <v>101.55</v>
      </c>
      <c r="L187" s="263">
        <v>99.3</v>
      </c>
      <c r="M187" s="263">
        <v>599.90913</v>
      </c>
    </row>
    <row r="188" spans="1:13">
      <c r="A188" s="282">
        <v>179</v>
      </c>
      <c r="B188" s="263" t="s">
        <v>175</v>
      </c>
      <c r="C188" s="263">
        <v>639.25</v>
      </c>
      <c r="D188" s="265">
        <v>637.9</v>
      </c>
      <c r="E188" s="265">
        <v>633.34999999999991</v>
      </c>
      <c r="F188" s="265">
        <v>627.44999999999993</v>
      </c>
      <c r="G188" s="265">
        <v>622.89999999999986</v>
      </c>
      <c r="H188" s="265">
        <v>643.79999999999995</v>
      </c>
      <c r="I188" s="265">
        <v>648.34999999999991</v>
      </c>
      <c r="J188" s="265">
        <v>654.25</v>
      </c>
      <c r="K188" s="263">
        <v>642.45000000000005</v>
      </c>
      <c r="L188" s="263">
        <v>632</v>
      </c>
      <c r="M188" s="263">
        <v>51.123840000000001</v>
      </c>
    </row>
    <row r="189" spans="1:13">
      <c r="A189" s="282">
        <v>180</v>
      </c>
      <c r="B189" s="263" t="s">
        <v>176</v>
      </c>
      <c r="C189" s="263">
        <v>488.65</v>
      </c>
      <c r="D189" s="265">
        <v>482.14999999999992</v>
      </c>
      <c r="E189" s="265">
        <v>473.59999999999985</v>
      </c>
      <c r="F189" s="265">
        <v>458.54999999999995</v>
      </c>
      <c r="G189" s="265">
        <v>449.99999999999989</v>
      </c>
      <c r="H189" s="265">
        <v>497.19999999999982</v>
      </c>
      <c r="I189" s="265">
        <v>505.74999999999989</v>
      </c>
      <c r="J189" s="265">
        <v>520.79999999999973</v>
      </c>
      <c r="K189" s="263">
        <v>490.7</v>
      </c>
      <c r="L189" s="263">
        <v>467.1</v>
      </c>
      <c r="M189" s="263">
        <v>33.347050000000003</v>
      </c>
    </row>
    <row r="190" spans="1:13">
      <c r="A190" s="282">
        <v>181</v>
      </c>
      <c r="B190" s="263" t="s">
        <v>275</v>
      </c>
      <c r="C190" s="263">
        <v>603.54999999999995</v>
      </c>
      <c r="D190" s="265">
        <v>604.51666666666665</v>
      </c>
      <c r="E190" s="265">
        <v>594.0333333333333</v>
      </c>
      <c r="F190" s="265">
        <v>584.51666666666665</v>
      </c>
      <c r="G190" s="265">
        <v>574.0333333333333</v>
      </c>
      <c r="H190" s="265">
        <v>614.0333333333333</v>
      </c>
      <c r="I190" s="265">
        <v>624.51666666666665</v>
      </c>
      <c r="J190" s="265">
        <v>634.0333333333333</v>
      </c>
      <c r="K190" s="263">
        <v>615</v>
      </c>
      <c r="L190" s="263">
        <v>595</v>
      </c>
      <c r="M190" s="263">
        <v>4.3103600000000002</v>
      </c>
    </row>
    <row r="191" spans="1:13">
      <c r="A191" s="282">
        <v>182</v>
      </c>
      <c r="B191" s="263" t="s">
        <v>188</v>
      </c>
      <c r="C191" s="263">
        <v>566.29999999999995</v>
      </c>
      <c r="D191" s="265">
        <v>561.38333333333333</v>
      </c>
      <c r="E191" s="265">
        <v>551.2166666666667</v>
      </c>
      <c r="F191" s="265">
        <v>536.13333333333333</v>
      </c>
      <c r="G191" s="265">
        <v>525.9666666666667</v>
      </c>
      <c r="H191" s="265">
        <v>576.4666666666667</v>
      </c>
      <c r="I191" s="265">
        <v>586.63333333333344</v>
      </c>
      <c r="J191" s="265">
        <v>601.7166666666667</v>
      </c>
      <c r="K191" s="263">
        <v>571.54999999999995</v>
      </c>
      <c r="L191" s="263">
        <v>546.29999999999995</v>
      </c>
      <c r="M191" s="263">
        <v>27.432169999999999</v>
      </c>
    </row>
    <row r="192" spans="1:13">
      <c r="A192" s="282">
        <v>183</v>
      </c>
      <c r="B192" s="263" t="s">
        <v>177</v>
      </c>
      <c r="C192" s="263">
        <v>759.7</v>
      </c>
      <c r="D192" s="265">
        <v>752.73333333333323</v>
      </c>
      <c r="E192" s="265">
        <v>740.46666666666647</v>
      </c>
      <c r="F192" s="265">
        <v>721.23333333333323</v>
      </c>
      <c r="G192" s="265">
        <v>708.96666666666647</v>
      </c>
      <c r="H192" s="265">
        <v>771.96666666666647</v>
      </c>
      <c r="I192" s="265">
        <v>784.23333333333312</v>
      </c>
      <c r="J192" s="265">
        <v>803.46666666666647</v>
      </c>
      <c r="K192" s="263">
        <v>765</v>
      </c>
      <c r="L192" s="263">
        <v>733.5</v>
      </c>
      <c r="M192" s="263">
        <v>62.347020000000001</v>
      </c>
    </row>
    <row r="193" spans="1:13">
      <c r="A193" s="282">
        <v>184</v>
      </c>
      <c r="B193" s="263" t="s">
        <v>183</v>
      </c>
      <c r="C193" s="263">
        <v>3132</v>
      </c>
      <c r="D193" s="265">
        <v>3123.7000000000003</v>
      </c>
      <c r="E193" s="265">
        <v>3111.3000000000006</v>
      </c>
      <c r="F193" s="265">
        <v>3090.6000000000004</v>
      </c>
      <c r="G193" s="265">
        <v>3078.2000000000007</v>
      </c>
      <c r="H193" s="265">
        <v>3144.4000000000005</v>
      </c>
      <c r="I193" s="265">
        <v>3156.8</v>
      </c>
      <c r="J193" s="265">
        <v>3177.5000000000005</v>
      </c>
      <c r="K193" s="263">
        <v>3136.1</v>
      </c>
      <c r="L193" s="263">
        <v>3103</v>
      </c>
      <c r="M193" s="263">
        <v>14.714169999999999</v>
      </c>
    </row>
    <row r="194" spans="1:13">
      <c r="A194" s="282">
        <v>185</v>
      </c>
      <c r="B194" s="263" t="s">
        <v>804</v>
      </c>
      <c r="C194" s="263">
        <v>673.7</v>
      </c>
      <c r="D194" s="265">
        <v>673.9</v>
      </c>
      <c r="E194" s="265">
        <v>667.9</v>
      </c>
      <c r="F194" s="265">
        <v>662.1</v>
      </c>
      <c r="G194" s="265">
        <v>656.1</v>
      </c>
      <c r="H194" s="265">
        <v>679.69999999999993</v>
      </c>
      <c r="I194" s="265">
        <v>685.69999999999993</v>
      </c>
      <c r="J194" s="265">
        <v>691.49999999999989</v>
      </c>
      <c r="K194" s="263">
        <v>679.9</v>
      </c>
      <c r="L194" s="263">
        <v>668.1</v>
      </c>
      <c r="M194" s="263">
        <v>22.587689999999998</v>
      </c>
    </row>
    <row r="195" spans="1:13">
      <c r="A195" s="282">
        <v>186</v>
      </c>
      <c r="B195" s="263" t="s">
        <v>179</v>
      </c>
      <c r="C195" s="263">
        <v>301.5</v>
      </c>
      <c r="D195" s="265">
        <v>299.7</v>
      </c>
      <c r="E195" s="265">
        <v>296.89999999999998</v>
      </c>
      <c r="F195" s="265">
        <v>292.3</v>
      </c>
      <c r="G195" s="265">
        <v>289.5</v>
      </c>
      <c r="H195" s="265">
        <v>304.29999999999995</v>
      </c>
      <c r="I195" s="265">
        <v>307.10000000000002</v>
      </c>
      <c r="J195" s="265">
        <v>311.69999999999993</v>
      </c>
      <c r="K195" s="263">
        <v>302.5</v>
      </c>
      <c r="L195" s="263">
        <v>295.10000000000002</v>
      </c>
      <c r="M195" s="263">
        <v>350.40532000000002</v>
      </c>
    </row>
    <row r="196" spans="1:13">
      <c r="A196" s="282">
        <v>187</v>
      </c>
      <c r="B196" s="254" t="s">
        <v>181</v>
      </c>
      <c r="C196" s="254">
        <v>98</v>
      </c>
      <c r="D196" s="289">
        <v>97.616666666666674</v>
      </c>
      <c r="E196" s="289">
        <v>96.783333333333346</v>
      </c>
      <c r="F196" s="289">
        <v>95.566666666666677</v>
      </c>
      <c r="G196" s="289">
        <v>94.733333333333348</v>
      </c>
      <c r="H196" s="289">
        <v>98.833333333333343</v>
      </c>
      <c r="I196" s="289">
        <v>99.666666666666657</v>
      </c>
      <c r="J196" s="289">
        <v>100.88333333333334</v>
      </c>
      <c r="K196" s="254">
        <v>98.45</v>
      </c>
      <c r="L196" s="254">
        <v>96.4</v>
      </c>
      <c r="M196" s="254">
        <v>268.92254000000003</v>
      </c>
    </row>
    <row r="197" spans="1:13">
      <c r="A197" s="282">
        <v>188</v>
      </c>
      <c r="B197" s="254" t="s">
        <v>182</v>
      </c>
      <c r="C197" s="254">
        <v>977.75</v>
      </c>
      <c r="D197" s="289">
        <v>968.35</v>
      </c>
      <c r="E197" s="289">
        <v>953.7</v>
      </c>
      <c r="F197" s="289">
        <v>929.65</v>
      </c>
      <c r="G197" s="289">
        <v>915</v>
      </c>
      <c r="H197" s="289">
        <v>992.40000000000009</v>
      </c>
      <c r="I197" s="289">
        <v>1007.05</v>
      </c>
      <c r="J197" s="289">
        <v>1031.1000000000001</v>
      </c>
      <c r="K197" s="254">
        <v>983</v>
      </c>
      <c r="L197" s="254">
        <v>944.3</v>
      </c>
      <c r="M197" s="254">
        <v>249.04515000000001</v>
      </c>
    </row>
    <row r="198" spans="1:13">
      <c r="A198" s="282">
        <v>189</v>
      </c>
      <c r="B198" s="254" t="s">
        <v>184</v>
      </c>
      <c r="C198" s="254">
        <v>969.25</v>
      </c>
      <c r="D198" s="289">
        <v>967</v>
      </c>
      <c r="E198" s="289">
        <v>946.4</v>
      </c>
      <c r="F198" s="289">
        <v>923.55</v>
      </c>
      <c r="G198" s="289">
        <v>902.94999999999993</v>
      </c>
      <c r="H198" s="289">
        <v>989.85</v>
      </c>
      <c r="I198" s="289">
        <v>1010.4499999999999</v>
      </c>
      <c r="J198" s="289">
        <v>1033.3000000000002</v>
      </c>
      <c r="K198" s="254">
        <v>987.6</v>
      </c>
      <c r="L198" s="254">
        <v>944.15</v>
      </c>
      <c r="M198" s="254">
        <v>104.97935</v>
      </c>
    </row>
    <row r="199" spans="1:13">
      <c r="A199" s="282">
        <v>190</v>
      </c>
      <c r="B199" s="254" t="s">
        <v>164</v>
      </c>
      <c r="C199" s="254">
        <v>959.55</v>
      </c>
      <c r="D199" s="289">
        <v>961.78333333333342</v>
      </c>
      <c r="E199" s="289">
        <v>952.21666666666681</v>
      </c>
      <c r="F199" s="289">
        <v>944.88333333333344</v>
      </c>
      <c r="G199" s="289">
        <v>935.31666666666683</v>
      </c>
      <c r="H199" s="289">
        <v>969.11666666666679</v>
      </c>
      <c r="I199" s="289">
        <v>978.68333333333339</v>
      </c>
      <c r="J199" s="289">
        <v>986.01666666666677</v>
      </c>
      <c r="K199" s="254">
        <v>971.35</v>
      </c>
      <c r="L199" s="254">
        <v>954.45</v>
      </c>
      <c r="M199" s="254">
        <v>4.4807899999999998</v>
      </c>
    </row>
    <row r="200" spans="1:13">
      <c r="A200" s="282">
        <v>191</v>
      </c>
      <c r="B200" s="254" t="s">
        <v>185</v>
      </c>
      <c r="C200" s="254">
        <v>1495.1</v>
      </c>
      <c r="D200" s="289">
        <v>1493.55</v>
      </c>
      <c r="E200" s="289">
        <v>1483.55</v>
      </c>
      <c r="F200" s="289">
        <v>1472</v>
      </c>
      <c r="G200" s="289">
        <v>1462</v>
      </c>
      <c r="H200" s="289">
        <v>1505.1</v>
      </c>
      <c r="I200" s="289">
        <v>1515.1</v>
      </c>
      <c r="J200" s="289">
        <v>1526.6499999999999</v>
      </c>
      <c r="K200" s="254">
        <v>1503.55</v>
      </c>
      <c r="L200" s="254">
        <v>1482</v>
      </c>
      <c r="M200" s="254">
        <v>11.45908</v>
      </c>
    </row>
    <row r="201" spans="1:13">
      <c r="A201" s="282">
        <v>192</v>
      </c>
      <c r="B201" s="254" t="s">
        <v>186</v>
      </c>
      <c r="C201" s="254">
        <v>2524.8000000000002</v>
      </c>
      <c r="D201" s="289">
        <v>2518.9333333333334</v>
      </c>
      <c r="E201" s="289">
        <v>2495.916666666667</v>
      </c>
      <c r="F201" s="289">
        <v>2467.0333333333338</v>
      </c>
      <c r="G201" s="289">
        <v>2444.0166666666673</v>
      </c>
      <c r="H201" s="289">
        <v>2547.8166666666666</v>
      </c>
      <c r="I201" s="289">
        <v>2570.833333333333</v>
      </c>
      <c r="J201" s="289">
        <v>2599.7166666666662</v>
      </c>
      <c r="K201" s="254">
        <v>2541.9499999999998</v>
      </c>
      <c r="L201" s="254">
        <v>2490.0500000000002</v>
      </c>
      <c r="M201" s="254">
        <v>2.46584</v>
      </c>
    </row>
    <row r="202" spans="1:13">
      <c r="A202" s="282">
        <v>193</v>
      </c>
      <c r="B202" s="254" t="s">
        <v>187</v>
      </c>
      <c r="C202" s="254">
        <v>392.85</v>
      </c>
      <c r="D202" s="289">
        <v>391.53333333333336</v>
      </c>
      <c r="E202" s="289">
        <v>388.76666666666671</v>
      </c>
      <c r="F202" s="289">
        <v>384.68333333333334</v>
      </c>
      <c r="G202" s="289">
        <v>381.91666666666669</v>
      </c>
      <c r="H202" s="289">
        <v>395.61666666666673</v>
      </c>
      <c r="I202" s="289">
        <v>398.38333333333338</v>
      </c>
      <c r="J202" s="289">
        <v>402.46666666666675</v>
      </c>
      <c r="K202" s="254">
        <v>394.3</v>
      </c>
      <c r="L202" s="254">
        <v>387.45</v>
      </c>
      <c r="M202" s="254">
        <v>4.84802</v>
      </c>
    </row>
    <row r="203" spans="1:13">
      <c r="A203" s="282">
        <v>194</v>
      </c>
      <c r="B203" s="254" t="s">
        <v>510</v>
      </c>
      <c r="C203" s="254">
        <v>784.2</v>
      </c>
      <c r="D203" s="289">
        <v>785.05000000000007</v>
      </c>
      <c r="E203" s="289">
        <v>775.60000000000014</v>
      </c>
      <c r="F203" s="289">
        <v>767.00000000000011</v>
      </c>
      <c r="G203" s="289">
        <v>757.55000000000018</v>
      </c>
      <c r="H203" s="289">
        <v>793.65000000000009</v>
      </c>
      <c r="I203" s="289">
        <v>803.10000000000014</v>
      </c>
      <c r="J203" s="289">
        <v>811.7</v>
      </c>
      <c r="K203" s="254">
        <v>794.5</v>
      </c>
      <c r="L203" s="254">
        <v>776.45</v>
      </c>
      <c r="M203" s="254">
        <v>8.5351800000000004</v>
      </c>
    </row>
    <row r="204" spans="1:13">
      <c r="A204" s="282">
        <v>195</v>
      </c>
      <c r="B204" s="254" t="s">
        <v>193</v>
      </c>
      <c r="C204" s="254">
        <v>597.45000000000005</v>
      </c>
      <c r="D204" s="289">
        <v>597.35</v>
      </c>
      <c r="E204" s="289">
        <v>589.5</v>
      </c>
      <c r="F204" s="289">
        <v>581.54999999999995</v>
      </c>
      <c r="G204" s="289">
        <v>573.69999999999993</v>
      </c>
      <c r="H204" s="289">
        <v>605.30000000000007</v>
      </c>
      <c r="I204" s="289">
        <v>613.1500000000002</v>
      </c>
      <c r="J204" s="289">
        <v>621.10000000000014</v>
      </c>
      <c r="K204" s="254">
        <v>605.20000000000005</v>
      </c>
      <c r="L204" s="254">
        <v>589.4</v>
      </c>
      <c r="M204" s="254">
        <v>44.968110000000003</v>
      </c>
    </row>
    <row r="205" spans="1:13">
      <c r="A205" s="282">
        <v>196</v>
      </c>
      <c r="B205" s="254" t="s">
        <v>191</v>
      </c>
      <c r="C205" s="254">
        <v>6326.8</v>
      </c>
      <c r="D205" s="289">
        <v>6302.5666666666666</v>
      </c>
      <c r="E205" s="289">
        <v>6259.2333333333336</v>
      </c>
      <c r="F205" s="289">
        <v>6191.666666666667</v>
      </c>
      <c r="G205" s="289">
        <v>6148.3333333333339</v>
      </c>
      <c r="H205" s="289">
        <v>6370.1333333333332</v>
      </c>
      <c r="I205" s="289">
        <v>6413.4666666666672</v>
      </c>
      <c r="J205" s="289">
        <v>6481.0333333333328</v>
      </c>
      <c r="K205" s="254">
        <v>6345.9</v>
      </c>
      <c r="L205" s="254">
        <v>6235</v>
      </c>
      <c r="M205" s="254">
        <v>5.1291000000000002</v>
      </c>
    </row>
    <row r="206" spans="1:13">
      <c r="A206" s="282">
        <v>197</v>
      </c>
      <c r="B206" s="254" t="s">
        <v>192</v>
      </c>
      <c r="C206" s="254">
        <v>33.85</v>
      </c>
      <c r="D206" s="289">
        <v>33.683333333333337</v>
      </c>
      <c r="E206" s="289">
        <v>33.266666666666673</v>
      </c>
      <c r="F206" s="289">
        <v>32.683333333333337</v>
      </c>
      <c r="G206" s="289">
        <v>32.266666666666673</v>
      </c>
      <c r="H206" s="289">
        <v>34.266666666666673</v>
      </c>
      <c r="I206" s="289">
        <v>34.68333333333333</v>
      </c>
      <c r="J206" s="289">
        <v>35.266666666666673</v>
      </c>
      <c r="K206" s="254">
        <v>34.1</v>
      </c>
      <c r="L206" s="254">
        <v>33.1</v>
      </c>
      <c r="M206" s="254">
        <v>48.211269999999999</v>
      </c>
    </row>
    <row r="207" spans="1:13">
      <c r="A207" s="282">
        <v>198</v>
      </c>
      <c r="B207" s="254" t="s">
        <v>189</v>
      </c>
      <c r="C207" s="254">
        <v>1164.25</v>
      </c>
      <c r="D207" s="289">
        <v>1154.0333333333333</v>
      </c>
      <c r="E207" s="289">
        <v>1140.8666666666666</v>
      </c>
      <c r="F207" s="289">
        <v>1117.4833333333333</v>
      </c>
      <c r="G207" s="289">
        <v>1104.3166666666666</v>
      </c>
      <c r="H207" s="289">
        <v>1177.4166666666665</v>
      </c>
      <c r="I207" s="289">
        <v>1190.5833333333335</v>
      </c>
      <c r="J207" s="289">
        <v>1213.9666666666665</v>
      </c>
      <c r="K207" s="254">
        <v>1167.2</v>
      </c>
      <c r="L207" s="254">
        <v>1130.6500000000001</v>
      </c>
      <c r="M207" s="254">
        <v>5.7616500000000004</v>
      </c>
    </row>
    <row r="208" spans="1:13">
      <c r="A208" s="282">
        <v>199</v>
      </c>
      <c r="B208" s="254" t="s">
        <v>141</v>
      </c>
      <c r="C208" s="254">
        <v>520.85</v>
      </c>
      <c r="D208" s="289">
        <v>522.0333333333333</v>
      </c>
      <c r="E208" s="289">
        <v>516.06666666666661</v>
      </c>
      <c r="F208" s="289">
        <v>511.2833333333333</v>
      </c>
      <c r="G208" s="289">
        <v>505.31666666666661</v>
      </c>
      <c r="H208" s="289">
        <v>526.81666666666661</v>
      </c>
      <c r="I208" s="289">
        <v>532.7833333333333</v>
      </c>
      <c r="J208" s="289">
        <v>537.56666666666661</v>
      </c>
      <c r="K208" s="254">
        <v>528</v>
      </c>
      <c r="L208" s="254">
        <v>517.25</v>
      </c>
      <c r="M208" s="254">
        <v>16.040479999999999</v>
      </c>
    </row>
    <row r="209" spans="1:13">
      <c r="A209" s="282">
        <v>200</v>
      </c>
      <c r="B209" s="254" t="s">
        <v>277</v>
      </c>
      <c r="C209" s="254">
        <v>225.8</v>
      </c>
      <c r="D209" s="289">
        <v>225.25</v>
      </c>
      <c r="E209" s="289">
        <v>224.05</v>
      </c>
      <c r="F209" s="289">
        <v>222.3</v>
      </c>
      <c r="G209" s="289">
        <v>221.10000000000002</v>
      </c>
      <c r="H209" s="289">
        <v>227</v>
      </c>
      <c r="I209" s="289">
        <v>228.2</v>
      </c>
      <c r="J209" s="289">
        <v>229.95</v>
      </c>
      <c r="K209" s="254">
        <v>226.45</v>
      </c>
      <c r="L209" s="254">
        <v>223.5</v>
      </c>
      <c r="M209" s="254">
        <v>1.29942</v>
      </c>
    </row>
    <row r="210" spans="1:13">
      <c r="A210" s="282">
        <v>201</v>
      </c>
      <c r="B210" s="254" t="s">
        <v>522</v>
      </c>
      <c r="C210" s="254">
        <v>932.05</v>
      </c>
      <c r="D210" s="289">
        <v>923.31666666666661</v>
      </c>
      <c r="E210" s="289">
        <v>908.73333333333323</v>
      </c>
      <c r="F210" s="289">
        <v>885.41666666666663</v>
      </c>
      <c r="G210" s="289">
        <v>870.83333333333326</v>
      </c>
      <c r="H210" s="289">
        <v>946.63333333333321</v>
      </c>
      <c r="I210" s="289">
        <v>961.2166666666667</v>
      </c>
      <c r="J210" s="289">
        <v>984.53333333333319</v>
      </c>
      <c r="K210" s="254">
        <v>937.9</v>
      </c>
      <c r="L210" s="254">
        <v>900</v>
      </c>
      <c r="M210" s="254">
        <v>3.4450599999999998</v>
      </c>
    </row>
    <row r="211" spans="1:13">
      <c r="A211" s="282">
        <v>202</v>
      </c>
      <c r="B211" s="254" t="s">
        <v>118</v>
      </c>
      <c r="C211" s="254">
        <v>8.6999999999999993</v>
      </c>
      <c r="D211" s="289">
        <v>8.6333333333333329</v>
      </c>
      <c r="E211" s="289">
        <v>8.5166666666666657</v>
      </c>
      <c r="F211" s="289">
        <v>8.3333333333333321</v>
      </c>
      <c r="G211" s="289">
        <v>8.216666666666665</v>
      </c>
      <c r="H211" s="289">
        <v>8.8166666666666664</v>
      </c>
      <c r="I211" s="289">
        <v>8.9333333333333336</v>
      </c>
      <c r="J211" s="289">
        <v>9.1166666666666671</v>
      </c>
      <c r="K211" s="254">
        <v>8.75</v>
      </c>
      <c r="L211" s="254">
        <v>8.4499999999999993</v>
      </c>
      <c r="M211" s="254">
        <v>1075.3960999999999</v>
      </c>
    </row>
    <row r="212" spans="1:13">
      <c r="A212" s="282">
        <v>203</v>
      </c>
      <c r="B212" s="254" t="s">
        <v>195</v>
      </c>
      <c r="C212" s="254">
        <v>976.4</v>
      </c>
      <c r="D212" s="289">
        <v>966.2833333333333</v>
      </c>
      <c r="E212" s="289">
        <v>951.66666666666663</v>
      </c>
      <c r="F212" s="289">
        <v>926.93333333333328</v>
      </c>
      <c r="G212" s="289">
        <v>912.31666666666661</v>
      </c>
      <c r="H212" s="289">
        <v>991.01666666666665</v>
      </c>
      <c r="I212" s="289">
        <v>1005.6333333333334</v>
      </c>
      <c r="J212" s="289">
        <v>1030.3666666666668</v>
      </c>
      <c r="K212" s="254">
        <v>980.9</v>
      </c>
      <c r="L212" s="254">
        <v>941.55</v>
      </c>
      <c r="M212" s="254">
        <v>17.809729999999998</v>
      </c>
    </row>
    <row r="213" spans="1:13">
      <c r="A213" s="282">
        <v>204</v>
      </c>
      <c r="B213" s="254" t="s">
        <v>528</v>
      </c>
      <c r="C213" s="254">
        <v>2161.0500000000002</v>
      </c>
      <c r="D213" s="289">
        <v>2162.3666666666668</v>
      </c>
      <c r="E213" s="289">
        <v>2139.7333333333336</v>
      </c>
      <c r="F213" s="289">
        <v>2118.416666666667</v>
      </c>
      <c r="G213" s="289">
        <v>2095.7833333333338</v>
      </c>
      <c r="H213" s="289">
        <v>2183.6833333333334</v>
      </c>
      <c r="I213" s="289">
        <v>2206.3166666666666</v>
      </c>
      <c r="J213" s="289">
        <v>2227.6333333333332</v>
      </c>
      <c r="K213" s="254">
        <v>2185</v>
      </c>
      <c r="L213" s="254">
        <v>2141.0500000000002</v>
      </c>
      <c r="M213" s="254">
        <v>0.63807000000000003</v>
      </c>
    </row>
    <row r="214" spans="1:13">
      <c r="A214" s="282">
        <v>205</v>
      </c>
      <c r="B214" s="254" t="s">
        <v>196</v>
      </c>
      <c r="C214" s="289">
        <v>485.05</v>
      </c>
      <c r="D214" s="289">
        <v>484.34999999999997</v>
      </c>
      <c r="E214" s="289">
        <v>481.69999999999993</v>
      </c>
      <c r="F214" s="289">
        <v>478.34999999999997</v>
      </c>
      <c r="G214" s="289">
        <v>475.69999999999993</v>
      </c>
      <c r="H214" s="289">
        <v>487.69999999999993</v>
      </c>
      <c r="I214" s="289">
        <v>490.34999999999991</v>
      </c>
      <c r="J214" s="289">
        <v>493.69999999999993</v>
      </c>
      <c r="K214" s="289">
        <v>487</v>
      </c>
      <c r="L214" s="289">
        <v>481</v>
      </c>
      <c r="M214" s="289">
        <v>72.094669999999994</v>
      </c>
    </row>
    <row r="215" spans="1:13">
      <c r="A215" s="282">
        <v>206</v>
      </c>
      <c r="B215" s="254" t="s">
        <v>197</v>
      </c>
      <c r="C215" s="289">
        <v>14.75</v>
      </c>
      <c r="D215" s="289">
        <v>14.6</v>
      </c>
      <c r="E215" s="289">
        <v>14.149999999999999</v>
      </c>
      <c r="F215" s="289">
        <v>13.549999999999999</v>
      </c>
      <c r="G215" s="289">
        <v>13.099999999999998</v>
      </c>
      <c r="H215" s="289">
        <v>15.2</v>
      </c>
      <c r="I215" s="289">
        <v>15.649999999999999</v>
      </c>
      <c r="J215" s="289">
        <v>16.25</v>
      </c>
      <c r="K215" s="289">
        <v>15.05</v>
      </c>
      <c r="L215" s="289">
        <v>14</v>
      </c>
      <c r="M215" s="289">
        <v>1275.45345</v>
      </c>
    </row>
    <row r="216" spans="1:13">
      <c r="A216" s="282">
        <v>207</v>
      </c>
      <c r="B216" s="254" t="s">
        <v>198</v>
      </c>
      <c r="C216" s="289">
        <v>188.15</v>
      </c>
      <c r="D216" s="289">
        <v>189.30000000000004</v>
      </c>
      <c r="E216" s="289">
        <v>185.65000000000009</v>
      </c>
      <c r="F216" s="289">
        <v>183.15000000000006</v>
      </c>
      <c r="G216" s="289">
        <v>179.50000000000011</v>
      </c>
      <c r="H216" s="289">
        <v>191.80000000000007</v>
      </c>
      <c r="I216" s="289">
        <v>195.45</v>
      </c>
      <c r="J216" s="289">
        <v>197.95000000000005</v>
      </c>
      <c r="K216" s="289">
        <v>192.95</v>
      </c>
      <c r="L216" s="289">
        <v>186.8</v>
      </c>
      <c r="M216" s="289">
        <v>142.47766999999999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94"/>
      <c r="B1" s="594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44314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91" t="s">
        <v>16</v>
      </c>
      <c r="B9" s="592" t="s">
        <v>18</v>
      </c>
      <c r="C9" s="590" t="s">
        <v>19</v>
      </c>
      <c r="D9" s="590" t="s">
        <v>20</v>
      </c>
      <c r="E9" s="590" t="s">
        <v>21</v>
      </c>
      <c r="F9" s="590"/>
      <c r="G9" s="590"/>
      <c r="H9" s="590" t="s">
        <v>22</v>
      </c>
      <c r="I9" s="590"/>
      <c r="J9" s="590"/>
      <c r="K9" s="260"/>
      <c r="L9" s="267"/>
      <c r="M9" s="268"/>
    </row>
    <row r="10" spans="1:15" ht="42.75" customHeight="1">
      <c r="A10" s="586"/>
      <c r="B10" s="588"/>
      <c r="C10" s="593" t="s">
        <v>23</v>
      </c>
      <c r="D10" s="593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7" t="s">
        <v>284</v>
      </c>
      <c r="C11" s="494">
        <v>25505.3</v>
      </c>
      <c r="D11" s="495">
        <v>25780.816666666666</v>
      </c>
      <c r="E11" s="495">
        <v>25084.783333333333</v>
      </c>
      <c r="F11" s="495">
        <v>24664.266666666666</v>
      </c>
      <c r="G11" s="495">
        <v>23968.233333333334</v>
      </c>
      <c r="H11" s="495">
        <v>26201.333333333332</v>
      </c>
      <c r="I11" s="495">
        <v>26897.366666666665</v>
      </c>
      <c r="J11" s="495">
        <v>27317.883333333331</v>
      </c>
      <c r="K11" s="494">
        <v>26476.85</v>
      </c>
      <c r="L11" s="494">
        <v>25360.3</v>
      </c>
      <c r="M11" s="494">
        <v>5.262E-2</v>
      </c>
    </row>
    <row r="12" spans="1:15" ht="12" customHeight="1">
      <c r="A12" s="254">
        <v>2</v>
      </c>
      <c r="B12" s="497" t="s">
        <v>785</v>
      </c>
      <c r="C12" s="494">
        <v>1384.35</v>
      </c>
      <c r="D12" s="495">
        <v>1387.1499999999999</v>
      </c>
      <c r="E12" s="495">
        <v>1372.3999999999996</v>
      </c>
      <c r="F12" s="495">
        <v>1360.4499999999998</v>
      </c>
      <c r="G12" s="495">
        <v>1345.6999999999996</v>
      </c>
      <c r="H12" s="495">
        <v>1399.0999999999997</v>
      </c>
      <c r="I12" s="495">
        <v>1413.8500000000001</v>
      </c>
      <c r="J12" s="495">
        <v>1425.7999999999997</v>
      </c>
      <c r="K12" s="494">
        <v>1401.9</v>
      </c>
      <c r="L12" s="494">
        <v>1375.2</v>
      </c>
      <c r="M12" s="494">
        <v>4.4460899999999999</v>
      </c>
    </row>
    <row r="13" spans="1:15" ht="12" customHeight="1">
      <c r="A13" s="254">
        <v>3</v>
      </c>
      <c r="B13" s="497" t="s">
        <v>816</v>
      </c>
      <c r="C13" s="494">
        <v>1552.65</v>
      </c>
      <c r="D13" s="495">
        <v>1548.2</v>
      </c>
      <c r="E13" s="495">
        <v>1531.6000000000001</v>
      </c>
      <c r="F13" s="495">
        <v>1510.5500000000002</v>
      </c>
      <c r="G13" s="495">
        <v>1493.9500000000003</v>
      </c>
      <c r="H13" s="495">
        <v>1569.25</v>
      </c>
      <c r="I13" s="495">
        <v>1585.85</v>
      </c>
      <c r="J13" s="495">
        <v>1606.8999999999999</v>
      </c>
      <c r="K13" s="494">
        <v>1564.8</v>
      </c>
      <c r="L13" s="494">
        <v>1527.15</v>
      </c>
      <c r="M13" s="494">
        <v>0.39510000000000001</v>
      </c>
    </row>
    <row r="14" spans="1:15" ht="12" customHeight="1">
      <c r="A14" s="254">
        <v>4</v>
      </c>
      <c r="B14" s="497" t="s">
        <v>38</v>
      </c>
      <c r="C14" s="494">
        <v>1859.75</v>
      </c>
      <c r="D14" s="495">
        <v>1854.5</v>
      </c>
      <c r="E14" s="495">
        <v>1841.55</v>
      </c>
      <c r="F14" s="495">
        <v>1823.35</v>
      </c>
      <c r="G14" s="495">
        <v>1810.3999999999999</v>
      </c>
      <c r="H14" s="495">
        <v>1872.7</v>
      </c>
      <c r="I14" s="495">
        <v>1885.6499999999999</v>
      </c>
      <c r="J14" s="495">
        <v>1903.8500000000001</v>
      </c>
      <c r="K14" s="494">
        <v>1867.45</v>
      </c>
      <c r="L14" s="494">
        <v>1836.3</v>
      </c>
      <c r="M14" s="494">
        <v>9.0873899999999992</v>
      </c>
    </row>
    <row r="15" spans="1:15" ht="12" customHeight="1">
      <c r="A15" s="254">
        <v>5</v>
      </c>
      <c r="B15" s="497" t="s">
        <v>285</v>
      </c>
      <c r="C15" s="494">
        <v>1905.65</v>
      </c>
      <c r="D15" s="495">
        <v>1910.6833333333334</v>
      </c>
      <c r="E15" s="495">
        <v>1876.3666666666668</v>
      </c>
      <c r="F15" s="495">
        <v>1847.0833333333335</v>
      </c>
      <c r="G15" s="495">
        <v>1812.7666666666669</v>
      </c>
      <c r="H15" s="495">
        <v>1939.9666666666667</v>
      </c>
      <c r="I15" s="495">
        <v>1974.2833333333333</v>
      </c>
      <c r="J15" s="495">
        <v>2003.5666666666666</v>
      </c>
      <c r="K15" s="494">
        <v>1945</v>
      </c>
      <c r="L15" s="494">
        <v>1881.4</v>
      </c>
      <c r="M15" s="494">
        <v>0.17901</v>
      </c>
    </row>
    <row r="16" spans="1:15" ht="12" customHeight="1">
      <c r="A16" s="254">
        <v>6</v>
      </c>
      <c r="B16" s="497" t="s">
        <v>286</v>
      </c>
      <c r="C16" s="494">
        <v>1313.1</v>
      </c>
      <c r="D16" s="495">
        <v>1309.3833333333334</v>
      </c>
      <c r="E16" s="495">
        <v>1283.8166666666668</v>
      </c>
      <c r="F16" s="495">
        <v>1254.5333333333333</v>
      </c>
      <c r="G16" s="495">
        <v>1228.9666666666667</v>
      </c>
      <c r="H16" s="495">
        <v>1338.666666666667</v>
      </c>
      <c r="I16" s="495">
        <v>1364.2333333333336</v>
      </c>
      <c r="J16" s="495">
        <v>1393.5166666666671</v>
      </c>
      <c r="K16" s="494">
        <v>1334.95</v>
      </c>
      <c r="L16" s="494">
        <v>1280.0999999999999</v>
      </c>
      <c r="M16" s="494">
        <v>1.4650300000000001</v>
      </c>
    </row>
    <row r="17" spans="1:13" ht="12" customHeight="1">
      <c r="A17" s="254">
        <v>7</v>
      </c>
      <c r="B17" s="497" t="s">
        <v>222</v>
      </c>
      <c r="C17" s="494">
        <v>1085.8</v>
      </c>
      <c r="D17" s="495">
        <v>1073.5833333333333</v>
      </c>
      <c r="E17" s="495">
        <v>1050.2166666666665</v>
      </c>
      <c r="F17" s="495">
        <v>1014.6333333333332</v>
      </c>
      <c r="G17" s="495">
        <v>991.26666666666642</v>
      </c>
      <c r="H17" s="495">
        <v>1109.1666666666665</v>
      </c>
      <c r="I17" s="495">
        <v>1132.5333333333333</v>
      </c>
      <c r="J17" s="495">
        <v>1168.1166666666666</v>
      </c>
      <c r="K17" s="494">
        <v>1096.95</v>
      </c>
      <c r="L17" s="494">
        <v>1038</v>
      </c>
      <c r="M17" s="494">
        <v>15.85637</v>
      </c>
    </row>
    <row r="18" spans="1:13" ht="12" customHeight="1">
      <c r="A18" s="254">
        <v>8</v>
      </c>
      <c r="B18" s="497" t="s">
        <v>734</v>
      </c>
      <c r="C18" s="494">
        <v>723.15</v>
      </c>
      <c r="D18" s="495">
        <v>724.7166666666667</v>
      </c>
      <c r="E18" s="495">
        <v>716.43333333333339</v>
      </c>
      <c r="F18" s="495">
        <v>709.7166666666667</v>
      </c>
      <c r="G18" s="495">
        <v>701.43333333333339</v>
      </c>
      <c r="H18" s="495">
        <v>731.43333333333339</v>
      </c>
      <c r="I18" s="495">
        <v>739.7166666666667</v>
      </c>
      <c r="J18" s="495">
        <v>746.43333333333339</v>
      </c>
      <c r="K18" s="494">
        <v>733</v>
      </c>
      <c r="L18" s="494">
        <v>718</v>
      </c>
      <c r="M18" s="494">
        <v>3.6221299999999998</v>
      </c>
    </row>
    <row r="19" spans="1:13" ht="12" customHeight="1">
      <c r="A19" s="254">
        <v>9</v>
      </c>
      <c r="B19" s="497" t="s">
        <v>735</v>
      </c>
      <c r="C19" s="494">
        <v>1562.9</v>
      </c>
      <c r="D19" s="495">
        <v>1541.1666666666667</v>
      </c>
      <c r="E19" s="495">
        <v>1500.3333333333335</v>
      </c>
      <c r="F19" s="495">
        <v>1437.7666666666667</v>
      </c>
      <c r="G19" s="495">
        <v>1396.9333333333334</v>
      </c>
      <c r="H19" s="495">
        <v>1603.7333333333336</v>
      </c>
      <c r="I19" s="495">
        <v>1644.5666666666671</v>
      </c>
      <c r="J19" s="495">
        <v>1707.1333333333337</v>
      </c>
      <c r="K19" s="494">
        <v>1582</v>
      </c>
      <c r="L19" s="494">
        <v>1478.6</v>
      </c>
      <c r="M19" s="494">
        <v>10.402430000000001</v>
      </c>
    </row>
    <row r="20" spans="1:13" ht="12" customHeight="1">
      <c r="A20" s="254">
        <v>10</v>
      </c>
      <c r="B20" s="497" t="s">
        <v>287</v>
      </c>
      <c r="C20" s="494">
        <v>2277.1</v>
      </c>
      <c r="D20" s="495">
        <v>2257.3666666666668</v>
      </c>
      <c r="E20" s="495">
        <v>2224.7333333333336</v>
      </c>
      <c r="F20" s="495">
        <v>2172.3666666666668</v>
      </c>
      <c r="G20" s="495">
        <v>2139.7333333333336</v>
      </c>
      <c r="H20" s="495">
        <v>2309.7333333333336</v>
      </c>
      <c r="I20" s="495">
        <v>2342.3666666666668</v>
      </c>
      <c r="J20" s="495">
        <v>2394.7333333333336</v>
      </c>
      <c r="K20" s="494">
        <v>2290</v>
      </c>
      <c r="L20" s="494">
        <v>2205</v>
      </c>
      <c r="M20" s="494">
        <v>1.8367199999999999</v>
      </c>
    </row>
    <row r="21" spans="1:13" ht="12" customHeight="1">
      <c r="A21" s="254">
        <v>11</v>
      </c>
      <c r="B21" s="497" t="s">
        <v>288</v>
      </c>
      <c r="C21" s="494">
        <v>15202.6</v>
      </c>
      <c r="D21" s="495">
        <v>15147.199999999999</v>
      </c>
      <c r="E21" s="495">
        <v>15071.649999999998</v>
      </c>
      <c r="F21" s="495">
        <v>14940.699999999999</v>
      </c>
      <c r="G21" s="495">
        <v>14865.149999999998</v>
      </c>
      <c r="H21" s="495">
        <v>15278.149999999998</v>
      </c>
      <c r="I21" s="495">
        <v>15353.699999999997</v>
      </c>
      <c r="J21" s="495">
        <v>15484.649999999998</v>
      </c>
      <c r="K21" s="494">
        <v>15222.75</v>
      </c>
      <c r="L21" s="494">
        <v>15016.25</v>
      </c>
      <c r="M21" s="494">
        <v>6.7330000000000001E-2</v>
      </c>
    </row>
    <row r="22" spans="1:13" ht="12" customHeight="1">
      <c r="A22" s="254">
        <v>12</v>
      </c>
      <c r="B22" s="497" t="s">
        <v>40</v>
      </c>
      <c r="C22" s="494">
        <v>1191.1500000000001</v>
      </c>
      <c r="D22" s="495">
        <v>1195.2166666666667</v>
      </c>
      <c r="E22" s="495">
        <v>1176.9333333333334</v>
      </c>
      <c r="F22" s="495">
        <v>1162.7166666666667</v>
      </c>
      <c r="G22" s="495">
        <v>1144.4333333333334</v>
      </c>
      <c r="H22" s="495">
        <v>1209.4333333333334</v>
      </c>
      <c r="I22" s="495">
        <v>1227.7166666666667</v>
      </c>
      <c r="J22" s="495">
        <v>1241.9333333333334</v>
      </c>
      <c r="K22" s="494">
        <v>1213.5</v>
      </c>
      <c r="L22" s="494">
        <v>1181</v>
      </c>
      <c r="M22" s="494">
        <v>71.094210000000004</v>
      </c>
    </row>
    <row r="23" spans="1:13">
      <c r="A23" s="254">
        <v>13</v>
      </c>
      <c r="B23" s="497" t="s">
        <v>289</v>
      </c>
      <c r="C23" s="494">
        <v>1054.5999999999999</v>
      </c>
      <c r="D23" s="495">
        <v>1054.2166666666665</v>
      </c>
      <c r="E23" s="495">
        <v>1044.4333333333329</v>
      </c>
      <c r="F23" s="495">
        <v>1034.2666666666664</v>
      </c>
      <c r="G23" s="495">
        <v>1024.4833333333329</v>
      </c>
      <c r="H23" s="495">
        <v>1064.383333333333</v>
      </c>
      <c r="I23" s="495">
        <v>1074.1666666666663</v>
      </c>
      <c r="J23" s="495">
        <v>1084.333333333333</v>
      </c>
      <c r="K23" s="494">
        <v>1064</v>
      </c>
      <c r="L23" s="494">
        <v>1044.05</v>
      </c>
      <c r="M23" s="494">
        <v>2.0481400000000001</v>
      </c>
    </row>
    <row r="24" spans="1:13">
      <c r="A24" s="254">
        <v>14</v>
      </c>
      <c r="B24" s="497" t="s">
        <v>41</v>
      </c>
      <c r="C24" s="494">
        <v>749.15</v>
      </c>
      <c r="D24" s="495">
        <v>744.66666666666663</v>
      </c>
      <c r="E24" s="495">
        <v>731.83333333333326</v>
      </c>
      <c r="F24" s="495">
        <v>714.51666666666665</v>
      </c>
      <c r="G24" s="495">
        <v>701.68333333333328</v>
      </c>
      <c r="H24" s="495">
        <v>761.98333333333323</v>
      </c>
      <c r="I24" s="495">
        <v>774.81666666666649</v>
      </c>
      <c r="J24" s="495">
        <v>792.13333333333321</v>
      </c>
      <c r="K24" s="494">
        <v>757.5</v>
      </c>
      <c r="L24" s="494">
        <v>727.35</v>
      </c>
      <c r="M24" s="494">
        <v>205.73106999999999</v>
      </c>
    </row>
    <row r="25" spans="1:13">
      <c r="A25" s="254">
        <v>15</v>
      </c>
      <c r="B25" s="497" t="s">
        <v>831</v>
      </c>
      <c r="C25" s="494">
        <v>1152</v>
      </c>
      <c r="D25" s="495">
        <v>1154.6666666666667</v>
      </c>
      <c r="E25" s="495">
        <v>1139.3333333333335</v>
      </c>
      <c r="F25" s="495">
        <v>1126.6666666666667</v>
      </c>
      <c r="G25" s="495">
        <v>1111.3333333333335</v>
      </c>
      <c r="H25" s="495">
        <v>1167.3333333333335</v>
      </c>
      <c r="I25" s="495">
        <v>1182.666666666667</v>
      </c>
      <c r="J25" s="495">
        <v>1195.3333333333335</v>
      </c>
      <c r="K25" s="494">
        <v>1170</v>
      </c>
      <c r="L25" s="494">
        <v>1142</v>
      </c>
      <c r="M25" s="494">
        <v>14.42775</v>
      </c>
    </row>
    <row r="26" spans="1:13">
      <c r="A26" s="254">
        <v>16</v>
      </c>
      <c r="B26" s="497" t="s">
        <v>290</v>
      </c>
      <c r="C26" s="494">
        <v>1044.0999999999999</v>
      </c>
      <c r="D26" s="495">
        <v>1047.9666666666665</v>
      </c>
      <c r="E26" s="495">
        <v>1031.133333333333</v>
      </c>
      <c r="F26" s="495">
        <v>1018.1666666666665</v>
      </c>
      <c r="G26" s="495">
        <v>1001.333333333333</v>
      </c>
      <c r="H26" s="495">
        <v>1060.9333333333329</v>
      </c>
      <c r="I26" s="495">
        <v>1077.7666666666664</v>
      </c>
      <c r="J26" s="495">
        <v>1090.7333333333329</v>
      </c>
      <c r="K26" s="494">
        <v>1064.8</v>
      </c>
      <c r="L26" s="494">
        <v>1035</v>
      </c>
      <c r="M26" s="494">
        <v>3.9236499999999999</v>
      </c>
    </row>
    <row r="27" spans="1:13">
      <c r="A27" s="254">
        <v>17</v>
      </c>
      <c r="B27" s="497" t="s">
        <v>223</v>
      </c>
      <c r="C27" s="494">
        <v>118.45</v>
      </c>
      <c r="D27" s="495">
        <v>117.85000000000001</v>
      </c>
      <c r="E27" s="495">
        <v>114.10000000000002</v>
      </c>
      <c r="F27" s="495">
        <v>109.75000000000001</v>
      </c>
      <c r="G27" s="495">
        <v>106.00000000000003</v>
      </c>
      <c r="H27" s="495">
        <v>122.20000000000002</v>
      </c>
      <c r="I27" s="495">
        <v>125.94999999999999</v>
      </c>
      <c r="J27" s="495">
        <v>130.30000000000001</v>
      </c>
      <c r="K27" s="494">
        <v>121.6</v>
      </c>
      <c r="L27" s="494">
        <v>113.5</v>
      </c>
      <c r="M27" s="494">
        <v>53.25076</v>
      </c>
    </row>
    <row r="28" spans="1:13">
      <c r="A28" s="254">
        <v>18</v>
      </c>
      <c r="B28" s="497" t="s">
        <v>224</v>
      </c>
      <c r="C28" s="494">
        <v>180.95</v>
      </c>
      <c r="D28" s="495">
        <v>179.63333333333335</v>
      </c>
      <c r="E28" s="495">
        <v>175.3666666666667</v>
      </c>
      <c r="F28" s="495">
        <v>169.78333333333336</v>
      </c>
      <c r="G28" s="495">
        <v>165.51666666666671</v>
      </c>
      <c r="H28" s="495">
        <v>185.2166666666667</v>
      </c>
      <c r="I28" s="495">
        <v>189.48333333333335</v>
      </c>
      <c r="J28" s="495">
        <v>195.06666666666669</v>
      </c>
      <c r="K28" s="494">
        <v>183.9</v>
      </c>
      <c r="L28" s="494">
        <v>174.05</v>
      </c>
      <c r="M28" s="494">
        <v>28.42615</v>
      </c>
    </row>
    <row r="29" spans="1:13">
      <c r="A29" s="254">
        <v>19</v>
      </c>
      <c r="B29" s="497" t="s">
        <v>291</v>
      </c>
      <c r="C29" s="494">
        <v>385.9</v>
      </c>
      <c r="D29" s="495">
        <v>384.2</v>
      </c>
      <c r="E29" s="495">
        <v>378.4</v>
      </c>
      <c r="F29" s="495">
        <v>370.9</v>
      </c>
      <c r="G29" s="495">
        <v>365.09999999999997</v>
      </c>
      <c r="H29" s="495">
        <v>391.7</v>
      </c>
      <c r="I29" s="495">
        <v>397.50000000000006</v>
      </c>
      <c r="J29" s="495">
        <v>405</v>
      </c>
      <c r="K29" s="494">
        <v>390</v>
      </c>
      <c r="L29" s="494">
        <v>376.7</v>
      </c>
      <c r="M29" s="494">
        <v>1.7815099999999999</v>
      </c>
    </row>
    <row r="30" spans="1:13">
      <c r="A30" s="254">
        <v>20</v>
      </c>
      <c r="B30" s="497" t="s">
        <v>292</v>
      </c>
      <c r="C30" s="494">
        <v>290.8</v>
      </c>
      <c r="D30" s="495">
        <v>290.40000000000003</v>
      </c>
      <c r="E30" s="495">
        <v>287.35000000000008</v>
      </c>
      <c r="F30" s="495">
        <v>283.90000000000003</v>
      </c>
      <c r="G30" s="495">
        <v>280.85000000000008</v>
      </c>
      <c r="H30" s="495">
        <v>293.85000000000008</v>
      </c>
      <c r="I30" s="495">
        <v>296.90000000000003</v>
      </c>
      <c r="J30" s="495">
        <v>300.35000000000008</v>
      </c>
      <c r="K30" s="494">
        <v>293.45</v>
      </c>
      <c r="L30" s="494">
        <v>286.95</v>
      </c>
      <c r="M30" s="494">
        <v>1.71861</v>
      </c>
    </row>
    <row r="31" spans="1:13">
      <c r="A31" s="254">
        <v>21</v>
      </c>
      <c r="B31" s="497" t="s">
        <v>736</v>
      </c>
      <c r="C31" s="494">
        <v>5661.4</v>
      </c>
      <c r="D31" s="495">
        <v>5707.4666666666672</v>
      </c>
      <c r="E31" s="495">
        <v>5554.9333333333343</v>
      </c>
      <c r="F31" s="495">
        <v>5448.4666666666672</v>
      </c>
      <c r="G31" s="495">
        <v>5295.9333333333343</v>
      </c>
      <c r="H31" s="495">
        <v>5813.9333333333343</v>
      </c>
      <c r="I31" s="495">
        <v>5966.4666666666672</v>
      </c>
      <c r="J31" s="495">
        <v>6072.9333333333343</v>
      </c>
      <c r="K31" s="494">
        <v>5860</v>
      </c>
      <c r="L31" s="494">
        <v>5601</v>
      </c>
      <c r="M31" s="494">
        <v>1.54904</v>
      </c>
    </row>
    <row r="32" spans="1:13">
      <c r="A32" s="254">
        <v>22</v>
      </c>
      <c r="B32" s="497" t="s">
        <v>225</v>
      </c>
      <c r="C32" s="494">
        <v>1828.35</v>
      </c>
      <c r="D32" s="495">
        <v>1819.2833333333335</v>
      </c>
      <c r="E32" s="495">
        <v>1802.5666666666671</v>
      </c>
      <c r="F32" s="495">
        <v>1776.7833333333335</v>
      </c>
      <c r="G32" s="495">
        <v>1760.0666666666671</v>
      </c>
      <c r="H32" s="495">
        <v>1845.0666666666671</v>
      </c>
      <c r="I32" s="495">
        <v>1861.7833333333338</v>
      </c>
      <c r="J32" s="495">
        <v>1887.5666666666671</v>
      </c>
      <c r="K32" s="494">
        <v>1836</v>
      </c>
      <c r="L32" s="494">
        <v>1793.5</v>
      </c>
      <c r="M32" s="494">
        <v>0.96087999999999996</v>
      </c>
    </row>
    <row r="33" spans="1:13">
      <c r="A33" s="254">
        <v>23</v>
      </c>
      <c r="B33" s="497" t="s">
        <v>293</v>
      </c>
      <c r="C33" s="494">
        <v>2229.1</v>
      </c>
      <c r="D33" s="495">
        <v>2241.0166666666664</v>
      </c>
      <c r="E33" s="495">
        <v>2203.083333333333</v>
      </c>
      <c r="F33" s="495">
        <v>2177.0666666666666</v>
      </c>
      <c r="G33" s="495">
        <v>2139.1333333333332</v>
      </c>
      <c r="H33" s="495">
        <v>2267.0333333333328</v>
      </c>
      <c r="I33" s="495">
        <v>2304.9666666666662</v>
      </c>
      <c r="J33" s="495">
        <v>2330.9833333333327</v>
      </c>
      <c r="K33" s="494">
        <v>2278.9499999999998</v>
      </c>
      <c r="L33" s="494">
        <v>2215</v>
      </c>
      <c r="M33" s="494">
        <v>0.22928000000000001</v>
      </c>
    </row>
    <row r="34" spans="1:13">
      <c r="A34" s="254">
        <v>24</v>
      </c>
      <c r="B34" s="497" t="s">
        <v>737</v>
      </c>
      <c r="C34" s="494">
        <v>111.4</v>
      </c>
      <c r="D34" s="495">
        <v>112.16666666666667</v>
      </c>
      <c r="E34" s="495">
        <v>109.93333333333334</v>
      </c>
      <c r="F34" s="495">
        <v>108.46666666666667</v>
      </c>
      <c r="G34" s="495">
        <v>106.23333333333333</v>
      </c>
      <c r="H34" s="495">
        <v>113.63333333333334</v>
      </c>
      <c r="I34" s="495">
        <v>115.86666666666666</v>
      </c>
      <c r="J34" s="495">
        <v>117.33333333333334</v>
      </c>
      <c r="K34" s="494">
        <v>114.4</v>
      </c>
      <c r="L34" s="494">
        <v>110.7</v>
      </c>
      <c r="M34" s="494">
        <v>9.3734099999999998</v>
      </c>
    </row>
    <row r="35" spans="1:13">
      <c r="A35" s="254">
        <v>25</v>
      </c>
      <c r="B35" s="497" t="s">
        <v>294</v>
      </c>
      <c r="C35" s="494">
        <v>1003.95</v>
      </c>
      <c r="D35" s="495">
        <v>1003.8833333333332</v>
      </c>
      <c r="E35" s="495">
        <v>991.36666666666645</v>
      </c>
      <c r="F35" s="495">
        <v>978.78333333333319</v>
      </c>
      <c r="G35" s="495">
        <v>966.26666666666642</v>
      </c>
      <c r="H35" s="495">
        <v>1016.4666666666665</v>
      </c>
      <c r="I35" s="495">
        <v>1028.9833333333333</v>
      </c>
      <c r="J35" s="495">
        <v>1041.5666666666666</v>
      </c>
      <c r="K35" s="494">
        <v>1016.4</v>
      </c>
      <c r="L35" s="494">
        <v>991.3</v>
      </c>
      <c r="M35" s="494">
        <v>2.4586700000000001</v>
      </c>
    </row>
    <row r="36" spans="1:13">
      <c r="A36" s="254">
        <v>26</v>
      </c>
      <c r="B36" s="497" t="s">
        <v>226</v>
      </c>
      <c r="C36" s="494">
        <v>2769.6</v>
      </c>
      <c r="D36" s="495">
        <v>2775.8333333333335</v>
      </c>
      <c r="E36" s="495">
        <v>2749.7666666666669</v>
      </c>
      <c r="F36" s="495">
        <v>2729.9333333333334</v>
      </c>
      <c r="G36" s="495">
        <v>2703.8666666666668</v>
      </c>
      <c r="H36" s="495">
        <v>2795.666666666667</v>
      </c>
      <c r="I36" s="495">
        <v>2821.7333333333336</v>
      </c>
      <c r="J36" s="495">
        <v>2841.5666666666671</v>
      </c>
      <c r="K36" s="494">
        <v>2801.9</v>
      </c>
      <c r="L36" s="494">
        <v>2756</v>
      </c>
      <c r="M36" s="494">
        <v>0.80962999999999996</v>
      </c>
    </row>
    <row r="37" spans="1:13">
      <c r="A37" s="254">
        <v>27</v>
      </c>
      <c r="B37" s="497" t="s">
        <v>738</v>
      </c>
      <c r="C37" s="494">
        <v>8135.9</v>
      </c>
      <c r="D37" s="495">
        <v>7760.416666666667</v>
      </c>
      <c r="E37" s="495">
        <v>7384.9333333333343</v>
      </c>
      <c r="F37" s="495">
        <v>6633.9666666666672</v>
      </c>
      <c r="G37" s="495">
        <v>6258.4833333333345</v>
      </c>
      <c r="H37" s="495">
        <v>8511.383333333335</v>
      </c>
      <c r="I37" s="495">
        <v>8886.866666666665</v>
      </c>
      <c r="J37" s="495">
        <v>9637.8333333333339</v>
      </c>
      <c r="K37" s="494">
        <v>8135.9</v>
      </c>
      <c r="L37" s="494">
        <v>7009.45</v>
      </c>
      <c r="M37" s="494">
        <v>8.2926099999999998</v>
      </c>
    </row>
    <row r="38" spans="1:13">
      <c r="A38" s="254">
        <v>28</v>
      </c>
      <c r="B38" s="497" t="s">
        <v>800</v>
      </c>
      <c r="C38" s="494">
        <v>20.100000000000001</v>
      </c>
      <c r="D38" s="495">
        <v>20.133333333333336</v>
      </c>
      <c r="E38" s="495">
        <v>19.516666666666673</v>
      </c>
      <c r="F38" s="495">
        <v>18.933333333333337</v>
      </c>
      <c r="G38" s="495">
        <v>18.316666666666674</v>
      </c>
      <c r="H38" s="495">
        <v>20.716666666666672</v>
      </c>
      <c r="I38" s="495">
        <v>21.333333333333339</v>
      </c>
      <c r="J38" s="495">
        <v>21.916666666666671</v>
      </c>
      <c r="K38" s="494">
        <v>20.75</v>
      </c>
      <c r="L38" s="494">
        <v>19.55</v>
      </c>
      <c r="M38" s="494">
        <v>471.43785000000003</v>
      </c>
    </row>
    <row r="39" spans="1:13">
      <c r="A39" s="254">
        <v>29</v>
      </c>
      <c r="B39" s="497" t="s">
        <v>44</v>
      </c>
      <c r="C39" s="494">
        <v>802.6</v>
      </c>
      <c r="D39" s="495">
        <v>803.93333333333339</v>
      </c>
      <c r="E39" s="495">
        <v>798.76666666666677</v>
      </c>
      <c r="F39" s="495">
        <v>794.93333333333339</v>
      </c>
      <c r="G39" s="495">
        <v>789.76666666666677</v>
      </c>
      <c r="H39" s="495">
        <v>807.76666666666677</v>
      </c>
      <c r="I39" s="495">
        <v>812.93333333333328</v>
      </c>
      <c r="J39" s="495">
        <v>816.76666666666677</v>
      </c>
      <c r="K39" s="494">
        <v>809.1</v>
      </c>
      <c r="L39" s="494">
        <v>800.1</v>
      </c>
      <c r="M39" s="494">
        <v>5.0819700000000001</v>
      </c>
    </row>
    <row r="40" spans="1:13">
      <c r="A40" s="254">
        <v>30</v>
      </c>
      <c r="B40" s="497" t="s">
        <v>296</v>
      </c>
      <c r="C40" s="494">
        <v>3200.85</v>
      </c>
      <c r="D40" s="495">
        <v>3202.0833333333335</v>
      </c>
      <c r="E40" s="495">
        <v>3168.7666666666669</v>
      </c>
      <c r="F40" s="495">
        <v>3136.6833333333334</v>
      </c>
      <c r="G40" s="495">
        <v>3103.3666666666668</v>
      </c>
      <c r="H40" s="495">
        <v>3234.166666666667</v>
      </c>
      <c r="I40" s="495">
        <v>3267.4833333333336</v>
      </c>
      <c r="J40" s="495">
        <v>3299.5666666666671</v>
      </c>
      <c r="K40" s="494">
        <v>3235.4</v>
      </c>
      <c r="L40" s="494">
        <v>3170</v>
      </c>
      <c r="M40" s="494">
        <v>0.63309000000000004</v>
      </c>
    </row>
    <row r="41" spans="1:13">
      <c r="A41" s="254">
        <v>31</v>
      </c>
      <c r="B41" s="497" t="s">
        <v>45</v>
      </c>
      <c r="C41" s="494">
        <v>306.55</v>
      </c>
      <c r="D41" s="495">
        <v>305.36666666666662</v>
      </c>
      <c r="E41" s="495">
        <v>303.23333333333323</v>
      </c>
      <c r="F41" s="495">
        <v>299.91666666666663</v>
      </c>
      <c r="G41" s="495">
        <v>297.78333333333325</v>
      </c>
      <c r="H41" s="495">
        <v>308.68333333333322</v>
      </c>
      <c r="I41" s="495">
        <v>310.81666666666655</v>
      </c>
      <c r="J41" s="495">
        <v>314.13333333333321</v>
      </c>
      <c r="K41" s="494">
        <v>307.5</v>
      </c>
      <c r="L41" s="494">
        <v>302.05</v>
      </c>
      <c r="M41" s="494">
        <v>37.407649999999997</v>
      </c>
    </row>
    <row r="42" spans="1:13">
      <c r="A42" s="254">
        <v>32</v>
      </c>
      <c r="B42" s="497" t="s">
        <v>46</v>
      </c>
      <c r="C42" s="494">
        <v>3191.05</v>
      </c>
      <c r="D42" s="495">
        <v>3184.6166666666668</v>
      </c>
      <c r="E42" s="495">
        <v>3164.2333333333336</v>
      </c>
      <c r="F42" s="495">
        <v>3137.416666666667</v>
      </c>
      <c r="G42" s="495">
        <v>3117.0333333333338</v>
      </c>
      <c r="H42" s="495">
        <v>3211.4333333333334</v>
      </c>
      <c r="I42" s="495">
        <v>3231.8166666666666</v>
      </c>
      <c r="J42" s="495">
        <v>3258.6333333333332</v>
      </c>
      <c r="K42" s="494">
        <v>3205</v>
      </c>
      <c r="L42" s="494">
        <v>3157.8</v>
      </c>
      <c r="M42" s="494">
        <v>5.0534800000000004</v>
      </c>
    </row>
    <row r="43" spans="1:13">
      <c r="A43" s="254">
        <v>33</v>
      </c>
      <c r="B43" s="497" t="s">
        <v>47</v>
      </c>
      <c r="C43" s="494">
        <v>205.5</v>
      </c>
      <c r="D43" s="495">
        <v>204.26666666666665</v>
      </c>
      <c r="E43" s="495">
        <v>202.18333333333331</v>
      </c>
      <c r="F43" s="495">
        <v>198.86666666666665</v>
      </c>
      <c r="G43" s="495">
        <v>196.7833333333333</v>
      </c>
      <c r="H43" s="495">
        <v>207.58333333333331</v>
      </c>
      <c r="I43" s="495">
        <v>209.66666666666669</v>
      </c>
      <c r="J43" s="495">
        <v>212.98333333333332</v>
      </c>
      <c r="K43" s="494">
        <v>206.35</v>
      </c>
      <c r="L43" s="494">
        <v>200.95</v>
      </c>
      <c r="M43" s="494">
        <v>45.950560000000003</v>
      </c>
    </row>
    <row r="44" spans="1:13">
      <c r="A44" s="254">
        <v>34</v>
      </c>
      <c r="B44" s="497" t="s">
        <v>48</v>
      </c>
      <c r="C44" s="494">
        <v>115.6</v>
      </c>
      <c r="D44" s="495">
        <v>115.5</v>
      </c>
      <c r="E44" s="495">
        <v>113.6</v>
      </c>
      <c r="F44" s="495">
        <v>111.6</v>
      </c>
      <c r="G44" s="495">
        <v>109.69999999999999</v>
      </c>
      <c r="H44" s="495">
        <v>117.5</v>
      </c>
      <c r="I44" s="495">
        <v>119.4</v>
      </c>
      <c r="J44" s="495">
        <v>121.4</v>
      </c>
      <c r="K44" s="494">
        <v>117.4</v>
      </c>
      <c r="L44" s="494">
        <v>113.5</v>
      </c>
      <c r="M44" s="494">
        <v>227.61044000000001</v>
      </c>
    </row>
    <row r="45" spans="1:13">
      <c r="A45" s="254">
        <v>35</v>
      </c>
      <c r="B45" s="497" t="s">
        <v>297</v>
      </c>
      <c r="C45" s="494">
        <v>82.9</v>
      </c>
      <c r="D45" s="495">
        <v>83.4</v>
      </c>
      <c r="E45" s="495">
        <v>81.850000000000009</v>
      </c>
      <c r="F45" s="495">
        <v>80.8</v>
      </c>
      <c r="G45" s="495">
        <v>79.25</v>
      </c>
      <c r="H45" s="495">
        <v>84.450000000000017</v>
      </c>
      <c r="I45" s="495">
        <v>86.000000000000028</v>
      </c>
      <c r="J45" s="495">
        <v>87.050000000000026</v>
      </c>
      <c r="K45" s="494">
        <v>84.95</v>
      </c>
      <c r="L45" s="494">
        <v>82.35</v>
      </c>
      <c r="M45" s="494">
        <v>16.74239</v>
      </c>
    </row>
    <row r="46" spans="1:13">
      <c r="A46" s="254">
        <v>36</v>
      </c>
      <c r="B46" s="497" t="s">
        <v>50</v>
      </c>
      <c r="C46" s="494">
        <v>2574.35</v>
      </c>
      <c r="D46" s="495">
        <v>2562.75</v>
      </c>
      <c r="E46" s="495">
        <v>2545.6</v>
      </c>
      <c r="F46" s="495">
        <v>2516.85</v>
      </c>
      <c r="G46" s="495">
        <v>2499.6999999999998</v>
      </c>
      <c r="H46" s="495">
        <v>2591.5</v>
      </c>
      <c r="I46" s="495">
        <v>2608.6499999999996</v>
      </c>
      <c r="J46" s="495">
        <v>2637.4</v>
      </c>
      <c r="K46" s="494">
        <v>2579.9</v>
      </c>
      <c r="L46" s="494">
        <v>2534</v>
      </c>
      <c r="M46" s="494">
        <v>8.6633099999999992</v>
      </c>
    </row>
    <row r="47" spans="1:13">
      <c r="A47" s="254">
        <v>37</v>
      </c>
      <c r="B47" s="497" t="s">
        <v>298</v>
      </c>
      <c r="C47" s="494">
        <v>149.5</v>
      </c>
      <c r="D47" s="495">
        <v>148.95000000000002</v>
      </c>
      <c r="E47" s="495">
        <v>146.35000000000002</v>
      </c>
      <c r="F47" s="495">
        <v>143.20000000000002</v>
      </c>
      <c r="G47" s="495">
        <v>140.60000000000002</v>
      </c>
      <c r="H47" s="495">
        <v>152.10000000000002</v>
      </c>
      <c r="I47" s="495">
        <v>154.69999999999999</v>
      </c>
      <c r="J47" s="495">
        <v>157.85000000000002</v>
      </c>
      <c r="K47" s="494">
        <v>151.55000000000001</v>
      </c>
      <c r="L47" s="494">
        <v>145.80000000000001</v>
      </c>
      <c r="M47" s="494">
        <v>9.4974699999999999</v>
      </c>
    </row>
    <row r="48" spans="1:13">
      <c r="A48" s="254">
        <v>38</v>
      </c>
      <c r="B48" s="497" t="s">
        <v>299</v>
      </c>
      <c r="C48" s="494">
        <v>4223.5</v>
      </c>
      <c r="D48" s="495">
        <v>4254.833333333333</v>
      </c>
      <c r="E48" s="495">
        <v>4149.6666666666661</v>
      </c>
      <c r="F48" s="495">
        <v>4075.833333333333</v>
      </c>
      <c r="G48" s="495">
        <v>3970.6666666666661</v>
      </c>
      <c r="H48" s="495">
        <v>4328.6666666666661</v>
      </c>
      <c r="I48" s="495">
        <v>4433.8333333333321</v>
      </c>
      <c r="J48" s="495">
        <v>4507.6666666666661</v>
      </c>
      <c r="K48" s="494">
        <v>4360</v>
      </c>
      <c r="L48" s="494">
        <v>4181</v>
      </c>
      <c r="M48" s="494">
        <v>1.76606</v>
      </c>
    </row>
    <row r="49" spans="1:13">
      <c r="A49" s="254">
        <v>39</v>
      </c>
      <c r="B49" s="497" t="s">
        <v>300</v>
      </c>
      <c r="C49" s="494">
        <v>1680.75</v>
      </c>
      <c r="D49" s="495">
        <v>1684.3500000000001</v>
      </c>
      <c r="E49" s="495">
        <v>1641.4000000000003</v>
      </c>
      <c r="F49" s="495">
        <v>1602.0500000000002</v>
      </c>
      <c r="G49" s="495">
        <v>1559.1000000000004</v>
      </c>
      <c r="H49" s="495">
        <v>1723.7000000000003</v>
      </c>
      <c r="I49" s="495">
        <v>1766.65</v>
      </c>
      <c r="J49" s="495">
        <v>1806.0000000000002</v>
      </c>
      <c r="K49" s="494">
        <v>1727.3</v>
      </c>
      <c r="L49" s="494">
        <v>1645</v>
      </c>
      <c r="M49" s="494">
        <v>3.5193099999999999</v>
      </c>
    </row>
    <row r="50" spans="1:13">
      <c r="A50" s="254">
        <v>40</v>
      </c>
      <c r="B50" s="497" t="s">
        <v>301</v>
      </c>
      <c r="C50" s="494">
        <v>8359.6</v>
      </c>
      <c r="D50" s="495">
        <v>8348.1999999999989</v>
      </c>
      <c r="E50" s="495">
        <v>8271.3999999999978</v>
      </c>
      <c r="F50" s="495">
        <v>8183.1999999999989</v>
      </c>
      <c r="G50" s="495">
        <v>8106.3999999999978</v>
      </c>
      <c r="H50" s="495">
        <v>8436.3999999999978</v>
      </c>
      <c r="I50" s="495">
        <v>8513.1999999999971</v>
      </c>
      <c r="J50" s="495">
        <v>8601.3999999999978</v>
      </c>
      <c r="K50" s="494">
        <v>8425</v>
      </c>
      <c r="L50" s="494">
        <v>8260</v>
      </c>
      <c r="M50" s="494">
        <v>0.46792</v>
      </c>
    </row>
    <row r="51" spans="1:13">
      <c r="A51" s="254">
        <v>41</v>
      </c>
      <c r="B51" s="497" t="s">
        <v>52</v>
      </c>
      <c r="C51" s="494">
        <v>972.6</v>
      </c>
      <c r="D51" s="495">
        <v>973.38333333333333</v>
      </c>
      <c r="E51" s="495">
        <v>962.9666666666667</v>
      </c>
      <c r="F51" s="495">
        <v>953.33333333333337</v>
      </c>
      <c r="G51" s="495">
        <v>942.91666666666674</v>
      </c>
      <c r="H51" s="495">
        <v>983.01666666666665</v>
      </c>
      <c r="I51" s="495">
        <v>993.43333333333339</v>
      </c>
      <c r="J51" s="495">
        <v>1003.0666666666666</v>
      </c>
      <c r="K51" s="494">
        <v>983.8</v>
      </c>
      <c r="L51" s="494">
        <v>963.75</v>
      </c>
      <c r="M51" s="494">
        <v>18.572379999999999</v>
      </c>
    </row>
    <row r="52" spans="1:13">
      <c r="A52" s="254">
        <v>42</v>
      </c>
      <c r="B52" s="497" t="s">
        <v>302</v>
      </c>
      <c r="C52" s="494">
        <v>487.1</v>
      </c>
      <c r="D52" s="495">
        <v>489.9666666666667</v>
      </c>
      <c r="E52" s="495">
        <v>482.28333333333342</v>
      </c>
      <c r="F52" s="495">
        <v>477.4666666666667</v>
      </c>
      <c r="G52" s="495">
        <v>469.78333333333342</v>
      </c>
      <c r="H52" s="495">
        <v>494.78333333333342</v>
      </c>
      <c r="I52" s="495">
        <v>502.4666666666667</v>
      </c>
      <c r="J52" s="495">
        <v>507.28333333333342</v>
      </c>
      <c r="K52" s="494">
        <v>497.65</v>
      </c>
      <c r="L52" s="494">
        <v>485.15</v>
      </c>
      <c r="M52" s="494">
        <v>3.2466400000000002</v>
      </c>
    </row>
    <row r="53" spans="1:13">
      <c r="A53" s="254">
        <v>43</v>
      </c>
      <c r="B53" s="497" t="s">
        <v>227</v>
      </c>
      <c r="C53" s="494">
        <v>2826.95</v>
      </c>
      <c r="D53" s="495">
        <v>2833.9833333333336</v>
      </c>
      <c r="E53" s="495">
        <v>2802.9666666666672</v>
      </c>
      <c r="F53" s="495">
        <v>2778.9833333333336</v>
      </c>
      <c r="G53" s="495">
        <v>2747.9666666666672</v>
      </c>
      <c r="H53" s="495">
        <v>2857.9666666666672</v>
      </c>
      <c r="I53" s="495">
        <v>2888.9833333333336</v>
      </c>
      <c r="J53" s="495">
        <v>2912.9666666666672</v>
      </c>
      <c r="K53" s="494">
        <v>2865</v>
      </c>
      <c r="L53" s="494">
        <v>2810</v>
      </c>
      <c r="M53" s="494">
        <v>3.9447700000000001</v>
      </c>
    </row>
    <row r="54" spans="1:13">
      <c r="A54" s="254">
        <v>44</v>
      </c>
      <c r="B54" s="497" t="s">
        <v>54</v>
      </c>
      <c r="C54" s="494">
        <v>699.55</v>
      </c>
      <c r="D54" s="495">
        <v>695.84999999999991</v>
      </c>
      <c r="E54" s="495">
        <v>687.79999999999984</v>
      </c>
      <c r="F54" s="495">
        <v>676.05</v>
      </c>
      <c r="G54" s="495">
        <v>667.99999999999989</v>
      </c>
      <c r="H54" s="495">
        <v>707.5999999999998</v>
      </c>
      <c r="I54" s="495">
        <v>715.65</v>
      </c>
      <c r="J54" s="495">
        <v>727.39999999999975</v>
      </c>
      <c r="K54" s="494">
        <v>703.9</v>
      </c>
      <c r="L54" s="494">
        <v>684.1</v>
      </c>
      <c r="M54" s="494">
        <v>465.59967</v>
      </c>
    </row>
    <row r="55" spans="1:13">
      <c r="A55" s="254">
        <v>45</v>
      </c>
      <c r="B55" s="497" t="s">
        <v>303</v>
      </c>
      <c r="C55" s="494">
        <v>2014.8</v>
      </c>
      <c r="D55" s="495">
        <v>2008.2666666666667</v>
      </c>
      <c r="E55" s="495">
        <v>1981.5333333333333</v>
      </c>
      <c r="F55" s="495">
        <v>1948.2666666666667</v>
      </c>
      <c r="G55" s="495">
        <v>1921.5333333333333</v>
      </c>
      <c r="H55" s="495">
        <v>2041.5333333333333</v>
      </c>
      <c r="I55" s="495">
        <v>2068.2666666666664</v>
      </c>
      <c r="J55" s="495">
        <v>2101.5333333333333</v>
      </c>
      <c r="K55" s="494">
        <v>2035</v>
      </c>
      <c r="L55" s="494">
        <v>1975</v>
      </c>
      <c r="M55" s="494">
        <v>0.25899</v>
      </c>
    </row>
    <row r="56" spans="1:13">
      <c r="A56" s="254">
        <v>46</v>
      </c>
      <c r="B56" s="497" t="s">
        <v>304</v>
      </c>
      <c r="C56" s="494">
        <v>1184.5999999999999</v>
      </c>
      <c r="D56" s="495">
        <v>1173.5333333333333</v>
      </c>
      <c r="E56" s="495">
        <v>1149.0666666666666</v>
      </c>
      <c r="F56" s="495">
        <v>1113.5333333333333</v>
      </c>
      <c r="G56" s="495">
        <v>1089.0666666666666</v>
      </c>
      <c r="H56" s="495">
        <v>1209.0666666666666</v>
      </c>
      <c r="I56" s="495">
        <v>1233.5333333333333</v>
      </c>
      <c r="J56" s="495">
        <v>1269.0666666666666</v>
      </c>
      <c r="K56" s="494">
        <v>1198</v>
      </c>
      <c r="L56" s="494">
        <v>1138</v>
      </c>
      <c r="M56" s="494">
        <v>3.0903800000000001</v>
      </c>
    </row>
    <row r="57" spans="1:13">
      <c r="A57" s="254">
        <v>47</v>
      </c>
      <c r="B57" s="497" t="s">
        <v>305</v>
      </c>
      <c r="C57" s="494">
        <v>617.9</v>
      </c>
      <c r="D57" s="495">
        <v>612.70000000000005</v>
      </c>
      <c r="E57" s="495">
        <v>603.40000000000009</v>
      </c>
      <c r="F57" s="495">
        <v>588.90000000000009</v>
      </c>
      <c r="G57" s="495">
        <v>579.60000000000014</v>
      </c>
      <c r="H57" s="495">
        <v>627.20000000000005</v>
      </c>
      <c r="I57" s="495">
        <v>636.5</v>
      </c>
      <c r="J57" s="495">
        <v>651</v>
      </c>
      <c r="K57" s="494">
        <v>622</v>
      </c>
      <c r="L57" s="494">
        <v>598.20000000000005</v>
      </c>
      <c r="M57" s="494">
        <v>7.6498999999999997</v>
      </c>
    </row>
    <row r="58" spans="1:13">
      <c r="A58" s="254">
        <v>48</v>
      </c>
      <c r="B58" s="497" t="s">
        <v>55</v>
      </c>
      <c r="C58" s="494">
        <v>3785.5</v>
      </c>
      <c r="D58" s="495">
        <v>3770.2333333333336</v>
      </c>
      <c r="E58" s="495">
        <v>3742.4666666666672</v>
      </c>
      <c r="F58" s="495">
        <v>3699.4333333333334</v>
      </c>
      <c r="G58" s="495">
        <v>3671.666666666667</v>
      </c>
      <c r="H58" s="495">
        <v>3813.2666666666673</v>
      </c>
      <c r="I58" s="495">
        <v>3841.0333333333338</v>
      </c>
      <c r="J58" s="495">
        <v>3884.0666666666675</v>
      </c>
      <c r="K58" s="494">
        <v>3798</v>
      </c>
      <c r="L58" s="494">
        <v>3727.2</v>
      </c>
      <c r="M58" s="494">
        <v>5.1848700000000001</v>
      </c>
    </row>
    <row r="59" spans="1:13">
      <c r="A59" s="254">
        <v>49</v>
      </c>
      <c r="B59" s="497" t="s">
        <v>306</v>
      </c>
      <c r="C59" s="494">
        <v>286</v>
      </c>
      <c r="D59" s="495">
        <v>287.56666666666666</v>
      </c>
      <c r="E59" s="495">
        <v>283.63333333333333</v>
      </c>
      <c r="F59" s="495">
        <v>281.26666666666665</v>
      </c>
      <c r="G59" s="495">
        <v>277.33333333333331</v>
      </c>
      <c r="H59" s="495">
        <v>289.93333333333334</v>
      </c>
      <c r="I59" s="495">
        <v>293.86666666666662</v>
      </c>
      <c r="J59" s="495">
        <v>296.23333333333335</v>
      </c>
      <c r="K59" s="494">
        <v>291.5</v>
      </c>
      <c r="L59" s="494">
        <v>285.2</v>
      </c>
      <c r="M59" s="494">
        <v>5.0879500000000002</v>
      </c>
    </row>
    <row r="60" spans="1:13" ht="12" customHeight="1">
      <c r="A60" s="254">
        <v>50</v>
      </c>
      <c r="B60" s="497" t="s">
        <v>307</v>
      </c>
      <c r="C60" s="494">
        <v>1109.9000000000001</v>
      </c>
      <c r="D60" s="495">
        <v>1105.7166666666667</v>
      </c>
      <c r="E60" s="495">
        <v>1095.6833333333334</v>
      </c>
      <c r="F60" s="495">
        <v>1081.4666666666667</v>
      </c>
      <c r="G60" s="495">
        <v>1071.4333333333334</v>
      </c>
      <c r="H60" s="495">
        <v>1119.9333333333334</v>
      </c>
      <c r="I60" s="495">
        <v>1129.9666666666667</v>
      </c>
      <c r="J60" s="495">
        <v>1144.1833333333334</v>
      </c>
      <c r="K60" s="494">
        <v>1115.75</v>
      </c>
      <c r="L60" s="494">
        <v>1091.5</v>
      </c>
      <c r="M60" s="494">
        <v>1.23773</v>
      </c>
    </row>
    <row r="61" spans="1:13">
      <c r="A61" s="254">
        <v>51</v>
      </c>
      <c r="B61" s="497" t="s">
        <v>58</v>
      </c>
      <c r="C61" s="494">
        <v>4865.05</v>
      </c>
      <c r="D61" s="495">
        <v>4833.8166666666666</v>
      </c>
      <c r="E61" s="495">
        <v>4777.7833333333328</v>
      </c>
      <c r="F61" s="495">
        <v>4690.5166666666664</v>
      </c>
      <c r="G61" s="495">
        <v>4634.4833333333327</v>
      </c>
      <c r="H61" s="495">
        <v>4921.083333333333</v>
      </c>
      <c r="I61" s="495">
        <v>4977.1166666666677</v>
      </c>
      <c r="J61" s="495">
        <v>5064.3833333333332</v>
      </c>
      <c r="K61" s="494">
        <v>4889.8500000000004</v>
      </c>
      <c r="L61" s="494">
        <v>4746.55</v>
      </c>
      <c r="M61" s="494">
        <v>26.44997</v>
      </c>
    </row>
    <row r="62" spans="1:13">
      <c r="A62" s="254">
        <v>52</v>
      </c>
      <c r="B62" s="497" t="s">
        <v>57</v>
      </c>
      <c r="C62" s="494">
        <v>10091.35</v>
      </c>
      <c r="D62" s="495">
        <v>10063.016666666666</v>
      </c>
      <c r="E62" s="495">
        <v>9993.0333333333328</v>
      </c>
      <c r="F62" s="495">
        <v>9894.7166666666672</v>
      </c>
      <c r="G62" s="495">
        <v>9824.7333333333336</v>
      </c>
      <c r="H62" s="495">
        <v>10161.333333333332</v>
      </c>
      <c r="I62" s="495">
        <v>10231.316666666666</v>
      </c>
      <c r="J62" s="495">
        <v>10329.633333333331</v>
      </c>
      <c r="K62" s="494">
        <v>10133</v>
      </c>
      <c r="L62" s="494">
        <v>9964.7000000000007</v>
      </c>
      <c r="M62" s="494">
        <v>3.4284699999999999</v>
      </c>
    </row>
    <row r="63" spans="1:13">
      <c r="A63" s="254">
        <v>53</v>
      </c>
      <c r="B63" s="497" t="s">
        <v>228</v>
      </c>
      <c r="C63" s="494">
        <v>3392.65</v>
      </c>
      <c r="D63" s="495">
        <v>3402.5333333333333</v>
      </c>
      <c r="E63" s="495">
        <v>3365.1166666666668</v>
      </c>
      <c r="F63" s="495">
        <v>3337.5833333333335</v>
      </c>
      <c r="G63" s="495">
        <v>3300.166666666667</v>
      </c>
      <c r="H63" s="495">
        <v>3430.0666666666666</v>
      </c>
      <c r="I63" s="495">
        <v>3467.4833333333336</v>
      </c>
      <c r="J63" s="495">
        <v>3495.0166666666664</v>
      </c>
      <c r="K63" s="494">
        <v>3439.95</v>
      </c>
      <c r="L63" s="494">
        <v>3375</v>
      </c>
      <c r="M63" s="494">
        <v>0.17091000000000001</v>
      </c>
    </row>
    <row r="64" spans="1:13">
      <c r="A64" s="254">
        <v>54</v>
      </c>
      <c r="B64" s="497" t="s">
        <v>59</v>
      </c>
      <c r="C64" s="494">
        <v>1720.25</v>
      </c>
      <c r="D64" s="495">
        <v>1719.8333333333333</v>
      </c>
      <c r="E64" s="495">
        <v>1706.4166666666665</v>
      </c>
      <c r="F64" s="495">
        <v>1692.5833333333333</v>
      </c>
      <c r="G64" s="495">
        <v>1679.1666666666665</v>
      </c>
      <c r="H64" s="495">
        <v>1733.6666666666665</v>
      </c>
      <c r="I64" s="495">
        <v>1747.083333333333</v>
      </c>
      <c r="J64" s="495">
        <v>1760.9166666666665</v>
      </c>
      <c r="K64" s="494">
        <v>1733.25</v>
      </c>
      <c r="L64" s="494">
        <v>1706</v>
      </c>
      <c r="M64" s="494">
        <v>2.74464</v>
      </c>
    </row>
    <row r="65" spans="1:13">
      <c r="A65" s="254">
        <v>55</v>
      </c>
      <c r="B65" s="497" t="s">
        <v>308</v>
      </c>
      <c r="C65" s="494">
        <v>122.2</v>
      </c>
      <c r="D65" s="495">
        <v>121.98333333333335</v>
      </c>
      <c r="E65" s="495">
        <v>120.6166666666667</v>
      </c>
      <c r="F65" s="495">
        <v>119.03333333333336</v>
      </c>
      <c r="G65" s="495">
        <v>117.66666666666671</v>
      </c>
      <c r="H65" s="495">
        <v>123.56666666666669</v>
      </c>
      <c r="I65" s="495">
        <v>124.93333333333334</v>
      </c>
      <c r="J65" s="495">
        <v>126.51666666666668</v>
      </c>
      <c r="K65" s="494">
        <v>123.35</v>
      </c>
      <c r="L65" s="494">
        <v>120.4</v>
      </c>
      <c r="M65" s="494">
        <v>3.09056</v>
      </c>
    </row>
    <row r="66" spans="1:13">
      <c r="A66" s="254">
        <v>56</v>
      </c>
      <c r="B66" s="497" t="s">
        <v>309</v>
      </c>
      <c r="C66" s="494">
        <v>258.45</v>
      </c>
      <c r="D66" s="495">
        <v>260.48333333333335</v>
      </c>
      <c r="E66" s="495">
        <v>255.16666666666669</v>
      </c>
      <c r="F66" s="495">
        <v>251.88333333333333</v>
      </c>
      <c r="G66" s="495">
        <v>246.56666666666666</v>
      </c>
      <c r="H66" s="495">
        <v>263.76666666666671</v>
      </c>
      <c r="I66" s="495">
        <v>269.08333333333331</v>
      </c>
      <c r="J66" s="495">
        <v>272.36666666666673</v>
      </c>
      <c r="K66" s="494">
        <v>265.8</v>
      </c>
      <c r="L66" s="494">
        <v>257.2</v>
      </c>
      <c r="M66" s="494">
        <v>15.35895</v>
      </c>
    </row>
    <row r="67" spans="1:13">
      <c r="A67" s="254">
        <v>57</v>
      </c>
      <c r="B67" s="497" t="s">
        <v>229</v>
      </c>
      <c r="C67" s="494">
        <v>318.89999999999998</v>
      </c>
      <c r="D67" s="495">
        <v>316.59999999999997</v>
      </c>
      <c r="E67" s="495">
        <v>313.29999999999995</v>
      </c>
      <c r="F67" s="495">
        <v>307.7</v>
      </c>
      <c r="G67" s="495">
        <v>304.39999999999998</v>
      </c>
      <c r="H67" s="495">
        <v>322.19999999999993</v>
      </c>
      <c r="I67" s="495">
        <v>325.5</v>
      </c>
      <c r="J67" s="495">
        <v>331.09999999999991</v>
      </c>
      <c r="K67" s="494">
        <v>319.89999999999998</v>
      </c>
      <c r="L67" s="494">
        <v>311</v>
      </c>
      <c r="M67" s="494">
        <v>49.197110000000002</v>
      </c>
    </row>
    <row r="68" spans="1:13">
      <c r="A68" s="254">
        <v>58</v>
      </c>
      <c r="B68" s="497" t="s">
        <v>60</v>
      </c>
      <c r="C68" s="494">
        <v>65.3</v>
      </c>
      <c r="D68" s="495">
        <v>64.8</v>
      </c>
      <c r="E68" s="495">
        <v>64.05</v>
      </c>
      <c r="F68" s="495">
        <v>62.8</v>
      </c>
      <c r="G68" s="495">
        <v>62.05</v>
      </c>
      <c r="H68" s="495">
        <v>66.05</v>
      </c>
      <c r="I68" s="495">
        <v>66.8</v>
      </c>
      <c r="J68" s="495">
        <v>68.05</v>
      </c>
      <c r="K68" s="494">
        <v>65.55</v>
      </c>
      <c r="L68" s="494">
        <v>63.55</v>
      </c>
      <c r="M68" s="494">
        <v>454.83875999999998</v>
      </c>
    </row>
    <row r="69" spans="1:13">
      <c r="A69" s="254">
        <v>59</v>
      </c>
      <c r="B69" s="497" t="s">
        <v>61</v>
      </c>
      <c r="C69" s="494">
        <v>66</v>
      </c>
      <c r="D69" s="495">
        <v>65.899999999999991</v>
      </c>
      <c r="E69" s="495">
        <v>65.399999999999977</v>
      </c>
      <c r="F69" s="495">
        <v>64.799999999999983</v>
      </c>
      <c r="G69" s="495">
        <v>64.299999999999969</v>
      </c>
      <c r="H69" s="495">
        <v>66.499999999999986</v>
      </c>
      <c r="I69" s="495">
        <v>67.000000000000014</v>
      </c>
      <c r="J69" s="495">
        <v>67.599999999999994</v>
      </c>
      <c r="K69" s="494">
        <v>66.400000000000006</v>
      </c>
      <c r="L69" s="494">
        <v>65.3</v>
      </c>
      <c r="M69" s="494">
        <v>30.111450000000001</v>
      </c>
    </row>
    <row r="70" spans="1:13">
      <c r="A70" s="254">
        <v>60</v>
      </c>
      <c r="B70" s="497" t="s">
        <v>310</v>
      </c>
      <c r="C70" s="494">
        <v>23.6</v>
      </c>
      <c r="D70" s="495">
        <v>23.55</v>
      </c>
      <c r="E70" s="495">
        <v>23.150000000000002</v>
      </c>
      <c r="F70" s="495">
        <v>22.700000000000003</v>
      </c>
      <c r="G70" s="495">
        <v>22.300000000000004</v>
      </c>
      <c r="H70" s="495">
        <v>24</v>
      </c>
      <c r="I70" s="495">
        <v>24.4</v>
      </c>
      <c r="J70" s="495">
        <v>24.849999999999998</v>
      </c>
      <c r="K70" s="494">
        <v>23.95</v>
      </c>
      <c r="L70" s="494">
        <v>23.1</v>
      </c>
      <c r="M70" s="494">
        <v>96.519490000000005</v>
      </c>
    </row>
    <row r="71" spans="1:13">
      <c r="A71" s="254">
        <v>61</v>
      </c>
      <c r="B71" s="497" t="s">
        <v>62</v>
      </c>
      <c r="C71" s="494">
        <v>1345.85</v>
      </c>
      <c r="D71" s="495">
        <v>1344.3833333333332</v>
      </c>
      <c r="E71" s="495">
        <v>1335.7666666666664</v>
      </c>
      <c r="F71" s="495">
        <v>1325.6833333333332</v>
      </c>
      <c r="G71" s="495">
        <v>1317.0666666666664</v>
      </c>
      <c r="H71" s="495">
        <v>1354.4666666666665</v>
      </c>
      <c r="I71" s="495">
        <v>1363.0833333333333</v>
      </c>
      <c r="J71" s="495">
        <v>1373.1666666666665</v>
      </c>
      <c r="K71" s="494">
        <v>1353</v>
      </c>
      <c r="L71" s="494">
        <v>1334.3</v>
      </c>
      <c r="M71" s="494">
        <v>4.7683799999999996</v>
      </c>
    </row>
    <row r="72" spans="1:13">
      <c r="A72" s="254">
        <v>62</v>
      </c>
      <c r="B72" s="497" t="s">
        <v>311</v>
      </c>
      <c r="C72" s="494">
        <v>5405.75</v>
      </c>
      <c r="D72" s="495">
        <v>5385.25</v>
      </c>
      <c r="E72" s="495">
        <v>5320.5</v>
      </c>
      <c r="F72" s="495">
        <v>5235.25</v>
      </c>
      <c r="G72" s="495">
        <v>5170.5</v>
      </c>
      <c r="H72" s="495">
        <v>5470.5</v>
      </c>
      <c r="I72" s="495">
        <v>5535.25</v>
      </c>
      <c r="J72" s="495">
        <v>5620.5</v>
      </c>
      <c r="K72" s="494">
        <v>5450</v>
      </c>
      <c r="L72" s="494">
        <v>5300</v>
      </c>
      <c r="M72" s="494">
        <v>0.28555999999999998</v>
      </c>
    </row>
    <row r="73" spans="1:13">
      <c r="A73" s="254">
        <v>63</v>
      </c>
      <c r="B73" s="497" t="s">
        <v>65</v>
      </c>
      <c r="C73" s="494">
        <v>712.8</v>
      </c>
      <c r="D73" s="495">
        <v>716</v>
      </c>
      <c r="E73" s="495">
        <v>704</v>
      </c>
      <c r="F73" s="495">
        <v>695.2</v>
      </c>
      <c r="G73" s="495">
        <v>683.2</v>
      </c>
      <c r="H73" s="495">
        <v>724.8</v>
      </c>
      <c r="I73" s="495">
        <v>736.8</v>
      </c>
      <c r="J73" s="495">
        <v>745.59999999999991</v>
      </c>
      <c r="K73" s="494">
        <v>728</v>
      </c>
      <c r="L73" s="494">
        <v>707.2</v>
      </c>
      <c r="M73" s="494">
        <v>11.16123</v>
      </c>
    </row>
    <row r="74" spans="1:13">
      <c r="A74" s="254">
        <v>64</v>
      </c>
      <c r="B74" s="497" t="s">
        <v>312</v>
      </c>
      <c r="C74" s="494">
        <v>329.05</v>
      </c>
      <c r="D74" s="495">
        <v>328.3</v>
      </c>
      <c r="E74" s="495">
        <v>326.5</v>
      </c>
      <c r="F74" s="495">
        <v>323.95</v>
      </c>
      <c r="G74" s="495">
        <v>322.14999999999998</v>
      </c>
      <c r="H74" s="495">
        <v>330.85</v>
      </c>
      <c r="I74" s="495">
        <v>332.65000000000009</v>
      </c>
      <c r="J74" s="495">
        <v>335.20000000000005</v>
      </c>
      <c r="K74" s="494">
        <v>330.1</v>
      </c>
      <c r="L74" s="494">
        <v>325.75</v>
      </c>
      <c r="M74" s="494">
        <v>0.55689999999999995</v>
      </c>
    </row>
    <row r="75" spans="1:13">
      <c r="A75" s="254">
        <v>65</v>
      </c>
      <c r="B75" s="497" t="s">
        <v>64</v>
      </c>
      <c r="C75" s="494">
        <v>129.19999999999999</v>
      </c>
      <c r="D75" s="495">
        <v>129.21666666666667</v>
      </c>
      <c r="E75" s="495">
        <v>128.33333333333334</v>
      </c>
      <c r="F75" s="495">
        <v>127.46666666666667</v>
      </c>
      <c r="G75" s="495">
        <v>126.58333333333334</v>
      </c>
      <c r="H75" s="495">
        <v>130.08333333333334</v>
      </c>
      <c r="I75" s="495">
        <v>130.96666666666667</v>
      </c>
      <c r="J75" s="495">
        <v>131.83333333333334</v>
      </c>
      <c r="K75" s="494">
        <v>130.1</v>
      </c>
      <c r="L75" s="494">
        <v>128.35</v>
      </c>
      <c r="M75" s="494">
        <v>63.657550000000001</v>
      </c>
    </row>
    <row r="76" spans="1:13" s="13" customFormat="1">
      <c r="A76" s="254">
        <v>66</v>
      </c>
      <c r="B76" s="497" t="s">
        <v>66</v>
      </c>
      <c r="C76" s="494">
        <v>595.6</v>
      </c>
      <c r="D76" s="495">
        <v>589.38333333333333</v>
      </c>
      <c r="E76" s="495">
        <v>579.9666666666667</v>
      </c>
      <c r="F76" s="495">
        <v>564.33333333333337</v>
      </c>
      <c r="G76" s="495">
        <v>554.91666666666674</v>
      </c>
      <c r="H76" s="495">
        <v>605.01666666666665</v>
      </c>
      <c r="I76" s="495">
        <v>614.43333333333339</v>
      </c>
      <c r="J76" s="495">
        <v>630.06666666666661</v>
      </c>
      <c r="K76" s="494">
        <v>598.79999999999995</v>
      </c>
      <c r="L76" s="494">
        <v>573.75</v>
      </c>
      <c r="M76" s="494">
        <v>17.330100000000002</v>
      </c>
    </row>
    <row r="77" spans="1:13" s="13" customFormat="1">
      <c r="A77" s="254">
        <v>67</v>
      </c>
      <c r="B77" s="497" t="s">
        <v>69</v>
      </c>
      <c r="C77" s="494">
        <v>48.3</v>
      </c>
      <c r="D77" s="495">
        <v>47.666666666666664</v>
      </c>
      <c r="E77" s="495">
        <v>46.833333333333329</v>
      </c>
      <c r="F77" s="495">
        <v>45.366666666666667</v>
      </c>
      <c r="G77" s="495">
        <v>44.533333333333331</v>
      </c>
      <c r="H77" s="495">
        <v>49.133333333333326</v>
      </c>
      <c r="I77" s="495">
        <v>49.966666666666654</v>
      </c>
      <c r="J77" s="495">
        <v>51.433333333333323</v>
      </c>
      <c r="K77" s="494">
        <v>48.5</v>
      </c>
      <c r="L77" s="494">
        <v>46.2</v>
      </c>
      <c r="M77" s="494">
        <v>520.7654</v>
      </c>
    </row>
    <row r="78" spans="1:13" s="13" customFormat="1">
      <c r="A78" s="254">
        <v>68</v>
      </c>
      <c r="B78" s="497" t="s">
        <v>73</v>
      </c>
      <c r="C78" s="494">
        <v>420.35</v>
      </c>
      <c r="D78" s="495">
        <v>420</v>
      </c>
      <c r="E78" s="495">
        <v>416.9</v>
      </c>
      <c r="F78" s="495">
        <v>413.45</v>
      </c>
      <c r="G78" s="495">
        <v>410.34999999999997</v>
      </c>
      <c r="H78" s="495">
        <v>423.45</v>
      </c>
      <c r="I78" s="495">
        <v>426.55</v>
      </c>
      <c r="J78" s="495">
        <v>430</v>
      </c>
      <c r="K78" s="494">
        <v>423.1</v>
      </c>
      <c r="L78" s="494">
        <v>416.55</v>
      </c>
      <c r="M78" s="494">
        <v>54.081650000000003</v>
      </c>
    </row>
    <row r="79" spans="1:13" s="13" customFormat="1">
      <c r="A79" s="254">
        <v>69</v>
      </c>
      <c r="B79" s="497" t="s">
        <v>739</v>
      </c>
      <c r="C79" s="494">
        <v>10747.6</v>
      </c>
      <c r="D79" s="495">
        <v>10766.199999999999</v>
      </c>
      <c r="E79" s="495">
        <v>9932.3999999999978</v>
      </c>
      <c r="F79" s="495">
        <v>9117.1999999999989</v>
      </c>
      <c r="G79" s="495">
        <v>8283.3999999999978</v>
      </c>
      <c r="H79" s="495">
        <v>11581.399999999998</v>
      </c>
      <c r="I79" s="495">
        <v>12415.199999999997</v>
      </c>
      <c r="J79" s="495">
        <v>13230.399999999998</v>
      </c>
      <c r="K79" s="494">
        <v>11600</v>
      </c>
      <c r="L79" s="494">
        <v>9951</v>
      </c>
      <c r="M79" s="494">
        <v>0.50961000000000001</v>
      </c>
    </row>
    <row r="80" spans="1:13" s="13" customFormat="1">
      <c r="A80" s="254">
        <v>70</v>
      </c>
      <c r="B80" s="497" t="s">
        <v>68</v>
      </c>
      <c r="C80" s="494">
        <v>534.29999999999995</v>
      </c>
      <c r="D80" s="495">
        <v>533.0333333333333</v>
      </c>
      <c r="E80" s="495">
        <v>527.51666666666665</v>
      </c>
      <c r="F80" s="495">
        <v>520.73333333333335</v>
      </c>
      <c r="G80" s="495">
        <v>515.2166666666667</v>
      </c>
      <c r="H80" s="495">
        <v>539.81666666666661</v>
      </c>
      <c r="I80" s="495">
        <v>545.33333333333326</v>
      </c>
      <c r="J80" s="495">
        <v>552.11666666666656</v>
      </c>
      <c r="K80" s="494">
        <v>538.54999999999995</v>
      </c>
      <c r="L80" s="494">
        <v>526.25</v>
      </c>
      <c r="M80" s="494">
        <v>96.93047</v>
      </c>
    </row>
    <row r="81" spans="1:13" s="13" customFormat="1">
      <c r="A81" s="254">
        <v>71</v>
      </c>
      <c r="B81" s="497" t="s">
        <v>70</v>
      </c>
      <c r="C81" s="494">
        <v>398.1</v>
      </c>
      <c r="D81" s="495">
        <v>396.45000000000005</v>
      </c>
      <c r="E81" s="495">
        <v>393.85000000000008</v>
      </c>
      <c r="F81" s="495">
        <v>389.6</v>
      </c>
      <c r="G81" s="495">
        <v>387.00000000000006</v>
      </c>
      <c r="H81" s="495">
        <v>400.7000000000001</v>
      </c>
      <c r="I81" s="495">
        <v>403.3</v>
      </c>
      <c r="J81" s="495">
        <v>407.55000000000013</v>
      </c>
      <c r="K81" s="494">
        <v>399.05</v>
      </c>
      <c r="L81" s="494">
        <v>392.2</v>
      </c>
      <c r="M81" s="494">
        <v>43.72334</v>
      </c>
    </row>
    <row r="82" spans="1:13" s="13" customFormat="1">
      <c r="A82" s="254">
        <v>72</v>
      </c>
      <c r="B82" s="497" t="s">
        <v>313</v>
      </c>
      <c r="C82" s="494">
        <v>928.3</v>
      </c>
      <c r="D82" s="495">
        <v>925.13333333333321</v>
      </c>
      <c r="E82" s="495">
        <v>913.36666666666645</v>
      </c>
      <c r="F82" s="495">
        <v>898.43333333333328</v>
      </c>
      <c r="G82" s="495">
        <v>886.66666666666652</v>
      </c>
      <c r="H82" s="495">
        <v>940.06666666666638</v>
      </c>
      <c r="I82" s="495">
        <v>951.83333333333326</v>
      </c>
      <c r="J82" s="495">
        <v>966.76666666666631</v>
      </c>
      <c r="K82" s="494">
        <v>936.9</v>
      </c>
      <c r="L82" s="494">
        <v>910.2</v>
      </c>
      <c r="M82" s="494">
        <v>2.9462199999999998</v>
      </c>
    </row>
    <row r="83" spans="1:13" s="13" customFormat="1">
      <c r="A83" s="254">
        <v>73</v>
      </c>
      <c r="B83" s="497" t="s">
        <v>314</v>
      </c>
      <c r="C83" s="494">
        <v>251.8</v>
      </c>
      <c r="D83" s="495">
        <v>253.54999999999998</v>
      </c>
      <c r="E83" s="495">
        <v>248.34999999999997</v>
      </c>
      <c r="F83" s="495">
        <v>244.89999999999998</v>
      </c>
      <c r="G83" s="495">
        <v>239.69999999999996</v>
      </c>
      <c r="H83" s="495">
        <v>257</v>
      </c>
      <c r="I83" s="495">
        <v>262.19999999999993</v>
      </c>
      <c r="J83" s="495">
        <v>265.64999999999998</v>
      </c>
      <c r="K83" s="494">
        <v>258.75</v>
      </c>
      <c r="L83" s="494">
        <v>250.1</v>
      </c>
      <c r="M83" s="494">
        <v>5.0231199999999996</v>
      </c>
    </row>
    <row r="84" spans="1:13" s="13" customFormat="1">
      <c r="A84" s="254">
        <v>74</v>
      </c>
      <c r="B84" s="497" t="s">
        <v>315</v>
      </c>
      <c r="C84" s="494">
        <v>105.1</v>
      </c>
      <c r="D84" s="495">
        <v>106.21666666666665</v>
      </c>
      <c r="E84" s="495">
        <v>103.13333333333331</v>
      </c>
      <c r="F84" s="495">
        <v>101.16666666666666</v>
      </c>
      <c r="G84" s="495">
        <v>98.083333333333314</v>
      </c>
      <c r="H84" s="495">
        <v>108.18333333333331</v>
      </c>
      <c r="I84" s="495">
        <v>111.26666666666665</v>
      </c>
      <c r="J84" s="495">
        <v>113.23333333333331</v>
      </c>
      <c r="K84" s="494">
        <v>109.3</v>
      </c>
      <c r="L84" s="494">
        <v>104.25</v>
      </c>
      <c r="M84" s="494">
        <v>3.6396899999999999</v>
      </c>
    </row>
    <row r="85" spans="1:13" s="13" customFormat="1">
      <c r="A85" s="254">
        <v>75</v>
      </c>
      <c r="B85" s="497" t="s">
        <v>316</v>
      </c>
      <c r="C85" s="494">
        <v>5111.25</v>
      </c>
      <c r="D85" s="495">
        <v>5129.3833333333332</v>
      </c>
      <c r="E85" s="495">
        <v>5071.8666666666668</v>
      </c>
      <c r="F85" s="495">
        <v>5032.4833333333336</v>
      </c>
      <c r="G85" s="495">
        <v>4974.9666666666672</v>
      </c>
      <c r="H85" s="495">
        <v>5168.7666666666664</v>
      </c>
      <c r="I85" s="495">
        <v>5226.2833333333328</v>
      </c>
      <c r="J85" s="495">
        <v>5265.6666666666661</v>
      </c>
      <c r="K85" s="494">
        <v>5186.8999999999996</v>
      </c>
      <c r="L85" s="494">
        <v>5090</v>
      </c>
      <c r="M85" s="494">
        <v>8.7410000000000002E-2</v>
      </c>
    </row>
    <row r="86" spans="1:13" s="13" customFormat="1">
      <c r="A86" s="254">
        <v>76</v>
      </c>
      <c r="B86" s="497" t="s">
        <v>317</v>
      </c>
      <c r="C86" s="494">
        <v>864.4</v>
      </c>
      <c r="D86" s="495">
        <v>855.98333333333323</v>
      </c>
      <c r="E86" s="495">
        <v>838.96666666666647</v>
      </c>
      <c r="F86" s="495">
        <v>813.53333333333319</v>
      </c>
      <c r="G86" s="495">
        <v>796.51666666666642</v>
      </c>
      <c r="H86" s="495">
        <v>881.41666666666652</v>
      </c>
      <c r="I86" s="495">
        <v>898.43333333333317</v>
      </c>
      <c r="J86" s="495">
        <v>923.86666666666656</v>
      </c>
      <c r="K86" s="494">
        <v>873</v>
      </c>
      <c r="L86" s="494">
        <v>830.55</v>
      </c>
      <c r="M86" s="494">
        <v>1.22967</v>
      </c>
    </row>
    <row r="87" spans="1:13" s="13" customFormat="1">
      <c r="A87" s="254">
        <v>77</v>
      </c>
      <c r="B87" s="497" t="s">
        <v>230</v>
      </c>
      <c r="C87" s="494">
        <v>1142.6500000000001</v>
      </c>
      <c r="D87" s="495">
        <v>1139.55</v>
      </c>
      <c r="E87" s="495">
        <v>1127.9499999999998</v>
      </c>
      <c r="F87" s="495">
        <v>1113.2499999999998</v>
      </c>
      <c r="G87" s="495">
        <v>1101.6499999999996</v>
      </c>
      <c r="H87" s="495">
        <v>1154.25</v>
      </c>
      <c r="I87" s="495">
        <v>1165.8499999999999</v>
      </c>
      <c r="J87" s="495">
        <v>1180.5500000000002</v>
      </c>
      <c r="K87" s="494">
        <v>1151.1500000000001</v>
      </c>
      <c r="L87" s="494">
        <v>1124.8499999999999</v>
      </c>
      <c r="M87" s="494">
        <v>0.40009</v>
      </c>
    </row>
    <row r="88" spans="1:13" s="13" customFormat="1">
      <c r="A88" s="254">
        <v>78</v>
      </c>
      <c r="B88" s="497" t="s">
        <v>318</v>
      </c>
      <c r="C88" s="494">
        <v>69</v>
      </c>
      <c r="D88" s="495">
        <v>68.683333333333323</v>
      </c>
      <c r="E88" s="495">
        <v>67.916666666666643</v>
      </c>
      <c r="F88" s="495">
        <v>66.833333333333314</v>
      </c>
      <c r="G88" s="495">
        <v>66.066666666666634</v>
      </c>
      <c r="H88" s="495">
        <v>69.766666666666652</v>
      </c>
      <c r="I88" s="495">
        <v>70.533333333333331</v>
      </c>
      <c r="J88" s="495">
        <v>71.61666666666666</v>
      </c>
      <c r="K88" s="494">
        <v>69.45</v>
      </c>
      <c r="L88" s="494">
        <v>67.599999999999994</v>
      </c>
      <c r="M88" s="494">
        <v>7.9184799999999997</v>
      </c>
    </row>
    <row r="89" spans="1:13" s="13" customFormat="1">
      <c r="A89" s="254">
        <v>79</v>
      </c>
      <c r="B89" s="497" t="s">
        <v>71</v>
      </c>
      <c r="C89" s="494">
        <v>13561.85</v>
      </c>
      <c r="D89" s="495">
        <v>13579.15</v>
      </c>
      <c r="E89" s="495">
        <v>13432.699999999999</v>
      </c>
      <c r="F89" s="495">
        <v>13303.55</v>
      </c>
      <c r="G89" s="495">
        <v>13157.099999999999</v>
      </c>
      <c r="H89" s="495">
        <v>13708.3</v>
      </c>
      <c r="I89" s="495">
        <v>13854.75</v>
      </c>
      <c r="J89" s="495">
        <v>13983.9</v>
      </c>
      <c r="K89" s="494">
        <v>13725.6</v>
      </c>
      <c r="L89" s="494">
        <v>13450</v>
      </c>
      <c r="M89" s="494">
        <v>0.35763</v>
      </c>
    </row>
    <row r="90" spans="1:13" s="13" customFormat="1">
      <c r="A90" s="254">
        <v>80</v>
      </c>
      <c r="B90" s="497" t="s">
        <v>319</v>
      </c>
      <c r="C90" s="494">
        <v>244.4</v>
      </c>
      <c r="D90" s="495">
        <v>248.43333333333331</v>
      </c>
      <c r="E90" s="495">
        <v>237.86666666666662</v>
      </c>
      <c r="F90" s="495">
        <v>231.33333333333331</v>
      </c>
      <c r="G90" s="495">
        <v>220.76666666666662</v>
      </c>
      <c r="H90" s="495">
        <v>254.96666666666661</v>
      </c>
      <c r="I90" s="495">
        <v>265.5333333333333</v>
      </c>
      <c r="J90" s="495">
        <v>272.06666666666661</v>
      </c>
      <c r="K90" s="494">
        <v>259</v>
      </c>
      <c r="L90" s="494">
        <v>241.9</v>
      </c>
      <c r="M90" s="494">
        <v>3.2663600000000002</v>
      </c>
    </row>
    <row r="91" spans="1:13" s="13" customFormat="1">
      <c r="A91" s="254">
        <v>81</v>
      </c>
      <c r="B91" s="497" t="s">
        <v>74</v>
      </c>
      <c r="C91" s="494">
        <v>3541.2</v>
      </c>
      <c r="D91" s="495">
        <v>3544.2666666666664</v>
      </c>
      <c r="E91" s="495">
        <v>3513.9333333333329</v>
      </c>
      <c r="F91" s="495">
        <v>3486.6666666666665</v>
      </c>
      <c r="G91" s="495">
        <v>3456.333333333333</v>
      </c>
      <c r="H91" s="495">
        <v>3571.5333333333328</v>
      </c>
      <c r="I91" s="495">
        <v>3601.8666666666668</v>
      </c>
      <c r="J91" s="495">
        <v>3629.1333333333328</v>
      </c>
      <c r="K91" s="494">
        <v>3574.6</v>
      </c>
      <c r="L91" s="494">
        <v>3517</v>
      </c>
      <c r="M91" s="494">
        <v>8.1360799999999998</v>
      </c>
    </row>
    <row r="92" spans="1:13" s="13" customFormat="1">
      <c r="A92" s="254">
        <v>82</v>
      </c>
      <c r="B92" s="497" t="s">
        <v>320</v>
      </c>
      <c r="C92" s="494">
        <v>504.3</v>
      </c>
      <c r="D92" s="495">
        <v>494.64999999999992</v>
      </c>
      <c r="E92" s="495">
        <v>482.29999999999984</v>
      </c>
      <c r="F92" s="495">
        <v>460.2999999999999</v>
      </c>
      <c r="G92" s="495">
        <v>447.94999999999982</v>
      </c>
      <c r="H92" s="495">
        <v>516.64999999999986</v>
      </c>
      <c r="I92" s="495">
        <v>528.99999999999989</v>
      </c>
      <c r="J92" s="495">
        <v>550.99999999999989</v>
      </c>
      <c r="K92" s="494">
        <v>507</v>
      </c>
      <c r="L92" s="494">
        <v>472.65</v>
      </c>
      <c r="M92" s="494">
        <v>5.5451499999999996</v>
      </c>
    </row>
    <row r="93" spans="1:13" s="13" customFormat="1">
      <c r="A93" s="254">
        <v>83</v>
      </c>
      <c r="B93" s="497" t="s">
        <v>321</v>
      </c>
      <c r="C93" s="494">
        <v>263.75</v>
      </c>
      <c r="D93" s="495">
        <v>265.58333333333331</v>
      </c>
      <c r="E93" s="495">
        <v>261.16666666666663</v>
      </c>
      <c r="F93" s="495">
        <v>258.58333333333331</v>
      </c>
      <c r="G93" s="495">
        <v>254.16666666666663</v>
      </c>
      <c r="H93" s="495">
        <v>268.16666666666663</v>
      </c>
      <c r="I93" s="495">
        <v>272.58333333333326</v>
      </c>
      <c r="J93" s="495">
        <v>275.16666666666663</v>
      </c>
      <c r="K93" s="494">
        <v>270</v>
      </c>
      <c r="L93" s="494">
        <v>263</v>
      </c>
      <c r="M93" s="494">
        <v>2.7993000000000001</v>
      </c>
    </row>
    <row r="94" spans="1:13" s="13" customFormat="1">
      <c r="A94" s="254">
        <v>84</v>
      </c>
      <c r="B94" s="497" t="s">
        <v>80</v>
      </c>
      <c r="C94" s="494">
        <v>612.9</v>
      </c>
      <c r="D94" s="495">
        <v>617.9666666666667</v>
      </c>
      <c r="E94" s="495">
        <v>603.93333333333339</v>
      </c>
      <c r="F94" s="495">
        <v>594.9666666666667</v>
      </c>
      <c r="G94" s="495">
        <v>580.93333333333339</v>
      </c>
      <c r="H94" s="495">
        <v>626.93333333333339</v>
      </c>
      <c r="I94" s="495">
        <v>640.9666666666667</v>
      </c>
      <c r="J94" s="495">
        <v>649.93333333333339</v>
      </c>
      <c r="K94" s="494">
        <v>632</v>
      </c>
      <c r="L94" s="494">
        <v>609</v>
      </c>
      <c r="M94" s="494">
        <v>7.2289599999999998</v>
      </c>
    </row>
    <row r="95" spans="1:13" s="13" customFormat="1">
      <c r="A95" s="254">
        <v>85</v>
      </c>
      <c r="B95" s="497" t="s">
        <v>322</v>
      </c>
      <c r="C95" s="494">
        <v>1874.2</v>
      </c>
      <c r="D95" s="495">
        <v>1878.5666666666666</v>
      </c>
      <c r="E95" s="495">
        <v>1857.1333333333332</v>
      </c>
      <c r="F95" s="495">
        <v>1840.0666666666666</v>
      </c>
      <c r="G95" s="495">
        <v>1818.6333333333332</v>
      </c>
      <c r="H95" s="495">
        <v>1895.6333333333332</v>
      </c>
      <c r="I95" s="495">
        <v>1917.0666666666666</v>
      </c>
      <c r="J95" s="495">
        <v>1934.1333333333332</v>
      </c>
      <c r="K95" s="494">
        <v>1900</v>
      </c>
      <c r="L95" s="494">
        <v>1861.5</v>
      </c>
      <c r="M95" s="494">
        <v>0.15073</v>
      </c>
    </row>
    <row r="96" spans="1:13" s="13" customFormat="1">
      <c r="A96" s="254">
        <v>86</v>
      </c>
      <c r="B96" s="497" t="s">
        <v>783</v>
      </c>
      <c r="C96" s="494">
        <v>253.05</v>
      </c>
      <c r="D96" s="495">
        <v>254.31666666666669</v>
      </c>
      <c r="E96" s="495">
        <v>248.73333333333341</v>
      </c>
      <c r="F96" s="495">
        <v>244.41666666666671</v>
      </c>
      <c r="G96" s="495">
        <v>238.83333333333343</v>
      </c>
      <c r="H96" s="495">
        <v>258.63333333333338</v>
      </c>
      <c r="I96" s="495">
        <v>264.2166666666667</v>
      </c>
      <c r="J96" s="495">
        <v>268.53333333333336</v>
      </c>
      <c r="K96" s="494">
        <v>259.89999999999998</v>
      </c>
      <c r="L96" s="494">
        <v>250</v>
      </c>
      <c r="M96" s="494">
        <v>0.85767000000000004</v>
      </c>
    </row>
    <row r="97" spans="1:13" s="13" customFormat="1">
      <c r="A97" s="254">
        <v>87</v>
      </c>
      <c r="B97" s="497" t="s">
        <v>75</v>
      </c>
      <c r="C97" s="494">
        <v>562.79999999999995</v>
      </c>
      <c r="D97" s="495">
        <v>563.86666666666667</v>
      </c>
      <c r="E97" s="495">
        <v>554.43333333333339</v>
      </c>
      <c r="F97" s="495">
        <v>546.06666666666672</v>
      </c>
      <c r="G97" s="495">
        <v>536.63333333333344</v>
      </c>
      <c r="H97" s="495">
        <v>572.23333333333335</v>
      </c>
      <c r="I97" s="495">
        <v>581.66666666666652</v>
      </c>
      <c r="J97" s="495">
        <v>590.0333333333333</v>
      </c>
      <c r="K97" s="494">
        <v>573.29999999999995</v>
      </c>
      <c r="L97" s="494">
        <v>555.5</v>
      </c>
      <c r="M97" s="494">
        <v>150.90074000000001</v>
      </c>
    </row>
    <row r="98" spans="1:13" s="13" customFormat="1">
      <c r="A98" s="254">
        <v>88</v>
      </c>
      <c r="B98" s="497" t="s">
        <v>323</v>
      </c>
      <c r="C98" s="494">
        <v>572.65</v>
      </c>
      <c r="D98" s="495">
        <v>572.7833333333333</v>
      </c>
      <c r="E98" s="495">
        <v>566.01666666666665</v>
      </c>
      <c r="F98" s="495">
        <v>559.38333333333333</v>
      </c>
      <c r="G98" s="495">
        <v>552.61666666666667</v>
      </c>
      <c r="H98" s="495">
        <v>579.41666666666663</v>
      </c>
      <c r="I98" s="495">
        <v>586.18333333333328</v>
      </c>
      <c r="J98" s="495">
        <v>592.81666666666661</v>
      </c>
      <c r="K98" s="494">
        <v>579.54999999999995</v>
      </c>
      <c r="L98" s="494">
        <v>566.15</v>
      </c>
      <c r="M98" s="494">
        <v>4.1066399999999996</v>
      </c>
    </row>
    <row r="99" spans="1:13" s="13" customFormat="1">
      <c r="A99" s="254">
        <v>89</v>
      </c>
      <c r="B99" s="497" t="s">
        <v>76</v>
      </c>
      <c r="C99" s="494">
        <v>139.65</v>
      </c>
      <c r="D99" s="495">
        <v>138.15</v>
      </c>
      <c r="E99" s="495">
        <v>136.10000000000002</v>
      </c>
      <c r="F99" s="495">
        <v>132.55000000000001</v>
      </c>
      <c r="G99" s="495">
        <v>130.50000000000003</v>
      </c>
      <c r="H99" s="495">
        <v>141.70000000000002</v>
      </c>
      <c r="I99" s="495">
        <v>143.75000000000003</v>
      </c>
      <c r="J99" s="495">
        <v>147.30000000000001</v>
      </c>
      <c r="K99" s="494">
        <v>140.19999999999999</v>
      </c>
      <c r="L99" s="494">
        <v>134.6</v>
      </c>
      <c r="M99" s="494">
        <v>200.65476000000001</v>
      </c>
    </row>
    <row r="100" spans="1:13" s="13" customFormat="1">
      <c r="A100" s="254">
        <v>90</v>
      </c>
      <c r="B100" s="497" t="s">
        <v>324</v>
      </c>
      <c r="C100" s="494">
        <v>498.9</v>
      </c>
      <c r="D100" s="495">
        <v>503.7833333333333</v>
      </c>
      <c r="E100" s="495">
        <v>490.16666666666663</v>
      </c>
      <c r="F100" s="495">
        <v>481.43333333333334</v>
      </c>
      <c r="G100" s="495">
        <v>467.81666666666666</v>
      </c>
      <c r="H100" s="495">
        <v>512.51666666666665</v>
      </c>
      <c r="I100" s="495">
        <v>526.13333333333321</v>
      </c>
      <c r="J100" s="495">
        <v>534.86666666666656</v>
      </c>
      <c r="K100" s="494">
        <v>517.4</v>
      </c>
      <c r="L100" s="494">
        <v>495.05</v>
      </c>
      <c r="M100" s="494">
        <v>2.6359400000000002</v>
      </c>
    </row>
    <row r="101" spans="1:13">
      <c r="A101" s="254">
        <v>91</v>
      </c>
      <c r="B101" s="497" t="s">
        <v>325</v>
      </c>
      <c r="C101" s="494">
        <v>393.05</v>
      </c>
      <c r="D101" s="495">
        <v>394.51666666666665</v>
      </c>
      <c r="E101" s="495">
        <v>391.5333333333333</v>
      </c>
      <c r="F101" s="495">
        <v>390.01666666666665</v>
      </c>
      <c r="G101" s="495">
        <v>387.0333333333333</v>
      </c>
      <c r="H101" s="495">
        <v>396.0333333333333</v>
      </c>
      <c r="I101" s="495">
        <v>399.01666666666665</v>
      </c>
      <c r="J101" s="495">
        <v>400.5333333333333</v>
      </c>
      <c r="K101" s="494">
        <v>397.5</v>
      </c>
      <c r="L101" s="494">
        <v>393</v>
      </c>
      <c r="M101" s="494">
        <v>1.2905899999999999</v>
      </c>
    </row>
    <row r="102" spans="1:13">
      <c r="A102" s="254">
        <v>92</v>
      </c>
      <c r="B102" s="497" t="s">
        <v>326</v>
      </c>
      <c r="C102" s="494">
        <v>490.5</v>
      </c>
      <c r="D102" s="495">
        <v>490.83333333333331</v>
      </c>
      <c r="E102" s="495">
        <v>485.66666666666663</v>
      </c>
      <c r="F102" s="495">
        <v>480.83333333333331</v>
      </c>
      <c r="G102" s="495">
        <v>475.66666666666663</v>
      </c>
      <c r="H102" s="495">
        <v>495.66666666666663</v>
      </c>
      <c r="I102" s="495">
        <v>500.83333333333326</v>
      </c>
      <c r="J102" s="495">
        <v>505.66666666666663</v>
      </c>
      <c r="K102" s="494">
        <v>496</v>
      </c>
      <c r="L102" s="494">
        <v>486</v>
      </c>
      <c r="M102" s="494">
        <v>0.74263999999999997</v>
      </c>
    </row>
    <row r="103" spans="1:13">
      <c r="A103" s="254">
        <v>93</v>
      </c>
      <c r="B103" s="497" t="s">
        <v>77</v>
      </c>
      <c r="C103" s="494">
        <v>128.1</v>
      </c>
      <c r="D103" s="495">
        <v>129.86666666666667</v>
      </c>
      <c r="E103" s="495">
        <v>125.33333333333334</v>
      </c>
      <c r="F103" s="495">
        <v>122.56666666666666</v>
      </c>
      <c r="G103" s="495">
        <v>118.03333333333333</v>
      </c>
      <c r="H103" s="495">
        <v>132.63333333333335</v>
      </c>
      <c r="I103" s="495">
        <v>137.16666666666666</v>
      </c>
      <c r="J103" s="495">
        <v>139.93333333333337</v>
      </c>
      <c r="K103" s="494">
        <v>134.4</v>
      </c>
      <c r="L103" s="494">
        <v>127.1</v>
      </c>
      <c r="M103" s="494">
        <v>111.58935</v>
      </c>
    </row>
    <row r="104" spans="1:13">
      <c r="A104" s="254">
        <v>94</v>
      </c>
      <c r="B104" s="497" t="s">
        <v>327</v>
      </c>
      <c r="C104" s="494">
        <v>1404.25</v>
      </c>
      <c r="D104" s="495">
        <v>1408.1000000000001</v>
      </c>
      <c r="E104" s="495">
        <v>1396.2000000000003</v>
      </c>
      <c r="F104" s="495">
        <v>1388.15</v>
      </c>
      <c r="G104" s="495">
        <v>1376.2500000000002</v>
      </c>
      <c r="H104" s="495">
        <v>1416.1500000000003</v>
      </c>
      <c r="I104" s="495">
        <v>1428.0500000000004</v>
      </c>
      <c r="J104" s="495">
        <v>1436.1000000000004</v>
      </c>
      <c r="K104" s="494">
        <v>1420</v>
      </c>
      <c r="L104" s="494">
        <v>1400.05</v>
      </c>
      <c r="M104" s="494">
        <v>0.66842000000000001</v>
      </c>
    </row>
    <row r="105" spans="1:13">
      <c r="A105" s="254">
        <v>95</v>
      </c>
      <c r="B105" s="497" t="s">
        <v>328</v>
      </c>
      <c r="C105" s="494">
        <v>16.350000000000001</v>
      </c>
      <c r="D105" s="495">
        <v>16.316666666666666</v>
      </c>
      <c r="E105" s="495">
        <v>16.133333333333333</v>
      </c>
      <c r="F105" s="495">
        <v>15.916666666666668</v>
      </c>
      <c r="G105" s="495">
        <v>15.733333333333334</v>
      </c>
      <c r="H105" s="495">
        <v>16.533333333333331</v>
      </c>
      <c r="I105" s="495">
        <v>16.716666666666661</v>
      </c>
      <c r="J105" s="495">
        <v>16.93333333333333</v>
      </c>
      <c r="K105" s="494">
        <v>16.5</v>
      </c>
      <c r="L105" s="494">
        <v>16.100000000000001</v>
      </c>
      <c r="M105" s="494">
        <v>50.769669999999998</v>
      </c>
    </row>
    <row r="106" spans="1:13">
      <c r="A106" s="254">
        <v>96</v>
      </c>
      <c r="B106" s="497" t="s">
        <v>329</v>
      </c>
      <c r="C106" s="494">
        <v>780.75</v>
      </c>
      <c r="D106" s="495">
        <v>770.93333333333339</v>
      </c>
      <c r="E106" s="495">
        <v>749.86666666666679</v>
      </c>
      <c r="F106" s="495">
        <v>718.98333333333335</v>
      </c>
      <c r="G106" s="495">
        <v>697.91666666666674</v>
      </c>
      <c r="H106" s="495">
        <v>801.81666666666683</v>
      </c>
      <c r="I106" s="495">
        <v>822.88333333333344</v>
      </c>
      <c r="J106" s="495">
        <v>853.76666666666688</v>
      </c>
      <c r="K106" s="494">
        <v>792</v>
      </c>
      <c r="L106" s="494">
        <v>740.05</v>
      </c>
      <c r="M106" s="494">
        <v>15.209540000000001</v>
      </c>
    </row>
    <row r="107" spans="1:13">
      <c r="A107" s="254">
        <v>97</v>
      </c>
      <c r="B107" s="497" t="s">
        <v>330</v>
      </c>
      <c r="C107" s="494">
        <v>339.8</v>
      </c>
      <c r="D107" s="495">
        <v>335.09999999999997</v>
      </c>
      <c r="E107" s="495">
        <v>329.19999999999993</v>
      </c>
      <c r="F107" s="495">
        <v>318.59999999999997</v>
      </c>
      <c r="G107" s="495">
        <v>312.69999999999993</v>
      </c>
      <c r="H107" s="495">
        <v>345.69999999999993</v>
      </c>
      <c r="I107" s="495">
        <v>351.59999999999991</v>
      </c>
      <c r="J107" s="495">
        <v>362.19999999999993</v>
      </c>
      <c r="K107" s="494">
        <v>341</v>
      </c>
      <c r="L107" s="494">
        <v>324.5</v>
      </c>
      <c r="M107" s="494">
        <v>3.06107</v>
      </c>
    </row>
    <row r="108" spans="1:13">
      <c r="A108" s="254">
        <v>98</v>
      </c>
      <c r="B108" s="497" t="s">
        <v>79</v>
      </c>
      <c r="C108" s="494">
        <v>483.25</v>
      </c>
      <c r="D108" s="495">
        <v>477.08333333333331</v>
      </c>
      <c r="E108" s="495">
        <v>469.16666666666663</v>
      </c>
      <c r="F108" s="495">
        <v>455.08333333333331</v>
      </c>
      <c r="G108" s="495">
        <v>447.16666666666663</v>
      </c>
      <c r="H108" s="495">
        <v>491.16666666666663</v>
      </c>
      <c r="I108" s="495">
        <v>499.08333333333326</v>
      </c>
      <c r="J108" s="495">
        <v>513.16666666666663</v>
      </c>
      <c r="K108" s="494">
        <v>485</v>
      </c>
      <c r="L108" s="494">
        <v>463</v>
      </c>
      <c r="M108" s="494">
        <v>5.3546500000000004</v>
      </c>
    </row>
    <row r="109" spans="1:13">
      <c r="A109" s="254">
        <v>99</v>
      </c>
      <c r="B109" s="497" t="s">
        <v>331</v>
      </c>
      <c r="C109" s="494">
        <v>3890.8</v>
      </c>
      <c r="D109" s="495">
        <v>3916.9333333333329</v>
      </c>
      <c r="E109" s="495">
        <v>3833.9166666666661</v>
      </c>
      <c r="F109" s="495">
        <v>3777.0333333333333</v>
      </c>
      <c r="G109" s="495">
        <v>3694.0166666666664</v>
      </c>
      <c r="H109" s="495">
        <v>3973.8166666666657</v>
      </c>
      <c r="I109" s="495">
        <v>4056.833333333333</v>
      </c>
      <c r="J109" s="495">
        <v>4113.7166666666653</v>
      </c>
      <c r="K109" s="494">
        <v>3999.95</v>
      </c>
      <c r="L109" s="494">
        <v>3860.05</v>
      </c>
      <c r="M109" s="494">
        <v>3.1829999999999997E-2</v>
      </c>
    </row>
    <row r="110" spans="1:13">
      <c r="A110" s="254">
        <v>100</v>
      </c>
      <c r="B110" s="497" t="s">
        <v>332</v>
      </c>
      <c r="C110" s="494">
        <v>146.94999999999999</v>
      </c>
      <c r="D110" s="495">
        <v>146.18333333333331</v>
      </c>
      <c r="E110" s="495">
        <v>144.51666666666662</v>
      </c>
      <c r="F110" s="495">
        <v>142.08333333333331</v>
      </c>
      <c r="G110" s="495">
        <v>140.41666666666663</v>
      </c>
      <c r="H110" s="495">
        <v>148.61666666666662</v>
      </c>
      <c r="I110" s="495">
        <v>150.2833333333333</v>
      </c>
      <c r="J110" s="495">
        <v>152.71666666666661</v>
      </c>
      <c r="K110" s="494">
        <v>147.85</v>
      </c>
      <c r="L110" s="494">
        <v>143.75</v>
      </c>
      <c r="M110" s="494">
        <v>1.5781400000000001</v>
      </c>
    </row>
    <row r="111" spans="1:13">
      <c r="A111" s="254">
        <v>101</v>
      </c>
      <c r="B111" s="497" t="s">
        <v>333</v>
      </c>
      <c r="C111" s="494">
        <v>224.65</v>
      </c>
      <c r="D111" s="495">
        <v>222.51666666666665</v>
      </c>
      <c r="E111" s="495">
        <v>219.58333333333331</v>
      </c>
      <c r="F111" s="495">
        <v>214.51666666666665</v>
      </c>
      <c r="G111" s="495">
        <v>211.58333333333331</v>
      </c>
      <c r="H111" s="495">
        <v>227.58333333333331</v>
      </c>
      <c r="I111" s="495">
        <v>230.51666666666665</v>
      </c>
      <c r="J111" s="495">
        <v>235.58333333333331</v>
      </c>
      <c r="K111" s="494">
        <v>225.45</v>
      </c>
      <c r="L111" s="494">
        <v>217.45</v>
      </c>
      <c r="M111" s="494">
        <v>5.8394199999999996</v>
      </c>
    </row>
    <row r="112" spans="1:13">
      <c r="A112" s="254">
        <v>102</v>
      </c>
      <c r="B112" s="497" t="s">
        <v>334</v>
      </c>
      <c r="C112" s="494">
        <v>108.25</v>
      </c>
      <c r="D112" s="495">
        <v>107.78333333333335</v>
      </c>
      <c r="E112" s="495">
        <v>105.66666666666669</v>
      </c>
      <c r="F112" s="495">
        <v>103.08333333333334</v>
      </c>
      <c r="G112" s="495">
        <v>100.96666666666668</v>
      </c>
      <c r="H112" s="495">
        <v>110.36666666666669</v>
      </c>
      <c r="I112" s="495">
        <v>112.48333333333333</v>
      </c>
      <c r="J112" s="495">
        <v>115.06666666666669</v>
      </c>
      <c r="K112" s="494">
        <v>109.9</v>
      </c>
      <c r="L112" s="494">
        <v>105.2</v>
      </c>
      <c r="M112" s="494">
        <v>20.5867</v>
      </c>
    </row>
    <row r="113" spans="1:13">
      <c r="A113" s="254">
        <v>103</v>
      </c>
      <c r="B113" s="497" t="s">
        <v>335</v>
      </c>
      <c r="C113" s="494">
        <v>565</v>
      </c>
      <c r="D113" s="495">
        <v>566.76666666666665</v>
      </c>
      <c r="E113" s="495">
        <v>559.23333333333335</v>
      </c>
      <c r="F113" s="495">
        <v>553.4666666666667</v>
      </c>
      <c r="G113" s="495">
        <v>545.93333333333339</v>
      </c>
      <c r="H113" s="495">
        <v>572.5333333333333</v>
      </c>
      <c r="I113" s="495">
        <v>580.06666666666661</v>
      </c>
      <c r="J113" s="495">
        <v>585.83333333333326</v>
      </c>
      <c r="K113" s="494">
        <v>574.29999999999995</v>
      </c>
      <c r="L113" s="494">
        <v>561</v>
      </c>
      <c r="M113" s="494">
        <v>0.51685000000000003</v>
      </c>
    </row>
    <row r="114" spans="1:13">
      <c r="A114" s="254">
        <v>104</v>
      </c>
      <c r="B114" s="497" t="s">
        <v>81</v>
      </c>
      <c r="C114" s="494">
        <v>564.6</v>
      </c>
      <c r="D114" s="495">
        <v>561.16666666666663</v>
      </c>
      <c r="E114" s="495">
        <v>556.33333333333326</v>
      </c>
      <c r="F114" s="495">
        <v>548.06666666666661</v>
      </c>
      <c r="G114" s="495">
        <v>543.23333333333323</v>
      </c>
      <c r="H114" s="495">
        <v>569.43333333333328</v>
      </c>
      <c r="I114" s="495">
        <v>574.26666666666654</v>
      </c>
      <c r="J114" s="495">
        <v>582.5333333333333</v>
      </c>
      <c r="K114" s="494">
        <v>566</v>
      </c>
      <c r="L114" s="494">
        <v>552.9</v>
      </c>
      <c r="M114" s="494">
        <v>27.581440000000001</v>
      </c>
    </row>
    <row r="115" spans="1:13">
      <c r="A115" s="254">
        <v>105</v>
      </c>
      <c r="B115" s="497" t="s">
        <v>82</v>
      </c>
      <c r="C115" s="494">
        <v>912.4</v>
      </c>
      <c r="D115" s="495">
        <v>910.9666666666667</v>
      </c>
      <c r="E115" s="495">
        <v>902.43333333333339</v>
      </c>
      <c r="F115" s="495">
        <v>892.4666666666667</v>
      </c>
      <c r="G115" s="495">
        <v>883.93333333333339</v>
      </c>
      <c r="H115" s="495">
        <v>920.93333333333339</v>
      </c>
      <c r="I115" s="495">
        <v>929.4666666666667</v>
      </c>
      <c r="J115" s="495">
        <v>939.43333333333339</v>
      </c>
      <c r="K115" s="494">
        <v>919.5</v>
      </c>
      <c r="L115" s="494">
        <v>901</v>
      </c>
      <c r="M115" s="494">
        <v>56.690489999999997</v>
      </c>
    </row>
    <row r="116" spans="1:13">
      <c r="A116" s="254">
        <v>106</v>
      </c>
      <c r="B116" s="497" t="s">
        <v>231</v>
      </c>
      <c r="C116" s="494">
        <v>164.55</v>
      </c>
      <c r="D116" s="495">
        <v>164.88333333333335</v>
      </c>
      <c r="E116" s="495">
        <v>163.2166666666667</v>
      </c>
      <c r="F116" s="495">
        <v>161.88333333333335</v>
      </c>
      <c r="G116" s="495">
        <v>160.2166666666667</v>
      </c>
      <c r="H116" s="495">
        <v>166.2166666666667</v>
      </c>
      <c r="I116" s="495">
        <v>167.88333333333338</v>
      </c>
      <c r="J116" s="495">
        <v>169.2166666666667</v>
      </c>
      <c r="K116" s="494">
        <v>166.55</v>
      </c>
      <c r="L116" s="494">
        <v>163.55000000000001</v>
      </c>
      <c r="M116" s="494">
        <v>10.193059999999999</v>
      </c>
    </row>
    <row r="117" spans="1:13">
      <c r="A117" s="254">
        <v>107</v>
      </c>
      <c r="B117" s="497" t="s">
        <v>83</v>
      </c>
      <c r="C117" s="494">
        <v>127.5</v>
      </c>
      <c r="D117" s="495">
        <v>127.33333333333333</v>
      </c>
      <c r="E117" s="495">
        <v>126.76666666666665</v>
      </c>
      <c r="F117" s="495">
        <v>126.03333333333332</v>
      </c>
      <c r="G117" s="495">
        <v>125.46666666666664</v>
      </c>
      <c r="H117" s="495">
        <v>128.06666666666666</v>
      </c>
      <c r="I117" s="495">
        <v>128.63333333333335</v>
      </c>
      <c r="J117" s="495">
        <v>129.36666666666667</v>
      </c>
      <c r="K117" s="494">
        <v>127.9</v>
      </c>
      <c r="L117" s="494">
        <v>126.6</v>
      </c>
      <c r="M117" s="494">
        <v>39.829540000000001</v>
      </c>
    </row>
    <row r="118" spans="1:13">
      <c r="A118" s="254">
        <v>108</v>
      </c>
      <c r="B118" s="497" t="s">
        <v>336</v>
      </c>
      <c r="C118" s="494">
        <v>357.7</v>
      </c>
      <c r="D118" s="495">
        <v>357.2166666666667</v>
      </c>
      <c r="E118" s="495">
        <v>351.83333333333337</v>
      </c>
      <c r="F118" s="495">
        <v>345.9666666666667</v>
      </c>
      <c r="G118" s="495">
        <v>340.58333333333337</v>
      </c>
      <c r="H118" s="495">
        <v>363.08333333333337</v>
      </c>
      <c r="I118" s="495">
        <v>368.4666666666667</v>
      </c>
      <c r="J118" s="495">
        <v>374.33333333333337</v>
      </c>
      <c r="K118" s="494">
        <v>362.6</v>
      </c>
      <c r="L118" s="494">
        <v>351.35</v>
      </c>
      <c r="M118" s="494">
        <v>2.2597999999999998</v>
      </c>
    </row>
    <row r="119" spans="1:13">
      <c r="A119" s="254">
        <v>109</v>
      </c>
      <c r="B119" s="497" t="s">
        <v>822</v>
      </c>
      <c r="C119" s="494">
        <v>2838.1</v>
      </c>
      <c r="D119" s="495">
        <v>2830.7000000000003</v>
      </c>
      <c r="E119" s="495">
        <v>2792.4000000000005</v>
      </c>
      <c r="F119" s="495">
        <v>2746.7000000000003</v>
      </c>
      <c r="G119" s="495">
        <v>2708.4000000000005</v>
      </c>
      <c r="H119" s="495">
        <v>2876.4000000000005</v>
      </c>
      <c r="I119" s="495">
        <v>2914.7000000000007</v>
      </c>
      <c r="J119" s="495">
        <v>2960.4000000000005</v>
      </c>
      <c r="K119" s="494">
        <v>2869</v>
      </c>
      <c r="L119" s="494">
        <v>2785</v>
      </c>
      <c r="M119" s="494">
        <v>4.4198899999999997</v>
      </c>
    </row>
    <row r="120" spans="1:13">
      <c r="A120" s="254">
        <v>110</v>
      </c>
      <c r="B120" s="497" t="s">
        <v>84</v>
      </c>
      <c r="C120" s="494">
        <v>1495.05</v>
      </c>
      <c r="D120" s="495">
        <v>1500.2166666666665</v>
      </c>
      <c r="E120" s="495">
        <v>1486.4333333333329</v>
      </c>
      <c r="F120" s="495">
        <v>1477.8166666666664</v>
      </c>
      <c r="G120" s="495">
        <v>1464.0333333333328</v>
      </c>
      <c r="H120" s="495">
        <v>1508.833333333333</v>
      </c>
      <c r="I120" s="495">
        <v>1522.6166666666663</v>
      </c>
      <c r="J120" s="495">
        <v>1531.2333333333331</v>
      </c>
      <c r="K120" s="494">
        <v>1514</v>
      </c>
      <c r="L120" s="494">
        <v>1491.6</v>
      </c>
      <c r="M120" s="494">
        <v>4.6354100000000003</v>
      </c>
    </row>
    <row r="121" spans="1:13">
      <c r="A121" s="254">
        <v>111</v>
      </c>
      <c r="B121" s="497" t="s">
        <v>85</v>
      </c>
      <c r="C121" s="494">
        <v>563.35</v>
      </c>
      <c r="D121" s="495">
        <v>562.7833333333333</v>
      </c>
      <c r="E121" s="495">
        <v>550.56666666666661</v>
      </c>
      <c r="F121" s="495">
        <v>537.7833333333333</v>
      </c>
      <c r="G121" s="495">
        <v>525.56666666666661</v>
      </c>
      <c r="H121" s="495">
        <v>575.56666666666661</v>
      </c>
      <c r="I121" s="495">
        <v>587.7833333333333</v>
      </c>
      <c r="J121" s="495">
        <v>600.56666666666661</v>
      </c>
      <c r="K121" s="494">
        <v>575</v>
      </c>
      <c r="L121" s="494">
        <v>550</v>
      </c>
      <c r="M121" s="494">
        <v>16.755120000000002</v>
      </c>
    </row>
    <row r="122" spans="1:13">
      <c r="A122" s="254">
        <v>112</v>
      </c>
      <c r="B122" s="497" t="s">
        <v>232</v>
      </c>
      <c r="C122" s="494">
        <v>725.25</v>
      </c>
      <c r="D122" s="495">
        <v>728.13333333333333</v>
      </c>
      <c r="E122" s="495">
        <v>721.11666666666667</v>
      </c>
      <c r="F122" s="495">
        <v>716.98333333333335</v>
      </c>
      <c r="G122" s="495">
        <v>709.9666666666667</v>
      </c>
      <c r="H122" s="495">
        <v>732.26666666666665</v>
      </c>
      <c r="I122" s="495">
        <v>739.2833333333333</v>
      </c>
      <c r="J122" s="495">
        <v>743.41666666666663</v>
      </c>
      <c r="K122" s="494">
        <v>735.15</v>
      </c>
      <c r="L122" s="494">
        <v>724</v>
      </c>
      <c r="M122" s="494">
        <v>1.86625</v>
      </c>
    </row>
    <row r="123" spans="1:13">
      <c r="A123" s="254">
        <v>113</v>
      </c>
      <c r="B123" s="497" t="s">
        <v>337</v>
      </c>
      <c r="C123" s="494">
        <v>584.85</v>
      </c>
      <c r="D123" s="495">
        <v>588.81666666666672</v>
      </c>
      <c r="E123" s="495">
        <v>577.93333333333339</v>
      </c>
      <c r="F123" s="495">
        <v>571.01666666666665</v>
      </c>
      <c r="G123" s="495">
        <v>560.13333333333333</v>
      </c>
      <c r="H123" s="495">
        <v>595.73333333333346</v>
      </c>
      <c r="I123" s="495">
        <v>606.6166666666669</v>
      </c>
      <c r="J123" s="495">
        <v>613.53333333333353</v>
      </c>
      <c r="K123" s="494">
        <v>599.70000000000005</v>
      </c>
      <c r="L123" s="494">
        <v>581.9</v>
      </c>
      <c r="M123" s="494">
        <v>1.69462</v>
      </c>
    </row>
    <row r="124" spans="1:13">
      <c r="A124" s="254">
        <v>114</v>
      </c>
      <c r="B124" s="497" t="s">
        <v>233</v>
      </c>
      <c r="C124" s="494">
        <v>383.4</v>
      </c>
      <c r="D124" s="495">
        <v>379.36666666666662</v>
      </c>
      <c r="E124" s="495">
        <v>374.03333333333325</v>
      </c>
      <c r="F124" s="495">
        <v>364.66666666666663</v>
      </c>
      <c r="G124" s="495">
        <v>359.33333333333326</v>
      </c>
      <c r="H124" s="495">
        <v>388.73333333333323</v>
      </c>
      <c r="I124" s="495">
        <v>394.06666666666661</v>
      </c>
      <c r="J124" s="495">
        <v>403.43333333333322</v>
      </c>
      <c r="K124" s="494">
        <v>384.7</v>
      </c>
      <c r="L124" s="494">
        <v>370</v>
      </c>
      <c r="M124" s="494">
        <v>26.255700000000001</v>
      </c>
    </row>
    <row r="125" spans="1:13">
      <c r="A125" s="254">
        <v>115</v>
      </c>
      <c r="B125" s="497" t="s">
        <v>86</v>
      </c>
      <c r="C125" s="494">
        <v>895.15</v>
      </c>
      <c r="D125" s="495">
        <v>887.65</v>
      </c>
      <c r="E125" s="495">
        <v>876.15</v>
      </c>
      <c r="F125" s="495">
        <v>857.15</v>
      </c>
      <c r="G125" s="495">
        <v>845.65</v>
      </c>
      <c r="H125" s="495">
        <v>906.65</v>
      </c>
      <c r="I125" s="495">
        <v>918.15</v>
      </c>
      <c r="J125" s="495">
        <v>937.15</v>
      </c>
      <c r="K125" s="494">
        <v>899.15</v>
      </c>
      <c r="L125" s="494">
        <v>868.65</v>
      </c>
      <c r="M125" s="494">
        <v>15.205920000000001</v>
      </c>
    </row>
    <row r="126" spans="1:13">
      <c r="A126" s="254">
        <v>116</v>
      </c>
      <c r="B126" s="497" t="s">
        <v>338</v>
      </c>
      <c r="C126" s="494">
        <v>698.75</v>
      </c>
      <c r="D126" s="495">
        <v>701.4666666666667</v>
      </c>
      <c r="E126" s="495">
        <v>684.98333333333335</v>
      </c>
      <c r="F126" s="495">
        <v>671.2166666666667</v>
      </c>
      <c r="G126" s="495">
        <v>654.73333333333335</v>
      </c>
      <c r="H126" s="495">
        <v>715.23333333333335</v>
      </c>
      <c r="I126" s="495">
        <v>731.7166666666667</v>
      </c>
      <c r="J126" s="495">
        <v>745.48333333333335</v>
      </c>
      <c r="K126" s="494">
        <v>717.95</v>
      </c>
      <c r="L126" s="494">
        <v>687.7</v>
      </c>
      <c r="M126" s="494">
        <v>5.4683200000000003</v>
      </c>
    </row>
    <row r="127" spans="1:13">
      <c r="A127" s="254">
        <v>117</v>
      </c>
      <c r="B127" s="497" t="s">
        <v>339</v>
      </c>
      <c r="C127" s="494">
        <v>81.150000000000006</v>
      </c>
      <c r="D127" s="495">
        <v>80.266666666666666</v>
      </c>
      <c r="E127" s="495">
        <v>77.633333333333326</v>
      </c>
      <c r="F127" s="495">
        <v>74.11666666666666</v>
      </c>
      <c r="G127" s="495">
        <v>71.48333333333332</v>
      </c>
      <c r="H127" s="495">
        <v>83.783333333333331</v>
      </c>
      <c r="I127" s="495">
        <v>86.416666666666686</v>
      </c>
      <c r="J127" s="495">
        <v>89.933333333333337</v>
      </c>
      <c r="K127" s="494">
        <v>82.9</v>
      </c>
      <c r="L127" s="494">
        <v>76.75</v>
      </c>
      <c r="M127" s="494">
        <v>9.5247700000000002</v>
      </c>
    </row>
    <row r="128" spans="1:13">
      <c r="A128" s="254">
        <v>118</v>
      </c>
      <c r="B128" s="497" t="s">
        <v>340</v>
      </c>
      <c r="C128" s="494">
        <v>88.85</v>
      </c>
      <c r="D128" s="495">
        <v>89.45</v>
      </c>
      <c r="E128" s="495">
        <v>88</v>
      </c>
      <c r="F128" s="495">
        <v>87.149999999999991</v>
      </c>
      <c r="G128" s="495">
        <v>85.699999999999989</v>
      </c>
      <c r="H128" s="495">
        <v>90.300000000000011</v>
      </c>
      <c r="I128" s="495">
        <v>91.750000000000028</v>
      </c>
      <c r="J128" s="495">
        <v>92.600000000000023</v>
      </c>
      <c r="K128" s="494">
        <v>90.9</v>
      </c>
      <c r="L128" s="494">
        <v>88.6</v>
      </c>
      <c r="M128" s="494">
        <v>24.780090000000001</v>
      </c>
    </row>
    <row r="129" spans="1:13">
      <c r="A129" s="254">
        <v>119</v>
      </c>
      <c r="B129" s="497" t="s">
        <v>341</v>
      </c>
      <c r="C129" s="494">
        <v>679.55</v>
      </c>
      <c r="D129" s="495">
        <v>676.73333333333323</v>
      </c>
      <c r="E129" s="495">
        <v>669.71666666666647</v>
      </c>
      <c r="F129" s="495">
        <v>659.88333333333321</v>
      </c>
      <c r="G129" s="495">
        <v>652.86666666666645</v>
      </c>
      <c r="H129" s="495">
        <v>686.56666666666649</v>
      </c>
      <c r="I129" s="495">
        <v>693.58333333333314</v>
      </c>
      <c r="J129" s="495">
        <v>703.41666666666652</v>
      </c>
      <c r="K129" s="494">
        <v>683.75</v>
      </c>
      <c r="L129" s="494">
        <v>666.9</v>
      </c>
      <c r="M129" s="494">
        <v>1.92998</v>
      </c>
    </row>
    <row r="130" spans="1:13">
      <c r="A130" s="254">
        <v>120</v>
      </c>
      <c r="B130" s="497" t="s">
        <v>92</v>
      </c>
      <c r="C130" s="494">
        <v>253.7</v>
      </c>
      <c r="D130" s="495">
        <v>251.51666666666665</v>
      </c>
      <c r="E130" s="495">
        <v>248.43333333333331</v>
      </c>
      <c r="F130" s="495">
        <v>243.16666666666666</v>
      </c>
      <c r="G130" s="495">
        <v>240.08333333333331</v>
      </c>
      <c r="H130" s="495">
        <v>256.7833333333333</v>
      </c>
      <c r="I130" s="495">
        <v>259.86666666666667</v>
      </c>
      <c r="J130" s="495">
        <v>265.13333333333333</v>
      </c>
      <c r="K130" s="494">
        <v>254.6</v>
      </c>
      <c r="L130" s="494">
        <v>246.25</v>
      </c>
      <c r="M130" s="494">
        <v>106.32521</v>
      </c>
    </row>
    <row r="131" spans="1:13">
      <c r="A131" s="254">
        <v>121</v>
      </c>
      <c r="B131" s="497" t="s">
        <v>87</v>
      </c>
      <c r="C131" s="494">
        <v>538.6</v>
      </c>
      <c r="D131" s="495">
        <v>539.16666666666663</v>
      </c>
      <c r="E131" s="495">
        <v>534.08333333333326</v>
      </c>
      <c r="F131" s="495">
        <v>529.56666666666661</v>
      </c>
      <c r="G131" s="495">
        <v>524.48333333333323</v>
      </c>
      <c r="H131" s="495">
        <v>543.68333333333328</v>
      </c>
      <c r="I131" s="495">
        <v>548.76666666666654</v>
      </c>
      <c r="J131" s="495">
        <v>553.2833333333333</v>
      </c>
      <c r="K131" s="494">
        <v>544.25</v>
      </c>
      <c r="L131" s="494">
        <v>534.65</v>
      </c>
      <c r="M131" s="494">
        <v>24.63374</v>
      </c>
    </row>
    <row r="132" spans="1:13">
      <c r="A132" s="254">
        <v>122</v>
      </c>
      <c r="B132" s="497" t="s">
        <v>234</v>
      </c>
      <c r="C132" s="494">
        <v>1529.8</v>
      </c>
      <c r="D132" s="495">
        <v>1517.1666666666667</v>
      </c>
      <c r="E132" s="495">
        <v>1487.3333333333335</v>
      </c>
      <c r="F132" s="495">
        <v>1444.8666666666668</v>
      </c>
      <c r="G132" s="495">
        <v>1415.0333333333335</v>
      </c>
      <c r="H132" s="495">
        <v>1559.6333333333334</v>
      </c>
      <c r="I132" s="495">
        <v>1589.4666666666669</v>
      </c>
      <c r="J132" s="495">
        <v>1631.9333333333334</v>
      </c>
      <c r="K132" s="494">
        <v>1547</v>
      </c>
      <c r="L132" s="494">
        <v>1474.7</v>
      </c>
      <c r="M132" s="494">
        <v>3.56182</v>
      </c>
    </row>
    <row r="133" spans="1:13">
      <c r="A133" s="254">
        <v>123</v>
      </c>
      <c r="B133" s="497" t="s">
        <v>342</v>
      </c>
      <c r="C133" s="494">
        <v>1782.55</v>
      </c>
      <c r="D133" s="495">
        <v>1742.5166666666667</v>
      </c>
      <c r="E133" s="495">
        <v>1690.0333333333333</v>
      </c>
      <c r="F133" s="495">
        <v>1597.5166666666667</v>
      </c>
      <c r="G133" s="495">
        <v>1545.0333333333333</v>
      </c>
      <c r="H133" s="495">
        <v>1835.0333333333333</v>
      </c>
      <c r="I133" s="495">
        <v>1887.5166666666664</v>
      </c>
      <c r="J133" s="495">
        <v>1980.0333333333333</v>
      </c>
      <c r="K133" s="494">
        <v>1795</v>
      </c>
      <c r="L133" s="494">
        <v>1650</v>
      </c>
      <c r="M133" s="494">
        <v>45.312150000000003</v>
      </c>
    </row>
    <row r="134" spans="1:13">
      <c r="A134" s="254">
        <v>124</v>
      </c>
      <c r="B134" s="497" t="s">
        <v>343</v>
      </c>
      <c r="C134" s="494">
        <v>157</v>
      </c>
      <c r="D134" s="495">
        <v>159.70000000000002</v>
      </c>
      <c r="E134" s="495">
        <v>152.85000000000002</v>
      </c>
      <c r="F134" s="495">
        <v>148.70000000000002</v>
      </c>
      <c r="G134" s="495">
        <v>141.85000000000002</v>
      </c>
      <c r="H134" s="495">
        <v>163.85000000000002</v>
      </c>
      <c r="I134" s="495">
        <v>170.7</v>
      </c>
      <c r="J134" s="495">
        <v>174.85000000000002</v>
      </c>
      <c r="K134" s="494">
        <v>166.55</v>
      </c>
      <c r="L134" s="494">
        <v>155.55000000000001</v>
      </c>
      <c r="M134" s="494">
        <v>53.771230000000003</v>
      </c>
    </row>
    <row r="135" spans="1:13">
      <c r="A135" s="254">
        <v>125</v>
      </c>
      <c r="B135" s="497" t="s">
        <v>833</v>
      </c>
      <c r="C135" s="494">
        <v>185.1</v>
      </c>
      <c r="D135" s="495">
        <v>187.75</v>
      </c>
      <c r="E135" s="495">
        <v>180.85</v>
      </c>
      <c r="F135" s="495">
        <v>176.6</v>
      </c>
      <c r="G135" s="495">
        <v>169.7</v>
      </c>
      <c r="H135" s="495">
        <v>192</v>
      </c>
      <c r="I135" s="495">
        <v>198.89999999999998</v>
      </c>
      <c r="J135" s="495">
        <v>203.15</v>
      </c>
      <c r="K135" s="494">
        <v>194.65</v>
      </c>
      <c r="L135" s="494">
        <v>183.5</v>
      </c>
      <c r="M135" s="494">
        <v>19.125990000000002</v>
      </c>
    </row>
    <row r="136" spans="1:13">
      <c r="A136" s="254">
        <v>126</v>
      </c>
      <c r="B136" s="497" t="s">
        <v>740</v>
      </c>
      <c r="C136" s="494">
        <v>766.2</v>
      </c>
      <c r="D136" s="495">
        <v>768.43333333333339</v>
      </c>
      <c r="E136" s="495">
        <v>751.16666666666674</v>
      </c>
      <c r="F136" s="495">
        <v>736.13333333333333</v>
      </c>
      <c r="G136" s="495">
        <v>718.86666666666667</v>
      </c>
      <c r="H136" s="495">
        <v>783.46666666666681</v>
      </c>
      <c r="I136" s="495">
        <v>800.73333333333346</v>
      </c>
      <c r="J136" s="495">
        <v>815.76666666666688</v>
      </c>
      <c r="K136" s="494">
        <v>785.7</v>
      </c>
      <c r="L136" s="494">
        <v>753.4</v>
      </c>
      <c r="M136" s="494">
        <v>0.56240999999999997</v>
      </c>
    </row>
    <row r="137" spans="1:13">
      <c r="A137" s="254">
        <v>127</v>
      </c>
      <c r="B137" s="497" t="s">
        <v>345</v>
      </c>
      <c r="C137" s="494">
        <v>592.20000000000005</v>
      </c>
      <c r="D137" s="495">
        <v>595.0333333333333</v>
      </c>
      <c r="E137" s="495">
        <v>585.16666666666663</v>
      </c>
      <c r="F137" s="495">
        <v>578.13333333333333</v>
      </c>
      <c r="G137" s="495">
        <v>568.26666666666665</v>
      </c>
      <c r="H137" s="495">
        <v>602.06666666666661</v>
      </c>
      <c r="I137" s="495">
        <v>611.93333333333339</v>
      </c>
      <c r="J137" s="495">
        <v>618.96666666666658</v>
      </c>
      <c r="K137" s="494">
        <v>604.9</v>
      </c>
      <c r="L137" s="494">
        <v>588</v>
      </c>
      <c r="M137" s="494">
        <v>2.2613699999999999</v>
      </c>
    </row>
    <row r="138" spans="1:13">
      <c r="A138" s="254">
        <v>128</v>
      </c>
      <c r="B138" s="497" t="s">
        <v>89</v>
      </c>
      <c r="C138" s="494">
        <v>9.5500000000000007</v>
      </c>
      <c r="D138" s="495">
        <v>9.5166666666666675</v>
      </c>
      <c r="E138" s="495">
        <v>9.3833333333333346</v>
      </c>
      <c r="F138" s="495">
        <v>9.2166666666666668</v>
      </c>
      <c r="G138" s="495">
        <v>9.0833333333333339</v>
      </c>
      <c r="H138" s="495">
        <v>9.6833333333333353</v>
      </c>
      <c r="I138" s="495">
        <v>9.8166666666666682</v>
      </c>
      <c r="J138" s="495">
        <v>9.9833333333333361</v>
      </c>
      <c r="K138" s="494">
        <v>9.65</v>
      </c>
      <c r="L138" s="494">
        <v>9.35</v>
      </c>
      <c r="M138" s="494">
        <v>43.46463</v>
      </c>
    </row>
    <row r="139" spans="1:13">
      <c r="A139" s="254">
        <v>129</v>
      </c>
      <c r="B139" s="497" t="s">
        <v>346</v>
      </c>
      <c r="C139" s="494">
        <v>154.65</v>
      </c>
      <c r="D139" s="495">
        <v>152.75</v>
      </c>
      <c r="E139" s="495">
        <v>148.55000000000001</v>
      </c>
      <c r="F139" s="495">
        <v>142.45000000000002</v>
      </c>
      <c r="G139" s="495">
        <v>138.25000000000003</v>
      </c>
      <c r="H139" s="495">
        <v>158.85</v>
      </c>
      <c r="I139" s="495">
        <v>163.04999999999998</v>
      </c>
      <c r="J139" s="495">
        <v>169.14999999999998</v>
      </c>
      <c r="K139" s="494">
        <v>156.94999999999999</v>
      </c>
      <c r="L139" s="494">
        <v>146.65</v>
      </c>
      <c r="M139" s="494">
        <v>12.72987</v>
      </c>
    </row>
    <row r="140" spans="1:13">
      <c r="A140" s="254">
        <v>130</v>
      </c>
      <c r="B140" s="497" t="s">
        <v>90</v>
      </c>
      <c r="C140" s="494">
        <v>3908.95</v>
      </c>
      <c r="D140" s="495">
        <v>3873.3166666666671</v>
      </c>
      <c r="E140" s="495">
        <v>3821.6333333333341</v>
      </c>
      <c r="F140" s="495">
        <v>3734.3166666666671</v>
      </c>
      <c r="G140" s="495">
        <v>3682.6333333333341</v>
      </c>
      <c r="H140" s="495">
        <v>3960.6333333333341</v>
      </c>
      <c r="I140" s="495">
        <v>4012.3166666666675</v>
      </c>
      <c r="J140" s="495">
        <v>4099.6333333333341</v>
      </c>
      <c r="K140" s="494">
        <v>3925</v>
      </c>
      <c r="L140" s="494">
        <v>3786</v>
      </c>
      <c r="M140" s="494">
        <v>8.0412300000000005</v>
      </c>
    </row>
    <row r="141" spans="1:13">
      <c r="A141" s="254">
        <v>131</v>
      </c>
      <c r="B141" s="497" t="s">
        <v>347</v>
      </c>
      <c r="C141" s="494">
        <v>4033.7</v>
      </c>
      <c r="D141" s="495">
        <v>3997.8833333333332</v>
      </c>
      <c r="E141" s="495">
        <v>3937.9166666666665</v>
      </c>
      <c r="F141" s="495">
        <v>3842.1333333333332</v>
      </c>
      <c r="G141" s="495">
        <v>3782.1666666666665</v>
      </c>
      <c r="H141" s="495">
        <v>4093.6666666666665</v>
      </c>
      <c r="I141" s="495">
        <v>4153.6333333333332</v>
      </c>
      <c r="J141" s="495">
        <v>4249.4166666666661</v>
      </c>
      <c r="K141" s="494">
        <v>4057.85</v>
      </c>
      <c r="L141" s="494">
        <v>3902.1</v>
      </c>
      <c r="M141" s="494">
        <v>3.5765400000000001</v>
      </c>
    </row>
    <row r="142" spans="1:13">
      <c r="A142" s="254">
        <v>132</v>
      </c>
      <c r="B142" s="497" t="s">
        <v>348</v>
      </c>
      <c r="C142" s="494">
        <v>2816</v>
      </c>
      <c r="D142" s="495">
        <v>2825.5833333333335</v>
      </c>
      <c r="E142" s="495">
        <v>2791.416666666667</v>
      </c>
      <c r="F142" s="495">
        <v>2766.8333333333335</v>
      </c>
      <c r="G142" s="495">
        <v>2732.666666666667</v>
      </c>
      <c r="H142" s="495">
        <v>2850.166666666667</v>
      </c>
      <c r="I142" s="495">
        <v>2884.3333333333339</v>
      </c>
      <c r="J142" s="495">
        <v>2908.916666666667</v>
      </c>
      <c r="K142" s="494">
        <v>2859.75</v>
      </c>
      <c r="L142" s="494">
        <v>2801</v>
      </c>
      <c r="M142" s="494">
        <v>2.6903800000000002</v>
      </c>
    </row>
    <row r="143" spans="1:13">
      <c r="A143" s="254">
        <v>133</v>
      </c>
      <c r="B143" s="497" t="s">
        <v>93</v>
      </c>
      <c r="C143" s="494">
        <v>5057.25</v>
      </c>
      <c r="D143" s="495">
        <v>5064.8666666666668</v>
      </c>
      <c r="E143" s="495">
        <v>5013.7333333333336</v>
      </c>
      <c r="F143" s="495">
        <v>4970.2166666666672</v>
      </c>
      <c r="G143" s="495">
        <v>4919.0833333333339</v>
      </c>
      <c r="H143" s="495">
        <v>5108.3833333333332</v>
      </c>
      <c r="I143" s="495">
        <v>5159.5166666666664</v>
      </c>
      <c r="J143" s="495">
        <v>5203.0333333333328</v>
      </c>
      <c r="K143" s="494">
        <v>5116</v>
      </c>
      <c r="L143" s="494">
        <v>5021.3500000000004</v>
      </c>
      <c r="M143" s="494">
        <v>9.5783500000000004</v>
      </c>
    </row>
    <row r="144" spans="1:13">
      <c r="A144" s="254">
        <v>134</v>
      </c>
      <c r="B144" s="497" t="s">
        <v>349</v>
      </c>
      <c r="C144" s="494">
        <v>320.05</v>
      </c>
      <c r="D144" s="495">
        <v>322.08333333333337</v>
      </c>
      <c r="E144" s="495">
        <v>317.06666666666672</v>
      </c>
      <c r="F144" s="495">
        <v>314.08333333333337</v>
      </c>
      <c r="G144" s="495">
        <v>309.06666666666672</v>
      </c>
      <c r="H144" s="495">
        <v>325.06666666666672</v>
      </c>
      <c r="I144" s="495">
        <v>330.08333333333337</v>
      </c>
      <c r="J144" s="495">
        <v>333.06666666666672</v>
      </c>
      <c r="K144" s="494">
        <v>327.10000000000002</v>
      </c>
      <c r="L144" s="494">
        <v>319.10000000000002</v>
      </c>
      <c r="M144" s="494">
        <v>2.0104299999999999</v>
      </c>
    </row>
    <row r="145" spans="1:13">
      <c r="A145" s="254">
        <v>135</v>
      </c>
      <c r="B145" s="497" t="s">
        <v>350</v>
      </c>
      <c r="C145" s="494">
        <v>89</v>
      </c>
      <c r="D145" s="495">
        <v>88.716666666666654</v>
      </c>
      <c r="E145" s="495">
        <v>87.883333333333312</v>
      </c>
      <c r="F145" s="495">
        <v>86.766666666666652</v>
      </c>
      <c r="G145" s="495">
        <v>85.933333333333309</v>
      </c>
      <c r="H145" s="495">
        <v>89.833333333333314</v>
      </c>
      <c r="I145" s="495">
        <v>90.666666666666657</v>
      </c>
      <c r="J145" s="495">
        <v>91.783333333333317</v>
      </c>
      <c r="K145" s="494">
        <v>89.55</v>
      </c>
      <c r="L145" s="494">
        <v>87.6</v>
      </c>
      <c r="M145" s="494">
        <v>3.6811600000000002</v>
      </c>
    </row>
    <row r="146" spans="1:13">
      <c r="A146" s="254">
        <v>136</v>
      </c>
      <c r="B146" s="497" t="s">
        <v>834</v>
      </c>
      <c r="C146" s="494">
        <v>219.25</v>
      </c>
      <c r="D146" s="495">
        <v>219.43333333333331</v>
      </c>
      <c r="E146" s="495">
        <v>217.36666666666662</v>
      </c>
      <c r="F146" s="495">
        <v>215.48333333333332</v>
      </c>
      <c r="G146" s="495">
        <v>213.41666666666663</v>
      </c>
      <c r="H146" s="495">
        <v>221.31666666666661</v>
      </c>
      <c r="I146" s="495">
        <v>223.38333333333327</v>
      </c>
      <c r="J146" s="495">
        <v>225.26666666666659</v>
      </c>
      <c r="K146" s="494">
        <v>221.5</v>
      </c>
      <c r="L146" s="494">
        <v>217.55</v>
      </c>
      <c r="M146" s="494">
        <v>0.61456</v>
      </c>
    </row>
    <row r="147" spans="1:13">
      <c r="A147" s="254">
        <v>137</v>
      </c>
      <c r="B147" s="497" t="s">
        <v>742</v>
      </c>
      <c r="C147" s="494">
        <v>1836.8</v>
      </c>
      <c r="D147" s="495">
        <v>1835.8833333333332</v>
      </c>
      <c r="E147" s="495">
        <v>1821.7666666666664</v>
      </c>
      <c r="F147" s="495">
        <v>1806.7333333333331</v>
      </c>
      <c r="G147" s="495">
        <v>1792.6166666666663</v>
      </c>
      <c r="H147" s="495">
        <v>1850.9166666666665</v>
      </c>
      <c r="I147" s="495">
        <v>1865.0333333333333</v>
      </c>
      <c r="J147" s="495">
        <v>1880.0666666666666</v>
      </c>
      <c r="K147" s="494">
        <v>1850</v>
      </c>
      <c r="L147" s="494">
        <v>1820.85</v>
      </c>
      <c r="M147" s="494">
        <v>3.0200000000000001E-2</v>
      </c>
    </row>
    <row r="148" spans="1:13">
      <c r="A148" s="254">
        <v>138</v>
      </c>
      <c r="B148" s="497" t="s">
        <v>235</v>
      </c>
      <c r="C148" s="494">
        <v>62.3</v>
      </c>
      <c r="D148" s="495">
        <v>62.366666666666667</v>
      </c>
      <c r="E148" s="495">
        <v>61.983333333333334</v>
      </c>
      <c r="F148" s="495">
        <v>61.666666666666664</v>
      </c>
      <c r="G148" s="495">
        <v>61.283333333333331</v>
      </c>
      <c r="H148" s="495">
        <v>62.683333333333337</v>
      </c>
      <c r="I148" s="495">
        <v>63.066666666666677</v>
      </c>
      <c r="J148" s="495">
        <v>63.38333333333334</v>
      </c>
      <c r="K148" s="494">
        <v>62.75</v>
      </c>
      <c r="L148" s="494">
        <v>62.05</v>
      </c>
      <c r="M148" s="494">
        <v>9.8940099999999997</v>
      </c>
    </row>
    <row r="149" spans="1:13">
      <c r="A149" s="254">
        <v>139</v>
      </c>
      <c r="B149" s="497" t="s">
        <v>94</v>
      </c>
      <c r="C149" s="494">
        <v>2400.1</v>
      </c>
      <c r="D149" s="495">
        <v>2391.2666666666669</v>
      </c>
      <c r="E149" s="495">
        <v>2375.5333333333338</v>
      </c>
      <c r="F149" s="495">
        <v>2350.9666666666667</v>
      </c>
      <c r="G149" s="495">
        <v>2335.2333333333336</v>
      </c>
      <c r="H149" s="495">
        <v>2415.8333333333339</v>
      </c>
      <c r="I149" s="495">
        <v>2431.5666666666666</v>
      </c>
      <c r="J149" s="495">
        <v>2456.1333333333341</v>
      </c>
      <c r="K149" s="494">
        <v>2407</v>
      </c>
      <c r="L149" s="494">
        <v>2366.6999999999998</v>
      </c>
      <c r="M149" s="494">
        <v>5.2380000000000004</v>
      </c>
    </row>
    <row r="150" spans="1:13">
      <c r="A150" s="254">
        <v>140</v>
      </c>
      <c r="B150" s="497" t="s">
        <v>351</v>
      </c>
      <c r="C150" s="494">
        <v>216.7</v>
      </c>
      <c r="D150" s="495">
        <v>218.51666666666665</v>
      </c>
      <c r="E150" s="495">
        <v>214.18333333333331</v>
      </c>
      <c r="F150" s="495">
        <v>211.66666666666666</v>
      </c>
      <c r="G150" s="495">
        <v>207.33333333333331</v>
      </c>
      <c r="H150" s="495">
        <v>221.0333333333333</v>
      </c>
      <c r="I150" s="495">
        <v>225.36666666666667</v>
      </c>
      <c r="J150" s="495">
        <v>227.8833333333333</v>
      </c>
      <c r="K150" s="494">
        <v>222.85</v>
      </c>
      <c r="L150" s="494">
        <v>216</v>
      </c>
      <c r="M150" s="494">
        <v>1.2312099999999999</v>
      </c>
    </row>
    <row r="151" spans="1:13">
      <c r="A151" s="254">
        <v>141</v>
      </c>
      <c r="B151" s="497" t="s">
        <v>236</v>
      </c>
      <c r="C151" s="494">
        <v>508.85</v>
      </c>
      <c r="D151" s="495">
        <v>506.7833333333333</v>
      </c>
      <c r="E151" s="495">
        <v>502.86666666666662</v>
      </c>
      <c r="F151" s="495">
        <v>496.88333333333333</v>
      </c>
      <c r="G151" s="495">
        <v>492.96666666666664</v>
      </c>
      <c r="H151" s="495">
        <v>512.76666666666665</v>
      </c>
      <c r="I151" s="495">
        <v>516.68333333333339</v>
      </c>
      <c r="J151" s="495">
        <v>522.66666666666652</v>
      </c>
      <c r="K151" s="494">
        <v>510.7</v>
      </c>
      <c r="L151" s="494">
        <v>500.8</v>
      </c>
      <c r="M151" s="494">
        <v>1.6622399999999999</v>
      </c>
    </row>
    <row r="152" spans="1:13">
      <c r="A152" s="254">
        <v>142</v>
      </c>
      <c r="B152" s="497" t="s">
        <v>237</v>
      </c>
      <c r="C152" s="494">
        <v>1292.3499999999999</v>
      </c>
      <c r="D152" s="495">
        <v>1291.7833333333333</v>
      </c>
      <c r="E152" s="495">
        <v>1270.6666666666665</v>
      </c>
      <c r="F152" s="495">
        <v>1248.9833333333331</v>
      </c>
      <c r="G152" s="495">
        <v>1227.8666666666663</v>
      </c>
      <c r="H152" s="495">
        <v>1313.4666666666667</v>
      </c>
      <c r="I152" s="495">
        <v>1334.5833333333335</v>
      </c>
      <c r="J152" s="495">
        <v>1356.2666666666669</v>
      </c>
      <c r="K152" s="494">
        <v>1312.9</v>
      </c>
      <c r="L152" s="494">
        <v>1270.0999999999999</v>
      </c>
      <c r="M152" s="494">
        <v>0.74365999999999999</v>
      </c>
    </row>
    <row r="153" spans="1:13">
      <c r="A153" s="254">
        <v>143</v>
      </c>
      <c r="B153" s="497" t="s">
        <v>238</v>
      </c>
      <c r="C153" s="494">
        <v>73.05</v>
      </c>
      <c r="D153" s="495">
        <v>72.7</v>
      </c>
      <c r="E153" s="495">
        <v>72.100000000000009</v>
      </c>
      <c r="F153" s="495">
        <v>71.150000000000006</v>
      </c>
      <c r="G153" s="495">
        <v>70.550000000000011</v>
      </c>
      <c r="H153" s="495">
        <v>73.650000000000006</v>
      </c>
      <c r="I153" s="495">
        <v>74.25</v>
      </c>
      <c r="J153" s="495">
        <v>75.2</v>
      </c>
      <c r="K153" s="494">
        <v>73.3</v>
      </c>
      <c r="L153" s="494">
        <v>71.75</v>
      </c>
      <c r="M153" s="494">
        <v>15.0991</v>
      </c>
    </row>
    <row r="154" spans="1:13">
      <c r="A154" s="254">
        <v>144</v>
      </c>
      <c r="B154" s="497" t="s">
        <v>95</v>
      </c>
      <c r="C154" s="494">
        <v>79.150000000000006</v>
      </c>
      <c r="D154" s="495">
        <v>78.716666666666654</v>
      </c>
      <c r="E154" s="495">
        <v>77.633333333333312</v>
      </c>
      <c r="F154" s="495">
        <v>76.11666666666666</v>
      </c>
      <c r="G154" s="495">
        <v>75.033333333333317</v>
      </c>
      <c r="H154" s="495">
        <v>80.233333333333306</v>
      </c>
      <c r="I154" s="495">
        <v>81.316666666666649</v>
      </c>
      <c r="J154" s="495">
        <v>82.8333333333333</v>
      </c>
      <c r="K154" s="494">
        <v>79.8</v>
      </c>
      <c r="L154" s="494">
        <v>77.2</v>
      </c>
      <c r="M154" s="494">
        <v>9.1065000000000005</v>
      </c>
    </row>
    <row r="155" spans="1:13">
      <c r="A155" s="254">
        <v>145</v>
      </c>
      <c r="B155" s="497" t="s">
        <v>352</v>
      </c>
      <c r="C155" s="494">
        <v>604.75</v>
      </c>
      <c r="D155" s="495">
        <v>602.16666666666663</v>
      </c>
      <c r="E155" s="495">
        <v>592.58333333333326</v>
      </c>
      <c r="F155" s="495">
        <v>580.41666666666663</v>
      </c>
      <c r="G155" s="495">
        <v>570.83333333333326</v>
      </c>
      <c r="H155" s="495">
        <v>614.33333333333326</v>
      </c>
      <c r="I155" s="495">
        <v>623.91666666666652</v>
      </c>
      <c r="J155" s="495">
        <v>636.08333333333326</v>
      </c>
      <c r="K155" s="494">
        <v>611.75</v>
      </c>
      <c r="L155" s="494">
        <v>590</v>
      </c>
      <c r="M155" s="494">
        <v>0.73626999999999998</v>
      </c>
    </row>
    <row r="156" spans="1:13">
      <c r="A156" s="254">
        <v>146</v>
      </c>
      <c r="B156" s="497" t="s">
        <v>96</v>
      </c>
      <c r="C156" s="494">
        <v>1134</v>
      </c>
      <c r="D156" s="495">
        <v>1133.3166666666666</v>
      </c>
      <c r="E156" s="495">
        <v>1118.7333333333331</v>
      </c>
      <c r="F156" s="495">
        <v>1103.4666666666665</v>
      </c>
      <c r="G156" s="495">
        <v>1088.883333333333</v>
      </c>
      <c r="H156" s="495">
        <v>1148.5833333333333</v>
      </c>
      <c r="I156" s="495">
        <v>1163.1666666666667</v>
      </c>
      <c r="J156" s="495">
        <v>1178.4333333333334</v>
      </c>
      <c r="K156" s="494">
        <v>1147.9000000000001</v>
      </c>
      <c r="L156" s="494">
        <v>1118.05</v>
      </c>
      <c r="M156" s="494">
        <v>18.394600000000001</v>
      </c>
    </row>
    <row r="157" spans="1:13">
      <c r="A157" s="254">
        <v>147</v>
      </c>
      <c r="B157" s="497" t="s">
        <v>97</v>
      </c>
      <c r="C157" s="494">
        <v>173.1</v>
      </c>
      <c r="D157" s="495">
        <v>173.08333333333334</v>
      </c>
      <c r="E157" s="495">
        <v>171.76666666666668</v>
      </c>
      <c r="F157" s="495">
        <v>170.43333333333334</v>
      </c>
      <c r="G157" s="495">
        <v>169.11666666666667</v>
      </c>
      <c r="H157" s="495">
        <v>174.41666666666669</v>
      </c>
      <c r="I157" s="495">
        <v>175.73333333333335</v>
      </c>
      <c r="J157" s="495">
        <v>177.06666666666669</v>
      </c>
      <c r="K157" s="494">
        <v>174.4</v>
      </c>
      <c r="L157" s="494">
        <v>171.75</v>
      </c>
      <c r="M157" s="494">
        <v>27.758649999999999</v>
      </c>
    </row>
    <row r="158" spans="1:13">
      <c r="A158" s="254">
        <v>148</v>
      </c>
      <c r="B158" s="497" t="s">
        <v>354</v>
      </c>
      <c r="C158" s="494">
        <v>306.89999999999998</v>
      </c>
      <c r="D158" s="495">
        <v>307.96666666666664</v>
      </c>
      <c r="E158" s="495">
        <v>305.23333333333329</v>
      </c>
      <c r="F158" s="495">
        <v>303.56666666666666</v>
      </c>
      <c r="G158" s="495">
        <v>300.83333333333331</v>
      </c>
      <c r="H158" s="495">
        <v>309.63333333333327</v>
      </c>
      <c r="I158" s="495">
        <v>312.36666666666662</v>
      </c>
      <c r="J158" s="495">
        <v>314.03333333333325</v>
      </c>
      <c r="K158" s="494">
        <v>310.7</v>
      </c>
      <c r="L158" s="494">
        <v>306.3</v>
      </c>
      <c r="M158" s="494">
        <v>1.93451</v>
      </c>
    </row>
    <row r="159" spans="1:13">
      <c r="A159" s="254">
        <v>149</v>
      </c>
      <c r="B159" s="497" t="s">
        <v>98</v>
      </c>
      <c r="C159" s="494">
        <v>75.150000000000006</v>
      </c>
      <c r="D159" s="495">
        <v>74.750000000000014</v>
      </c>
      <c r="E159" s="495">
        <v>74.050000000000026</v>
      </c>
      <c r="F159" s="495">
        <v>72.950000000000017</v>
      </c>
      <c r="G159" s="495">
        <v>72.250000000000028</v>
      </c>
      <c r="H159" s="495">
        <v>75.850000000000023</v>
      </c>
      <c r="I159" s="495">
        <v>76.550000000000011</v>
      </c>
      <c r="J159" s="495">
        <v>77.65000000000002</v>
      </c>
      <c r="K159" s="494">
        <v>75.45</v>
      </c>
      <c r="L159" s="494">
        <v>73.650000000000006</v>
      </c>
      <c r="M159" s="494">
        <v>171.79562999999999</v>
      </c>
    </row>
    <row r="160" spans="1:13">
      <c r="A160" s="254">
        <v>150</v>
      </c>
      <c r="B160" s="497" t="s">
        <v>355</v>
      </c>
      <c r="C160" s="494">
        <v>2567.5</v>
      </c>
      <c r="D160" s="495">
        <v>2553.1333333333332</v>
      </c>
      <c r="E160" s="495">
        <v>2516.3666666666663</v>
      </c>
      <c r="F160" s="495">
        <v>2465.2333333333331</v>
      </c>
      <c r="G160" s="495">
        <v>2428.4666666666662</v>
      </c>
      <c r="H160" s="495">
        <v>2604.2666666666664</v>
      </c>
      <c r="I160" s="495">
        <v>2641.0333333333328</v>
      </c>
      <c r="J160" s="495">
        <v>2692.1666666666665</v>
      </c>
      <c r="K160" s="494">
        <v>2589.9</v>
      </c>
      <c r="L160" s="494">
        <v>2502</v>
      </c>
      <c r="M160" s="494">
        <v>0.87182999999999999</v>
      </c>
    </row>
    <row r="161" spans="1:13">
      <c r="A161" s="254">
        <v>151</v>
      </c>
      <c r="B161" s="497" t="s">
        <v>356</v>
      </c>
      <c r="C161" s="494">
        <v>363.2</v>
      </c>
      <c r="D161" s="495">
        <v>362.88333333333338</v>
      </c>
      <c r="E161" s="495">
        <v>361.06666666666678</v>
      </c>
      <c r="F161" s="495">
        <v>358.93333333333339</v>
      </c>
      <c r="G161" s="495">
        <v>357.11666666666679</v>
      </c>
      <c r="H161" s="495">
        <v>365.01666666666677</v>
      </c>
      <c r="I161" s="495">
        <v>366.83333333333337</v>
      </c>
      <c r="J161" s="495">
        <v>368.96666666666675</v>
      </c>
      <c r="K161" s="494">
        <v>364.7</v>
      </c>
      <c r="L161" s="494">
        <v>360.75</v>
      </c>
      <c r="M161" s="494">
        <v>0.59909999999999997</v>
      </c>
    </row>
    <row r="162" spans="1:13">
      <c r="A162" s="254">
        <v>152</v>
      </c>
      <c r="B162" s="497" t="s">
        <v>357</v>
      </c>
      <c r="C162" s="494">
        <v>150.15</v>
      </c>
      <c r="D162" s="495">
        <v>149.5</v>
      </c>
      <c r="E162" s="495">
        <v>145.75</v>
      </c>
      <c r="F162" s="495">
        <v>141.35</v>
      </c>
      <c r="G162" s="495">
        <v>137.6</v>
      </c>
      <c r="H162" s="495">
        <v>153.9</v>
      </c>
      <c r="I162" s="495">
        <v>157.65</v>
      </c>
      <c r="J162" s="495">
        <v>162.05000000000001</v>
      </c>
      <c r="K162" s="494">
        <v>153.25</v>
      </c>
      <c r="L162" s="494">
        <v>145.1</v>
      </c>
      <c r="M162" s="494">
        <v>16.060749999999999</v>
      </c>
    </row>
    <row r="163" spans="1:13">
      <c r="A163" s="254">
        <v>153</v>
      </c>
      <c r="B163" s="497" t="s">
        <v>358</v>
      </c>
      <c r="C163" s="494">
        <v>114.95</v>
      </c>
      <c r="D163" s="495">
        <v>114.96666666666665</v>
      </c>
      <c r="E163" s="495">
        <v>113.83333333333331</v>
      </c>
      <c r="F163" s="495">
        <v>112.71666666666665</v>
      </c>
      <c r="G163" s="495">
        <v>111.58333333333331</v>
      </c>
      <c r="H163" s="495">
        <v>116.08333333333331</v>
      </c>
      <c r="I163" s="495">
        <v>117.21666666666667</v>
      </c>
      <c r="J163" s="495">
        <v>118.33333333333331</v>
      </c>
      <c r="K163" s="494">
        <v>116.1</v>
      </c>
      <c r="L163" s="494">
        <v>113.85</v>
      </c>
      <c r="M163" s="494">
        <v>28.21163</v>
      </c>
    </row>
    <row r="164" spans="1:13">
      <c r="A164" s="254">
        <v>154</v>
      </c>
      <c r="B164" s="497" t="s">
        <v>359</v>
      </c>
      <c r="C164" s="494">
        <v>208.85</v>
      </c>
      <c r="D164" s="495">
        <v>208.51666666666665</v>
      </c>
      <c r="E164" s="495">
        <v>205.6333333333333</v>
      </c>
      <c r="F164" s="495">
        <v>202.41666666666666</v>
      </c>
      <c r="G164" s="495">
        <v>199.5333333333333</v>
      </c>
      <c r="H164" s="495">
        <v>211.73333333333329</v>
      </c>
      <c r="I164" s="495">
        <v>214.61666666666662</v>
      </c>
      <c r="J164" s="495">
        <v>217.83333333333329</v>
      </c>
      <c r="K164" s="494">
        <v>211.4</v>
      </c>
      <c r="L164" s="494">
        <v>205.3</v>
      </c>
      <c r="M164" s="494">
        <v>27.37706</v>
      </c>
    </row>
    <row r="165" spans="1:13">
      <c r="A165" s="254">
        <v>155</v>
      </c>
      <c r="B165" s="497" t="s">
        <v>239</v>
      </c>
      <c r="C165" s="494">
        <v>7.35</v>
      </c>
      <c r="D165" s="495">
        <v>7.3500000000000005</v>
      </c>
      <c r="E165" s="495">
        <v>7.2000000000000011</v>
      </c>
      <c r="F165" s="495">
        <v>7.0500000000000007</v>
      </c>
      <c r="G165" s="495">
        <v>6.9000000000000012</v>
      </c>
      <c r="H165" s="495">
        <v>7.5000000000000009</v>
      </c>
      <c r="I165" s="495">
        <v>7.6500000000000012</v>
      </c>
      <c r="J165" s="495">
        <v>7.8000000000000007</v>
      </c>
      <c r="K165" s="494">
        <v>7.5</v>
      </c>
      <c r="L165" s="494">
        <v>7.2</v>
      </c>
      <c r="M165" s="494">
        <v>74.430580000000006</v>
      </c>
    </row>
    <row r="166" spans="1:13">
      <c r="A166" s="254">
        <v>156</v>
      </c>
      <c r="B166" s="497" t="s">
        <v>240</v>
      </c>
      <c r="C166" s="494">
        <v>54</v>
      </c>
      <c r="D166" s="495">
        <v>53.333333333333336</v>
      </c>
      <c r="E166" s="495">
        <v>52.666666666666671</v>
      </c>
      <c r="F166" s="495">
        <v>51.333333333333336</v>
      </c>
      <c r="G166" s="495">
        <v>50.666666666666671</v>
      </c>
      <c r="H166" s="495">
        <v>54.666666666666671</v>
      </c>
      <c r="I166" s="495">
        <v>55.333333333333343</v>
      </c>
      <c r="J166" s="495">
        <v>56.666666666666671</v>
      </c>
      <c r="K166" s="494">
        <v>54</v>
      </c>
      <c r="L166" s="494">
        <v>52</v>
      </c>
      <c r="M166" s="494">
        <v>13.63818</v>
      </c>
    </row>
    <row r="167" spans="1:13">
      <c r="A167" s="254">
        <v>157</v>
      </c>
      <c r="B167" s="497" t="s">
        <v>99</v>
      </c>
      <c r="C167" s="494">
        <v>131.55000000000001</v>
      </c>
      <c r="D167" s="495">
        <v>131.45000000000002</v>
      </c>
      <c r="E167" s="495">
        <v>130.10000000000002</v>
      </c>
      <c r="F167" s="495">
        <v>128.65</v>
      </c>
      <c r="G167" s="495">
        <v>127.30000000000001</v>
      </c>
      <c r="H167" s="495">
        <v>132.90000000000003</v>
      </c>
      <c r="I167" s="495">
        <v>134.25</v>
      </c>
      <c r="J167" s="495">
        <v>135.70000000000005</v>
      </c>
      <c r="K167" s="494">
        <v>132.80000000000001</v>
      </c>
      <c r="L167" s="494">
        <v>130</v>
      </c>
      <c r="M167" s="494">
        <v>118.23363999999999</v>
      </c>
    </row>
    <row r="168" spans="1:13">
      <c r="A168" s="254">
        <v>158</v>
      </c>
      <c r="B168" s="497" t="s">
        <v>360</v>
      </c>
      <c r="C168" s="494">
        <v>257.89999999999998</v>
      </c>
      <c r="D168" s="495">
        <v>256.76666666666665</v>
      </c>
      <c r="E168" s="495">
        <v>254.7833333333333</v>
      </c>
      <c r="F168" s="495">
        <v>251.66666666666666</v>
      </c>
      <c r="G168" s="495">
        <v>249.68333333333331</v>
      </c>
      <c r="H168" s="495">
        <v>259.88333333333333</v>
      </c>
      <c r="I168" s="495">
        <v>261.86666666666667</v>
      </c>
      <c r="J168" s="495">
        <v>264.98333333333329</v>
      </c>
      <c r="K168" s="494">
        <v>258.75</v>
      </c>
      <c r="L168" s="494">
        <v>253.65</v>
      </c>
      <c r="M168" s="494">
        <v>0.30935000000000001</v>
      </c>
    </row>
    <row r="169" spans="1:13">
      <c r="A169" s="254">
        <v>159</v>
      </c>
      <c r="B169" s="497" t="s">
        <v>361</v>
      </c>
      <c r="C169" s="494">
        <v>243.65</v>
      </c>
      <c r="D169" s="495">
        <v>244.55000000000004</v>
      </c>
      <c r="E169" s="495">
        <v>239.15000000000009</v>
      </c>
      <c r="F169" s="495">
        <v>234.65000000000006</v>
      </c>
      <c r="G169" s="495">
        <v>229.25000000000011</v>
      </c>
      <c r="H169" s="495">
        <v>249.05000000000007</v>
      </c>
      <c r="I169" s="495">
        <v>254.45</v>
      </c>
      <c r="J169" s="495">
        <v>258.95000000000005</v>
      </c>
      <c r="K169" s="494">
        <v>249.95</v>
      </c>
      <c r="L169" s="494">
        <v>240.05</v>
      </c>
      <c r="M169" s="494">
        <v>7.6890099999999997</v>
      </c>
    </row>
    <row r="170" spans="1:13">
      <c r="A170" s="254">
        <v>160</v>
      </c>
      <c r="B170" s="497" t="s">
        <v>744</v>
      </c>
      <c r="C170" s="494">
        <v>4152.1000000000004</v>
      </c>
      <c r="D170" s="495">
        <v>4140.8833333333341</v>
      </c>
      <c r="E170" s="495">
        <v>4113.7666666666682</v>
      </c>
      <c r="F170" s="495">
        <v>4075.4333333333343</v>
      </c>
      <c r="G170" s="495">
        <v>4048.3166666666684</v>
      </c>
      <c r="H170" s="495">
        <v>4179.2166666666681</v>
      </c>
      <c r="I170" s="495">
        <v>4206.3333333333348</v>
      </c>
      <c r="J170" s="495">
        <v>4244.6666666666679</v>
      </c>
      <c r="K170" s="494">
        <v>4168</v>
      </c>
      <c r="L170" s="494">
        <v>4102.55</v>
      </c>
      <c r="M170" s="494">
        <v>0.18565000000000001</v>
      </c>
    </row>
    <row r="171" spans="1:13">
      <c r="A171" s="254">
        <v>161</v>
      </c>
      <c r="B171" s="497" t="s">
        <v>102</v>
      </c>
      <c r="C171" s="494">
        <v>23.55</v>
      </c>
      <c r="D171" s="495">
        <v>23.466666666666669</v>
      </c>
      <c r="E171" s="495">
        <v>22.783333333333339</v>
      </c>
      <c r="F171" s="495">
        <v>22.016666666666669</v>
      </c>
      <c r="G171" s="495">
        <v>21.333333333333339</v>
      </c>
      <c r="H171" s="495">
        <v>24.233333333333338</v>
      </c>
      <c r="I171" s="495">
        <v>24.916666666666668</v>
      </c>
      <c r="J171" s="495">
        <v>25.683333333333337</v>
      </c>
      <c r="K171" s="494">
        <v>24.15</v>
      </c>
      <c r="L171" s="494">
        <v>22.7</v>
      </c>
      <c r="M171" s="494">
        <v>140.68838</v>
      </c>
    </row>
    <row r="172" spans="1:13">
      <c r="A172" s="254">
        <v>162</v>
      </c>
      <c r="B172" s="497" t="s">
        <v>362</v>
      </c>
      <c r="C172" s="494">
        <v>2640.3</v>
      </c>
      <c r="D172" s="495">
        <v>2635.85</v>
      </c>
      <c r="E172" s="495">
        <v>2576.6999999999998</v>
      </c>
      <c r="F172" s="495">
        <v>2513.1</v>
      </c>
      <c r="G172" s="495">
        <v>2453.9499999999998</v>
      </c>
      <c r="H172" s="495">
        <v>2699.45</v>
      </c>
      <c r="I172" s="495">
        <v>2758.6000000000004</v>
      </c>
      <c r="J172" s="495">
        <v>2822.2</v>
      </c>
      <c r="K172" s="494">
        <v>2695</v>
      </c>
      <c r="L172" s="494">
        <v>2572.25</v>
      </c>
      <c r="M172" s="494">
        <v>0.29215000000000002</v>
      </c>
    </row>
    <row r="173" spans="1:13">
      <c r="A173" s="254">
        <v>163</v>
      </c>
      <c r="B173" s="497" t="s">
        <v>745</v>
      </c>
      <c r="C173" s="494">
        <v>177.6</v>
      </c>
      <c r="D173" s="495">
        <v>178.26666666666665</v>
      </c>
      <c r="E173" s="495">
        <v>175.83333333333331</v>
      </c>
      <c r="F173" s="495">
        <v>174.06666666666666</v>
      </c>
      <c r="G173" s="495">
        <v>171.63333333333333</v>
      </c>
      <c r="H173" s="495">
        <v>180.0333333333333</v>
      </c>
      <c r="I173" s="495">
        <v>182.46666666666664</v>
      </c>
      <c r="J173" s="495">
        <v>184.23333333333329</v>
      </c>
      <c r="K173" s="494">
        <v>180.7</v>
      </c>
      <c r="L173" s="494">
        <v>176.5</v>
      </c>
      <c r="M173" s="494">
        <v>0.82572000000000001</v>
      </c>
    </row>
    <row r="174" spans="1:13">
      <c r="A174" s="254">
        <v>164</v>
      </c>
      <c r="B174" s="497" t="s">
        <v>363</v>
      </c>
      <c r="C174" s="494">
        <v>2548.85</v>
      </c>
      <c r="D174" s="495">
        <v>2536.6833333333334</v>
      </c>
      <c r="E174" s="495">
        <v>2498.3666666666668</v>
      </c>
      <c r="F174" s="495">
        <v>2447.8833333333332</v>
      </c>
      <c r="G174" s="495">
        <v>2409.5666666666666</v>
      </c>
      <c r="H174" s="495">
        <v>2587.166666666667</v>
      </c>
      <c r="I174" s="495">
        <v>2625.4833333333336</v>
      </c>
      <c r="J174" s="495">
        <v>2675.9666666666672</v>
      </c>
      <c r="K174" s="494">
        <v>2575</v>
      </c>
      <c r="L174" s="494">
        <v>2486.1999999999998</v>
      </c>
      <c r="M174" s="494">
        <v>0.12584000000000001</v>
      </c>
    </row>
    <row r="175" spans="1:13">
      <c r="A175" s="254">
        <v>165</v>
      </c>
      <c r="B175" s="497" t="s">
        <v>241</v>
      </c>
      <c r="C175" s="494">
        <v>206.45</v>
      </c>
      <c r="D175" s="495">
        <v>206.93333333333331</v>
      </c>
      <c r="E175" s="495">
        <v>202.51666666666662</v>
      </c>
      <c r="F175" s="495">
        <v>198.58333333333331</v>
      </c>
      <c r="G175" s="495">
        <v>194.16666666666663</v>
      </c>
      <c r="H175" s="495">
        <v>210.86666666666662</v>
      </c>
      <c r="I175" s="495">
        <v>215.2833333333333</v>
      </c>
      <c r="J175" s="495">
        <v>219.21666666666661</v>
      </c>
      <c r="K175" s="494">
        <v>211.35</v>
      </c>
      <c r="L175" s="494">
        <v>203</v>
      </c>
      <c r="M175" s="494">
        <v>10.91944</v>
      </c>
    </row>
    <row r="176" spans="1:13">
      <c r="A176" s="254">
        <v>166</v>
      </c>
      <c r="B176" s="497" t="s">
        <v>364</v>
      </c>
      <c r="C176" s="494">
        <v>5420.8</v>
      </c>
      <c r="D176" s="495">
        <v>5433.5999999999995</v>
      </c>
      <c r="E176" s="495">
        <v>5398.1999999999989</v>
      </c>
      <c r="F176" s="495">
        <v>5375.5999999999995</v>
      </c>
      <c r="G176" s="495">
        <v>5340.1999999999989</v>
      </c>
      <c r="H176" s="495">
        <v>5456.1999999999989</v>
      </c>
      <c r="I176" s="495">
        <v>5491.5999999999985</v>
      </c>
      <c r="J176" s="495">
        <v>5514.1999999999989</v>
      </c>
      <c r="K176" s="494">
        <v>5469</v>
      </c>
      <c r="L176" s="494">
        <v>5411</v>
      </c>
      <c r="M176" s="494">
        <v>1.9429999999999999E-2</v>
      </c>
    </row>
    <row r="177" spans="1:13">
      <c r="A177" s="254">
        <v>167</v>
      </c>
      <c r="B177" s="497" t="s">
        <v>365</v>
      </c>
      <c r="C177" s="494">
        <v>1454.15</v>
      </c>
      <c r="D177" s="495">
        <v>1451.3333333333333</v>
      </c>
      <c r="E177" s="495">
        <v>1442.8666666666666</v>
      </c>
      <c r="F177" s="495">
        <v>1431.5833333333333</v>
      </c>
      <c r="G177" s="495">
        <v>1423.1166666666666</v>
      </c>
      <c r="H177" s="495">
        <v>1462.6166666666666</v>
      </c>
      <c r="I177" s="495">
        <v>1471.0833333333333</v>
      </c>
      <c r="J177" s="495">
        <v>1482.3666666666666</v>
      </c>
      <c r="K177" s="494">
        <v>1459.8</v>
      </c>
      <c r="L177" s="494">
        <v>1440.05</v>
      </c>
      <c r="M177" s="494">
        <v>0.12493</v>
      </c>
    </row>
    <row r="178" spans="1:13">
      <c r="A178" s="254">
        <v>168</v>
      </c>
      <c r="B178" s="497" t="s">
        <v>100</v>
      </c>
      <c r="C178" s="494">
        <v>561</v>
      </c>
      <c r="D178" s="495">
        <v>556.11666666666667</v>
      </c>
      <c r="E178" s="495">
        <v>548.08333333333337</v>
      </c>
      <c r="F178" s="495">
        <v>535.16666666666674</v>
      </c>
      <c r="G178" s="495">
        <v>527.13333333333344</v>
      </c>
      <c r="H178" s="495">
        <v>569.0333333333333</v>
      </c>
      <c r="I178" s="495">
        <v>577.06666666666661</v>
      </c>
      <c r="J178" s="495">
        <v>589.98333333333323</v>
      </c>
      <c r="K178" s="494">
        <v>564.15</v>
      </c>
      <c r="L178" s="494">
        <v>543.20000000000005</v>
      </c>
      <c r="M178" s="494">
        <v>36.75226</v>
      </c>
    </row>
    <row r="179" spans="1:13">
      <c r="A179" s="254">
        <v>169</v>
      </c>
      <c r="B179" s="497" t="s">
        <v>366</v>
      </c>
      <c r="C179" s="494">
        <v>864.7</v>
      </c>
      <c r="D179" s="495">
        <v>866.36666666666679</v>
      </c>
      <c r="E179" s="495">
        <v>860.38333333333355</v>
      </c>
      <c r="F179" s="495">
        <v>856.06666666666672</v>
      </c>
      <c r="G179" s="495">
        <v>850.08333333333348</v>
      </c>
      <c r="H179" s="495">
        <v>870.68333333333362</v>
      </c>
      <c r="I179" s="495">
        <v>876.66666666666674</v>
      </c>
      <c r="J179" s="495">
        <v>880.98333333333369</v>
      </c>
      <c r="K179" s="494">
        <v>872.35</v>
      </c>
      <c r="L179" s="494">
        <v>862.05</v>
      </c>
      <c r="M179" s="494">
        <v>0.15540999999999999</v>
      </c>
    </row>
    <row r="180" spans="1:13">
      <c r="A180" s="254">
        <v>170</v>
      </c>
      <c r="B180" s="497" t="s">
        <v>242</v>
      </c>
      <c r="C180" s="494">
        <v>505.5</v>
      </c>
      <c r="D180" s="495">
        <v>500.56666666666666</v>
      </c>
      <c r="E180" s="495">
        <v>492.98333333333335</v>
      </c>
      <c r="F180" s="495">
        <v>480.4666666666667</v>
      </c>
      <c r="G180" s="495">
        <v>472.88333333333338</v>
      </c>
      <c r="H180" s="495">
        <v>513.08333333333326</v>
      </c>
      <c r="I180" s="495">
        <v>520.66666666666674</v>
      </c>
      <c r="J180" s="495">
        <v>533.18333333333328</v>
      </c>
      <c r="K180" s="494">
        <v>508.15</v>
      </c>
      <c r="L180" s="494">
        <v>488.05</v>
      </c>
      <c r="M180" s="494">
        <v>0.92620000000000002</v>
      </c>
    </row>
    <row r="181" spans="1:13">
      <c r="A181" s="254">
        <v>171</v>
      </c>
      <c r="B181" s="497" t="s">
        <v>103</v>
      </c>
      <c r="C181" s="494">
        <v>702.2</v>
      </c>
      <c r="D181" s="495">
        <v>699.38333333333333</v>
      </c>
      <c r="E181" s="495">
        <v>695.31666666666661</v>
      </c>
      <c r="F181" s="495">
        <v>688.43333333333328</v>
      </c>
      <c r="G181" s="495">
        <v>684.36666666666656</v>
      </c>
      <c r="H181" s="495">
        <v>706.26666666666665</v>
      </c>
      <c r="I181" s="495">
        <v>710.33333333333348</v>
      </c>
      <c r="J181" s="495">
        <v>717.2166666666667</v>
      </c>
      <c r="K181" s="494">
        <v>703.45</v>
      </c>
      <c r="L181" s="494">
        <v>692.5</v>
      </c>
      <c r="M181" s="494">
        <v>6.26898</v>
      </c>
    </row>
    <row r="182" spans="1:13">
      <c r="A182" s="254">
        <v>172</v>
      </c>
      <c r="B182" s="497" t="s">
        <v>243</v>
      </c>
      <c r="C182" s="494">
        <v>515.79999999999995</v>
      </c>
      <c r="D182" s="495">
        <v>514.0333333333333</v>
      </c>
      <c r="E182" s="495">
        <v>508.76666666666665</v>
      </c>
      <c r="F182" s="495">
        <v>501.73333333333335</v>
      </c>
      <c r="G182" s="495">
        <v>496.4666666666667</v>
      </c>
      <c r="H182" s="495">
        <v>521.06666666666661</v>
      </c>
      <c r="I182" s="495">
        <v>526.33333333333326</v>
      </c>
      <c r="J182" s="495">
        <v>533.36666666666656</v>
      </c>
      <c r="K182" s="494">
        <v>519.29999999999995</v>
      </c>
      <c r="L182" s="494">
        <v>507</v>
      </c>
      <c r="M182" s="494">
        <v>0.69040999999999997</v>
      </c>
    </row>
    <row r="183" spans="1:13">
      <c r="A183" s="254">
        <v>173</v>
      </c>
      <c r="B183" s="497" t="s">
        <v>244</v>
      </c>
      <c r="C183" s="494">
        <v>1367.05</v>
      </c>
      <c r="D183" s="495">
        <v>1370.75</v>
      </c>
      <c r="E183" s="495">
        <v>1356.5</v>
      </c>
      <c r="F183" s="495">
        <v>1345.95</v>
      </c>
      <c r="G183" s="495">
        <v>1331.7</v>
      </c>
      <c r="H183" s="495">
        <v>1381.3</v>
      </c>
      <c r="I183" s="495">
        <v>1395.55</v>
      </c>
      <c r="J183" s="495">
        <v>1406.1</v>
      </c>
      <c r="K183" s="494">
        <v>1385</v>
      </c>
      <c r="L183" s="494">
        <v>1360.2</v>
      </c>
      <c r="M183" s="494">
        <v>4.4462299999999999</v>
      </c>
    </row>
    <row r="184" spans="1:13">
      <c r="A184" s="254">
        <v>174</v>
      </c>
      <c r="B184" s="497" t="s">
        <v>367</v>
      </c>
      <c r="C184" s="494">
        <v>327.5</v>
      </c>
      <c r="D184" s="495">
        <v>326.34999999999997</v>
      </c>
      <c r="E184" s="495">
        <v>324.29999999999995</v>
      </c>
      <c r="F184" s="495">
        <v>321.09999999999997</v>
      </c>
      <c r="G184" s="495">
        <v>319.04999999999995</v>
      </c>
      <c r="H184" s="495">
        <v>329.54999999999995</v>
      </c>
      <c r="I184" s="495">
        <v>331.6</v>
      </c>
      <c r="J184" s="495">
        <v>334.79999999999995</v>
      </c>
      <c r="K184" s="494">
        <v>328.4</v>
      </c>
      <c r="L184" s="494">
        <v>323.14999999999998</v>
      </c>
      <c r="M184" s="494">
        <v>13.617459999999999</v>
      </c>
    </row>
    <row r="185" spans="1:13">
      <c r="A185" s="254">
        <v>175</v>
      </c>
      <c r="B185" s="497" t="s">
        <v>245</v>
      </c>
      <c r="C185" s="494">
        <v>711.85</v>
      </c>
      <c r="D185" s="495">
        <v>701.30000000000007</v>
      </c>
      <c r="E185" s="495">
        <v>686.75000000000011</v>
      </c>
      <c r="F185" s="495">
        <v>661.65000000000009</v>
      </c>
      <c r="G185" s="495">
        <v>647.10000000000014</v>
      </c>
      <c r="H185" s="495">
        <v>726.40000000000009</v>
      </c>
      <c r="I185" s="495">
        <v>740.95</v>
      </c>
      <c r="J185" s="495">
        <v>766.05000000000007</v>
      </c>
      <c r="K185" s="494">
        <v>715.85</v>
      </c>
      <c r="L185" s="494">
        <v>676.2</v>
      </c>
      <c r="M185" s="494">
        <v>46.381929999999997</v>
      </c>
    </row>
    <row r="186" spans="1:13">
      <c r="A186" s="254">
        <v>176</v>
      </c>
      <c r="B186" s="497" t="s">
        <v>104</v>
      </c>
      <c r="C186" s="494">
        <v>1331.2</v>
      </c>
      <c r="D186" s="495">
        <v>1326.1333333333334</v>
      </c>
      <c r="E186" s="495">
        <v>1313.0666666666668</v>
      </c>
      <c r="F186" s="495">
        <v>1294.9333333333334</v>
      </c>
      <c r="G186" s="495">
        <v>1281.8666666666668</v>
      </c>
      <c r="H186" s="495">
        <v>1344.2666666666669</v>
      </c>
      <c r="I186" s="495">
        <v>1357.3333333333335</v>
      </c>
      <c r="J186" s="495">
        <v>1375.4666666666669</v>
      </c>
      <c r="K186" s="494">
        <v>1339.2</v>
      </c>
      <c r="L186" s="494">
        <v>1308</v>
      </c>
      <c r="M186" s="494">
        <v>12.363340000000001</v>
      </c>
    </row>
    <row r="187" spans="1:13">
      <c r="A187" s="254">
        <v>177</v>
      </c>
      <c r="B187" s="497" t="s">
        <v>368</v>
      </c>
      <c r="C187" s="494">
        <v>310.45</v>
      </c>
      <c r="D187" s="495">
        <v>313.45</v>
      </c>
      <c r="E187" s="495">
        <v>305</v>
      </c>
      <c r="F187" s="495">
        <v>299.55</v>
      </c>
      <c r="G187" s="495">
        <v>291.10000000000002</v>
      </c>
      <c r="H187" s="495">
        <v>318.89999999999998</v>
      </c>
      <c r="I187" s="495">
        <v>327.34999999999991</v>
      </c>
      <c r="J187" s="495">
        <v>332.79999999999995</v>
      </c>
      <c r="K187" s="494">
        <v>321.89999999999998</v>
      </c>
      <c r="L187" s="494">
        <v>308</v>
      </c>
      <c r="M187" s="494">
        <v>8.7486200000000007</v>
      </c>
    </row>
    <row r="188" spans="1:13">
      <c r="A188" s="254">
        <v>178</v>
      </c>
      <c r="B188" s="497" t="s">
        <v>369</v>
      </c>
      <c r="C188" s="494">
        <v>129.80000000000001</v>
      </c>
      <c r="D188" s="495">
        <v>130.96666666666667</v>
      </c>
      <c r="E188" s="495">
        <v>127.93333333333334</v>
      </c>
      <c r="F188" s="495">
        <v>126.06666666666666</v>
      </c>
      <c r="G188" s="495">
        <v>123.03333333333333</v>
      </c>
      <c r="H188" s="495">
        <v>132.83333333333334</v>
      </c>
      <c r="I188" s="495">
        <v>135.8666666666667</v>
      </c>
      <c r="J188" s="495">
        <v>137.73333333333335</v>
      </c>
      <c r="K188" s="494">
        <v>134</v>
      </c>
      <c r="L188" s="494">
        <v>129.1</v>
      </c>
      <c r="M188" s="494">
        <v>10.163169999999999</v>
      </c>
    </row>
    <row r="189" spans="1:13">
      <c r="A189" s="254">
        <v>179</v>
      </c>
      <c r="B189" s="497" t="s">
        <v>370</v>
      </c>
      <c r="C189" s="494">
        <v>929.2</v>
      </c>
      <c r="D189" s="495">
        <v>925.44999999999993</v>
      </c>
      <c r="E189" s="495">
        <v>915.74999999999989</v>
      </c>
      <c r="F189" s="495">
        <v>902.3</v>
      </c>
      <c r="G189" s="495">
        <v>892.59999999999991</v>
      </c>
      <c r="H189" s="495">
        <v>938.89999999999986</v>
      </c>
      <c r="I189" s="495">
        <v>948.59999999999991</v>
      </c>
      <c r="J189" s="495">
        <v>962.04999999999984</v>
      </c>
      <c r="K189" s="494">
        <v>935.15</v>
      </c>
      <c r="L189" s="494">
        <v>912</v>
      </c>
      <c r="M189" s="494">
        <v>0.41693000000000002</v>
      </c>
    </row>
    <row r="190" spans="1:13">
      <c r="A190" s="254">
        <v>180</v>
      </c>
      <c r="B190" s="497" t="s">
        <v>371</v>
      </c>
      <c r="C190" s="494">
        <v>428.7</v>
      </c>
      <c r="D190" s="495">
        <v>429.86666666666662</v>
      </c>
      <c r="E190" s="495">
        <v>422.33333333333326</v>
      </c>
      <c r="F190" s="495">
        <v>415.96666666666664</v>
      </c>
      <c r="G190" s="495">
        <v>408.43333333333328</v>
      </c>
      <c r="H190" s="495">
        <v>436.23333333333323</v>
      </c>
      <c r="I190" s="495">
        <v>443.76666666666665</v>
      </c>
      <c r="J190" s="495">
        <v>450.13333333333321</v>
      </c>
      <c r="K190" s="494">
        <v>437.4</v>
      </c>
      <c r="L190" s="494">
        <v>423.5</v>
      </c>
      <c r="M190" s="494">
        <v>9.3643300000000007</v>
      </c>
    </row>
    <row r="191" spans="1:13">
      <c r="A191" s="254">
        <v>181</v>
      </c>
      <c r="B191" s="497" t="s">
        <v>743</v>
      </c>
      <c r="C191" s="494">
        <v>132.9</v>
      </c>
      <c r="D191" s="495">
        <v>132.91666666666666</v>
      </c>
      <c r="E191" s="495">
        <v>131.88333333333333</v>
      </c>
      <c r="F191" s="495">
        <v>130.86666666666667</v>
      </c>
      <c r="G191" s="495">
        <v>129.83333333333334</v>
      </c>
      <c r="H191" s="495">
        <v>133.93333333333331</v>
      </c>
      <c r="I191" s="495">
        <v>134.96666666666667</v>
      </c>
      <c r="J191" s="495">
        <v>135.98333333333329</v>
      </c>
      <c r="K191" s="494">
        <v>133.94999999999999</v>
      </c>
      <c r="L191" s="494">
        <v>131.9</v>
      </c>
      <c r="M191" s="494">
        <v>1.0108699999999999</v>
      </c>
    </row>
    <row r="192" spans="1:13">
      <c r="A192" s="254">
        <v>182</v>
      </c>
      <c r="B192" s="497" t="s">
        <v>773</v>
      </c>
      <c r="C192" s="494">
        <v>794.65</v>
      </c>
      <c r="D192" s="495">
        <v>770.69999999999993</v>
      </c>
      <c r="E192" s="495">
        <v>733.94999999999982</v>
      </c>
      <c r="F192" s="495">
        <v>673.24999999999989</v>
      </c>
      <c r="G192" s="495">
        <v>636.49999999999977</v>
      </c>
      <c r="H192" s="495">
        <v>831.39999999999986</v>
      </c>
      <c r="I192" s="495">
        <v>868.15000000000009</v>
      </c>
      <c r="J192" s="495">
        <v>928.84999999999991</v>
      </c>
      <c r="K192" s="494">
        <v>807.45</v>
      </c>
      <c r="L192" s="494">
        <v>710</v>
      </c>
      <c r="M192" s="494">
        <v>9.1607299999999992</v>
      </c>
    </row>
    <row r="193" spans="1:13">
      <c r="A193" s="254">
        <v>183</v>
      </c>
      <c r="B193" s="497" t="s">
        <v>372</v>
      </c>
      <c r="C193" s="494">
        <v>543.45000000000005</v>
      </c>
      <c r="D193" s="495">
        <v>542.15</v>
      </c>
      <c r="E193" s="495">
        <v>535.5</v>
      </c>
      <c r="F193" s="495">
        <v>527.55000000000007</v>
      </c>
      <c r="G193" s="495">
        <v>520.90000000000009</v>
      </c>
      <c r="H193" s="495">
        <v>550.09999999999991</v>
      </c>
      <c r="I193" s="495">
        <v>556.74999999999977</v>
      </c>
      <c r="J193" s="495">
        <v>564.69999999999982</v>
      </c>
      <c r="K193" s="494">
        <v>548.79999999999995</v>
      </c>
      <c r="L193" s="494">
        <v>534.20000000000005</v>
      </c>
      <c r="M193" s="494">
        <v>6.6848099999999997</v>
      </c>
    </row>
    <row r="194" spans="1:13">
      <c r="A194" s="254">
        <v>184</v>
      </c>
      <c r="B194" s="497" t="s">
        <v>373</v>
      </c>
      <c r="C194" s="494">
        <v>56.6</v>
      </c>
      <c r="D194" s="495">
        <v>56.483333333333327</v>
      </c>
      <c r="E194" s="495">
        <v>55.616666666666653</v>
      </c>
      <c r="F194" s="495">
        <v>54.633333333333326</v>
      </c>
      <c r="G194" s="495">
        <v>53.766666666666652</v>
      </c>
      <c r="H194" s="495">
        <v>57.466666666666654</v>
      </c>
      <c r="I194" s="495">
        <v>58.333333333333329</v>
      </c>
      <c r="J194" s="495">
        <v>59.316666666666656</v>
      </c>
      <c r="K194" s="494">
        <v>57.35</v>
      </c>
      <c r="L194" s="494">
        <v>55.5</v>
      </c>
      <c r="M194" s="494">
        <v>11.029909999999999</v>
      </c>
    </row>
    <row r="195" spans="1:13">
      <c r="A195" s="254">
        <v>185</v>
      </c>
      <c r="B195" s="497" t="s">
        <v>374</v>
      </c>
      <c r="C195" s="494">
        <v>349.5</v>
      </c>
      <c r="D195" s="495">
        <v>338</v>
      </c>
      <c r="E195" s="495">
        <v>322.5</v>
      </c>
      <c r="F195" s="495">
        <v>295.5</v>
      </c>
      <c r="G195" s="495">
        <v>280</v>
      </c>
      <c r="H195" s="495">
        <v>365</v>
      </c>
      <c r="I195" s="495">
        <v>380.5</v>
      </c>
      <c r="J195" s="495">
        <v>407.5</v>
      </c>
      <c r="K195" s="494">
        <v>353.5</v>
      </c>
      <c r="L195" s="494">
        <v>311</v>
      </c>
      <c r="M195" s="494">
        <v>77.635720000000006</v>
      </c>
    </row>
    <row r="196" spans="1:13">
      <c r="A196" s="254">
        <v>186</v>
      </c>
      <c r="B196" s="497" t="s">
        <v>375</v>
      </c>
      <c r="C196" s="494">
        <v>94.35</v>
      </c>
      <c r="D196" s="495">
        <v>94.216666666666654</v>
      </c>
      <c r="E196" s="495">
        <v>93.033333333333303</v>
      </c>
      <c r="F196" s="495">
        <v>91.716666666666654</v>
      </c>
      <c r="G196" s="495">
        <v>90.533333333333303</v>
      </c>
      <c r="H196" s="495">
        <v>95.533333333333303</v>
      </c>
      <c r="I196" s="495">
        <v>96.716666666666669</v>
      </c>
      <c r="J196" s="495">
        <v>98.033333333333303</v>
      </c>
      <c r="K196" s="494">
        <v>95.4</v>
      </c>
      <c r="L196" s="494">
        <v>92.9</v>
      </c>
      <c r="M196" s="494">
        <v>2.1412100000000001</v>
      </c>
    </row>
    <row r="197" spans="1:13">
      <c r="A197" s="254">
        <v>187</v>
      </c>
      <c r="B197" s="497" t="s">
        <v>376</v>
      </c>
      <c r="C197" s="494">
        <v>94.6</v>
      </c>
      <c r="D197" s="495">
        <v>94.350000000000009</v>
      </c>
      <c r="E197" s="495">
        <v>92.300000000000011</v>
      </c>
      <c r="F197" s="495">
        <v>90</v>
      </c>
      <c r="G197" s="495">
        <v>87.95</v>
      </c>
      <c r="H197" s="495">
        <v>96.65000000000002</v>
      </c>
      <c r="I197" s="495">
        <v>98.7</v>
      </c>
      <c r="J197" s="495">
        <v>101.00000000000003</v>
      </c>
      <c r="K197" s="494">
        <v>96.4</v>
      </c>
      <c r="L197" s="494">
        <v>92.05</v>
      </c>
      <c r="M197" s="494">
        <v>46.066130000000001</v>
      </c>
    </row>
    <row r="198" spans="1:13">
      <c r="A198" s="254">
        <v>188</v>
      </c>
      <c r="B198" s="497" t="s">
        <v>246</v>
      </c>
      <c r="C198" s="494">
        <v>258.05</v>
      </c>
      <c r="D198" s="495">
        <v>258.13333333333338</v>
      </c>
      <c r="E198" s="495">
        <v>255.36666666666679</v>
      </c>
      <c r="F198" s="495">
        <v>252.68333333333339</v>
      </c>
      <c r="G198" s="495">
        <v>249.9166666666668</v>
      </c>
      <c r="H198" s="495">
        <v>260.81666666666678</v>
      </c>
      <c r="I198" s="495">
        <v>263.58333333333331</v>
      </c>
      <c r="J198" s="495">
        <v>266.26666666666677</v>
      </c>
      <c r="K198" s="494">
        <v>260.89999999999998</v>
      </c>
      <c r="L198" s="494">
        <v>255.45</v>
      </c>
      <c r="M198" s="494">
        <v>3.3970799999999999</v>
      </c>
    </row>
    <row r="199" spans="1:13">
      <c r="A199" s="254">
        <v>189</v>
      </c>
      <c r="B199" s="497" t="s">
        <v>377</v>
      </c>
      <c r="C199" s="494">
        <v>690.25</v>
      </c>
      <c r="D199" s="495">
        <v>696.0333333333333</v>
      </c>
      <c r="E199" s="495">
        <v>681.06666666666661</v>
      </c>
      <c r="F199" s="495">
        <v>671.88333333333333</v>
      </c>
      <c r="G199" s="495">
        <v>656.91666666666663</v>
      </c>
      <c r="H199" s="495">
        <v>705.21666666666658</v>
      </c>
      <c r="I199" s="495">
        <v>720.18333333333328</v>
      </c>
      <c r="J199" s="495">
        <v>729.36666666666656</v>
      </c>
      <c r="K199" s="494">
        <v>711</v>
      </c>
      <c r="L199" s="494">
        <v>686.85</v>
      </c>
      <c r="M199" s="494">
        <v>0.26655000000000001</v>
      </c>
    </row>
    <row r="200" spans="1:13">
      <c r="A200" s="254">
        <v>190</v>
      </c>
      <c r="B200" s="497" t="s">
        <v>247</v>
      </c>
      <c r="C200" s="494">
        <v>2188.9</v>
      </c>
      <c r="D200" s="495">
        <v>2168.6333333333332</v>
      </c>
      <c r="E200" s="495">
        <v>2128.2666666666664</v>
      </c>
      <c r="F200" s="495">
        <v>2067.6333333333332</v>
      </c>
      <c r="G200" s="495">
        <v>2027.2666666666664</v>
      </c>
      <c r="H200" s="495">
        <v>2229.2666666666664</v>
      </c>
      <c r="I200" s="495">
        <v>2269.6333333333332</v>
      </c>
      <c r="J200" s="495">
        <v>2330.2666666666664</v>
      </c>
      <c r="K200" s="494">
        <v>2209</v>
      </c>
      <c r="L200" s="494">
        <v>2108</v>
      </c>
      <c r="M200" s="494">
        <v>10.55303</v>
      </c>
    </row>
    <row r="201" spans="1:13">
      <c r="A201" s="254">
        <v>191</v>
      </c>
      <c r="B201" s="497" t="s">
        <v>107</v>
      </c>
      <c r="C201" s="494">
        <v>928.85</v>
      </c>
      <c r="D201" s="495">
        <v>930.26666666666677</v>
      </c>
      <c r="E201" s="495">
        <v>921.98333333333358</v>
      </c>
      <c r="F201" s="495">
        <v>915.11666666666679</v>
      </c>
      <c r="G201" s="495">
        <v>906.8333333333336</v>
      </c>
      <c r="H201" s="495">
        <v>937.13333333333355</v>
      </c>
      <c r="I201" s="495">
        <v>945.41666666666663</v>
      </c>
      <c r="J201" s="495">
        <v>952.28333333333353</v>
      </c>
      <c r="K201" s="494">
        <v>938.55</v>
      </c>
      <c r="L201" s="494">
        <v>923.4</v>
      </c>
      <c r="M201" s="494">
        <v>64.068250000000006</v>
      </c>
    </row>
    <row r="202" spans="1:13">
      <c r="A202" s="254">
        <v>192</v>
      </c>
      <c r="B202" s="497" t="s">
        <v>248</v>
      </c>
      <c r="C202" s="494">
        <v>2865.15</v>
      </c>
      <c r="D202" s="495">
        <v>2861.0499999999997</v>
      </c>
      <c r="E202" s="495">
        <v>2842.0999999999995</v>
      </c>
      <c r="F202" s="495">
        <v>2819.0499999999997</v>
      </c>
      <c r="G202" s="495">
        <v>2800.0999999999995</v>
      </c>
      <c r="H202" s="495">
        <v>2884.0999999999995</v>
      </c>
      <c r="I202" s="495">
        <v>2903.0499999999993</v>
      </c>
      <c r="J202" s="495">
        <v>2926.0999999999995</v>
      </c>
      <c r="K202" s="494">
        <v>2880</v>
      </c>
      <c r="L202" s="494">
        <v>2838</v>
      </c>
      <c r="M202" s="494">
        <v>2.5008599999999999</v>
      </c>
    </row>
    <row r="203" spans="1:13">
      <c r="A203" s="254">
        <v>193</v>
      </c>
      <c r="B203" s="497" t="s">
        <v>109</v>
      </c>
      <c r="C203" s="494">
        <v>1438.7</v>
      </c>
      <c r="D203" s="495">
        <v>1428.5</v>
      </c>
      <c r="E203" s="495">
        <v>1415</v>
      </c>
      <c r="F203" s="495">
        <v>1391.3</v>
      </c>
      <c r="G203" s="495">
        <v>1377.8</v>
      </c>
      <c r="H203" s="495">
        <v>1452.2</v>
      </c>
      <c r="I203" s="495">
        <v>1465.7</v>
      </c>
      <c r="J203" s="495">
        <v>1489.4</v>
      </c>
      <c r="K203" s="494">
        <v>1442</v>
      </c>
      <c r="L203" s="494">
        <v>1404.8</v>
      </c>
      <c r="M203" s="494">
        <v>102.96453</v>
      </c>
    </row>
    <row r="204" spans="1:13">
      <c r="A204" s="254">
        <v>194</v>
      </c>
      <c r="B204" s="497" t="s">
        <v>249</v>
      </c>
      <c r="C204" s="494">
        <v>678.75</v>
      </c>
      <c r="D204" s="495">
        <v>691.58333333333337</v>
      </c>
      <c r="E204" s="495">
        <v>664.16666666666674</v>
      </c>
      <c r="F204" s="495">
        <v>649.58333333333337</v>
      </c>
      <c r="G204" s="495">
        <v>622.16666666666674</v>
      </c>
      <c r="H204" s="495">
        <v>706.16666666666674</v>
      </c>
      <c r="I204" s="495">
        <v>733.58333333333348</v>
      </c>
      <c r="J204" s="495">
        <v>748.16666666666674</v>
      </c>
      <c r="K204" s="494">
        <v>719</v>
      </c>
      <c r="L204" s="494">
        <v>677</v>
      </c>
      <c r="M204" s="494">
        <v>108.60187000000001</v>
      </c>
    </row>
    <row r="205" spans="1:13">
      <c r="A205" s="254">
        <v>195</v>
      </c>
      <c r="B205" s="497" t="s">
        <v>382</v>
      </c>
      <c r="C205" s="494">
        <v>28.75</v>
      </c>
      <c r="D205" s="495">
        <v>28.25</v>
      </c>
      <c r="E205" s="495">
        <v>27.5</v>
      </c>
      <c r="F205" s="495">
        <v>26.25</v>
      </c>
      <c r="G205" s="495">
        <v>25.5</v>
      </c>
      <c r="H205" s="495">
        <v>29.5</v>
      </c>
      <c r="I205" s="495">
        <v>30.25</v>
      </c>
      <c r="J205" s="495">
        <v>31.5</v>
      </c>
      <c r="K205" s="494">
        <v>29</v>
      </c>
      <c r="L205" s="494">
        <v>27</v>
      </c>
      <c r="M205" s="494">
        <v>121.05676</v>
      </c>
    </row>
    <row r="206" spans="1:13">
      <c r="A206" s="254">
        <v>196</v>
      </c>
      <c r="B206" s="497" t="s">
        <v>378</v>
      </c>
      <c r="C206" s="494">
        <v>22.25</v>
      </c>
      <c r="D206" s="495">
        <v>22.25</v>
      </c>
      <c r="E206" s="495">
        <v>21.75</v>
      </c>
      <c r="F206" s="495">
        <v>21.25</v>
      </c>
      <c r="G206" s="495">
        <v>20.75</v>
      </c>
      <c r="H206" s="495">
        <v>22.75</v>
      </c>
      <c r="I206" s="495">
        <v>23.25</v>
      </c>
      <c r="J206" s="495">
        <v>23.75</v>
      </c>
      <c r="K206" s="494">
        <v>22.75</v>
      </c>
      <c r="L206" s="494">
        <v>21.75</v>
      </c>
      <c r="M206" s="494">
        <v>453.14400000000001</v>
      </c>
    </row>
    <row r="207" spans="1:13">
      <c r="A207" s="254">
        <v>197</v>
      </c>
      <c r="B207" s="497" t="s">
        <v>379</v>
      </c>
      <c r="C207" s="494">
        <v>810.35</v>
      </c>
      <c r="D207" s="495">
        <v>805.11666666666667</v>
      </c>
      <c r="E207" s="495">
        <v>795.23333333333335</v>
      </c>
      <c r="F207" s="495">
        <v>780.11666666666667</v>
      </c>
      <c r="G207" s="495">
        <v>770.23333333333335</v>
      </c>
      <c r="H207" s="495">
        <v>820.23333333333335</v>
      </c>
      <c r="I207" s="495">
        <v>830.11666666666679</v>
      </c>
      <c r="J207" s="495">
        <v>845.23333333333335</v>
      </c>
      <c r="K207" s="494">
        <v>815</v>
      </c>
      <c r="L207" s="494">
        <v>790</v>
      </c>
      <c r="M207" s="494">
        <v>1.6591499999999999</v>
      </c>
    </row>
    <row r="208" spans="1:13">
      <c r="A208" s="254">
        <v>198</v>
      </c>
      <c r="B208" s="497" t="s">
        <v>105</v>
      </c>
      <c r="C208" s="494">
        <v>1028.5</v>
      </c>
      <c r="D208" s="495">
        <v>1022.5</v>
      </c>
      <c r="E208" s="495">
        <v>1009</v>
      </c>
      <c r="F208" s="495">
        <v>989.5</v>
      </c>
      <c r="G208" s="495">
        <v>976</v>
      </c>
      <c r="H208" s="495">
        <v>1042</v>
      </c>
      <c r="I208" s="495">
        <v>1055.5</v>
      </c>
      <c r="J208" s="495">
        <v>1075</v>
      </c>
      <c r="K208" s="494">
        <v>1036</v>
      </c>
      <c r="L208" s="494">
        <v>1003</v>
      </c>
      <c r="M208" s="494">
        <v>12.550190000000001</v>
      </c>
    </row>
    <row r="209" spans="1:13">
      <c r="A209" s="254">
        <v>199</v>
      </c>
      <c r="B209" s="497" t="s">
        <v>380</v>
      </c>
      <c r="C209" s="494">
        <v>230.85</v>
      </c>
      <c r="D209" s="495">
        <v>231.81666666666669</v>
      </c>
      <c r="E209" s="495">
        <v>229.13333333333338</v>
      </c>
      <c r="F209" s="495">
        <v>227.41666666666669</v>
      </c>
      <c r="G209" s="495">
        <v>224.73333333333338</v>
      </c>
      <c r="H209" s="495">
        <v>233.53333333333339</v>
      </c>
      <c r="I209" s="495">
        <v>236.21666666666673</v>
      </c>
      <c r="J209" s="495">
        <v>237.93333333333339</v>
      </c>
      <c r="K209" s="494">
        <v>234.5</v>
      </c>
      <c r="L209" s="494">
        <v>230.1</v>
      </c>
      <c r="M209" s="494">
        <v>0.68608999999999998</v>
      </c>
    </row>
    <row r="210" spans="1:13">
      <c r="A210" s="254">
        <v>200</v>
      </c>
      <c r="B210" s="497" t="s">
        <v>381</v>
      </c>
      <c r="C210" s="494">
        <v>345.35</v>
      </c>
      <c r="D210" s="495">
        <v>344.3</v>
      </c>
      <c r="E210" s="495">
        <v>339.1</v>
      </c>
      <c r="F210" s="495">
        <v>332.85</v>
      </c>
      <c r="G210" s="495">
        <v>327.65000000000003</v>
      </c>
      <c r="H210" s="495">
        <v>350.55</v>
      </c>
      <c r="I210" s="495">
        <v>355.74999999999994</v>
      </c>
      <c r="J210" s="495">
        <v>362</v>
      </c>
      <c r="K210" s="494">
        <v>349.5</v>
      </c>
      <c r="L210" s="494">
        <v>338.05</v>
      </c>
      <c r="M210" s="494">
        <v>2.60101</v>
      </c>
    </row>
    <row r="211" spans="1:13">
      <c r="A211" s="254">
        <v>201</v>
      </c>
      <c r="B211" s="497" t="s">
        <v>110</v>
      </c>
      <c r="C211" s="494">
        <v>2905.5</v>
      </c>
      <c r="D211" s="495">
        <v>2904.9166666666665</v>
      </c>
      <c r="E211" s="495">
        <v>2870.833333333333</v>
      </c>
      <c r="F211" s="495">
        <v>2836.1666666666665</v>
      </c>
      <c r="G211" s="495">
        <v>2802.083333333333</v>
      </c>
      <c r="H211" s="495">
        <v>2939.583333333333</v>
      </c>
      <c r="I211" s="495">
        <v>2973.6666666666661</v>
      </c>
      <c r="J211" s="495">
        <v>3008.333333333333</v>
      </c>
      <c r="K211" s="494">
        <v>2939</v>
      </c>
      <c r="L211" s="494">
        <v>2870.25</v>
      </c>
      <c r="M211" s="494">
        <v>8.1118400000000008</v>
      </c>
    </row>
    <row r="212" spans="1:13">
      <c r="A212" s="254">
        <v>202</v>
      </c>
      <c r="B212" s="497" t="s">
        <v>383</v>
      </c>
      <c r="C212" s="494">
        <v>45</v>
      </c>
      <c r="D212" s="495">
        <v>45.15</v>
      </c>
      <c r="E212" s="495">
        <v>44.65</v>
      </c>
      <c r="F212" s="495">
        <v>44.3</v>
      </c>
      <c r="G212" s="495">
        <v>43.8</v>
      </c>
      <c r="H212" s="495">
        <v>45.5</v>
      </c>
      <c r="I212" s="495">
        <v>46</v>
      </c>
      <c r="J212" s="495">
        <v>46.35</v>
      </c>
      <c r="K212" s="494">
        <v>45.65</v>
      </c>
      <c r="L212" s="494">
        <v>44.8</v>
      </c>
      <c r="M212" s="494">
        <v>34.632939999999998</v>
      </c>
    </row>
    <row r="213" spans="1:13">
      <c r="A213" s="254">
        <v>203</v>
      </c>
      <c r="B213" s="497" t="s">
        <v>112</v>
      </c>
      <c r="C213" s="494">
        <v>366.25</v>
      </c>
      <c r="D213" s="495">
        <v>362.11666666666662</v>
      </c>
      <c r="E213" s="495">
        <v>354.23333333333323</v>
      </c>
      <c r="F213" s="495">
        <v>342.21666666666664</v>
      </c>
      <c r="G213" s="495">
        <v>334.33333333333326</v>
      </c>
      <c r="H213" s="495">
        <v>374.13333333333321</v>
      </c>
      <c r="I213" s="495">
        <v>382.01666666666654</v>
      </c>
      <c r="J213" s="495">
        <v>394.03333333333319</v>
      </c>
      <c r="K213" s="494">
        <v>370</v>
      </c>
      <c r="L213" s="494">
        <v>350.1</v>
      </c>
      <c r="M213" s="494">
        <v>412.63319000000001</v>
      </c>
    </row>
    <row r="214" spans="1:13">
      <c r="A214" s="254">
        <v>204</v>
      </c>
      <c r="B214" s="497" t="s">
        <v>384</v>
      </c>
      <c r="C214" s="494">
        <v>950</v>
      </c>
      <c r="D214" s="495">
        <v>952.43333333333339</v>
      </c>
      <c r="E214" s="495">
        <v>946.56666666666683</v>
      </c>
      <c r="F214" s="495">
        <v>943.13333333333344</v>
      </c>
      <c r="G214" s="495">
        <v>937.26666666666688</v>
      </c>
      <c r="H214" s="495">
        <v>955.86666666666679</v>
      </c>
      <c r="I214" s="495">
        <v>961.73333333333335</v>
      </c>
      <c r="J214" s="495">
        <v>965.16666666666674</v>
      </c>
      <c r="K214" s="494">
        <v>958.3</v>
      </c>
      <c r="L214" s="494">
        <v>949</v>
      </c>
      <c r="M214" s="494">
        <v>1.61337</v>
      </c>
    </row>
    <row r="215" spans="1:13">
      <c r="A215" s="254">
        <v>205</v>
      </c>
      <c r="B215" s="497" t="s">
        <v>385</v>
      </c>
      <c r="C215" s="494">
        <v>152.35</v>
      </c>
      <c r="D215" s="495">
        <v>148.56666666666666</v>
      </c>
      <c r="E215" s="495">
        <v>144.78333333333333</v>
      </c>
      <c r="F215" s="495">
        <v>137.21666666666667</v>
      </c>
      <c r="G215" s="495">
        <v>133.43333333333334</v>
      </c>
      <c r="H215" s="495">
        <v>156.13333333333333</v>
      </c>
      <c r="I215" s="495">
        <v>159.91666666666663</v>
      </c>
      <c r="J215" s="495">
        <v>167.48333333333332</v>
      </c>
      <c r="K215" s="494">
        <v>152.35</v>
      </c>
      <c r="L215" s="494">
        <v>141</v>
      </c>
      <c r="M215" s="494">
        <v>191.68413000000001</v>
      </c>
    </row>
    <row r="216" spans="1:13">
      <c r="A216" s="254">
        <v>206</v>
      </c>
      <c r="B216" s="497" t="s">
        <v>113</v>
      </c>
      <c r="C216" s="494">
        <v>232.95</v>
      </c>
      <c r="D216" s="495">
        <v>233</v>
      </c>
      <c r="E216" s="495">
        <v>232</v>
      </c>
      <c r="F216" s="495">
        <v>231.05</v>
      </c>
      <c r="G216" s="495">
        <v>230.05</v>
      </c>
      <c r="H216" s="495">
        <v>233.95</v>
      </c>
      <c r="I216" s="495">
        <v>234.95</v>
      </c>
      <c r="J216" s="495">
        <v>235.89999999999998</v>
      </c>
      <c r="K216" s="494">
        <v>234</v>
      </c>
      <c r="L216" s="494">
        <v>232.05</v>
      </c>
      <c r="M216" s="494">
        <v>34.46734</v>
      </c>
    </row>
    <row r="217" spans="1:13">
      <c r="A217" s="254">
        <v>207</v>
      </c>
      <c r="B217" s="497" t="s">
        <v>114</v>
      </c>
      <c r="C217" s="494">
        <v>2379.85</v>
      </c>
      <c r="D217" s="495">
        <v>2373.083333333333</v>
      </c>
      <c r="E217" s="495">
        <v>2359.7166666666662</v>
      </c>
      <c r="F217" s="495">
        <v>2339.583333333333</v>
      </c>
      <c r="G217" s="495">
        <v>2326.2166666666662</v>
      </c>
      <c r="H217" s="495">
        <v>2393.2166666666662</v>
      </c>
      <c r="I217" s="495">
        <v>2406.583333333333</v>
      </c>
      <c r="J217" s="495">
        <v>2426.7166666666662</v>
      </c>
      <c r="K217" s="494">
        <v>2386.4499999999998</v>
      </c>
      <c r="L217" s="494">
        <v>2352.9499999999998</v>
      </c>
      <c r="M217" s="494">
        <v>16.684560000000001</v>
      </c>
    </row>
    <row r="218" spans="1:13">
      <c r="A218" s="254">
        <v>208</v>
      </c>
      <c r="B218" s="497" t="s">
        <v>250</v>
      </c>
      <c r="C218" s="494">
        <v>318.75</v>
      </c>
      <c r="D218" s="495">
        <v>315.90000000000003</v>
      </c>
      <c r="E218" s="495">
        <v>309.40000000000009</v>
      </c>
      <c r="F218" s="495">
        <v>300.05000000000007</v>
      </c>
      <c r="G218" s="495">
        <v>293.55000000000013</v>
      </c>
      <c r="H218" s="495">
        <v>325.25000000000006</v>
      </c>
      <c r="I218" s="495">
        <v>331.74999999999994</v>
      </c>
      <c r="J218" s="495">
        <v>341.1</v>
      </c>
      <c r="K218" s="494">
        <v>322.39999999999998</v>
      </c>
      <c r="L218" s="494">
        <v>306.55</v>
      </c>
      <c r="M218" s="494">
        <v>93.064409999999995</v>
      </c>
    </row>
    <row r="219" spans="1:13">
      <c r="A219" s="254">
        <v>209</v>
      </c>
      <c r="B219" s="497" t="s">
        <v>386</v>
      </c>
      <c r="C219" s="494">
        <v>43015.1</v>
      </c>
      <c r="D219" s="495">
        <v>43380.033333333333</v>
      </c>
      <c r="E219" s="495">
        <v>42560.116666666669</v>
      </c>
      <c r="F219" s="495">
        <v>42105.133333333339</v>
      </c>
      <c r="G219" s="495">
        <v>41285.216666666674</v>
      </c>
      <c r="H219" s="495">
        <v>43835.016666666663</v>
      </c>
      <c r="I219" s="495">
        <v>44654.933333333334</v>
      </c>
      <c r="J219" s="495">
        <v>45109.916666666657</v>
      </c>
      <c r="K219" s="494">
        <v>44199.95</v>
      </c>
      <c r="L219" s="494">
        <v>42925.05</v>
      </c>
      <c r="M219" s="494">
        <v>4.3099999999999999E-2</v>
      </c>
    </row>
    <row r="220" spans="1:13">
      <c r="A220" s="254">
        <v>210</v>
      </c>
      <c r="B220" s="497" t="s">
        <v>251</v>
      </c>
      <c r="C220" s="494">
        <v>42.35</v>
      </c>
      <c r="D220" s="495">
        <v>42.383333333333333</v>
      </c>
      <c r="E220" s="495">
        <v>42.016666666666666</v>
      </c>
      <c r="F220" s="495">
        <v>41.68333333333333</v>
      </c>
      <c r="G220" s="495">
        <v>41.316666666666663</v>
      </c>
      <c r="H220" s="495">
        <v>42.716666666666669</v>
      </c>
      <c r="I220" s="495">
        <v>43.083333333333329</v>
      </c>
      <c r="J220" s="495">
        <v>43.416666666666671</v>
      </c>
      <c r="K220" s="494">
        <v>42.75</v>
      </c>
      <c r="L220" s="494">
        <v>42.05</v>
      </c>
      <c r="M220" s="494">
        <v>9.6814699999999991</v>
      </c>
    </row>
    <row r="221" spans="1:13">
      <c r="A221" s="254">
        <v>211</v>
      </c>
      <c r="B221" s="497" t="s">
        <v>108</v>
      </c>
      <c r="C221" s="494">
        <v>2518.4</v>
      </c>
      <c r="D221" s="495">
        <v>2510.4833333333336</v>
      </c>
      <c r="E221" s="495">
        <v>2494.166666666667</v>
      </c>
      <c r="F221" s="495">
        <v>2469.9333333333334</v>
      </c>
      <c r="G221" s="495">
        <v>2453.6166666666668</v>
      </c>
      <c r="H221" s="495">
        <v>2534.7166666666672</v>
      </c>
      <c r="I221" s="495">
        <v>2551.0333333333338</v>
      </c>
      <c r="J221" s="495">
        <v>2575.2666666666673</v>
      </c>
      <c r="K221" s="494">
        <v>2526.8000000000002</v>
      </c>
      <c r="L221" s="494">
        <v>2486.25</v>
      </c>
      <c r="M221" s="494">
        <v>20.407990000000002</v>
      </c>
    </row>
    <row r="222" spans="1:13">
      <c r="A222" s="254">
        <v>212</v>
      </c>
      <c r="B222" s="497" t="s">
        <v>835</v>
      </c>
      <c r="C222" s="494">
        <v>279.85000000000002</v>
      </c>
      <c r="D222" s="495">
        <v>278.95</v>
      </c>
      <c r="E222" s="495">
        <v>276.89999999999998</v>
      </c>
      <c r="F222" s="495">
        <v>273.95</v>
      </c>
      <c r="G222" s="495">
        <v>271.89999999999998</v>
      </c>
      <c r="H222" s="495">
        <v>281.89999999999998</v>
      </c>
      <c r="I222" s="495">
        <v>283.95000000000005</v>
      </c>
      <c r="J222" s="495">
        <v>286.89999999999998</v>
      </c>
      <c r="K222" s="494">
        <v>281</v>
      </c>
      <c r="L222" s="494">
        <v>276</v>
      </c>
      <c r="M222" s="494">
        <v>0.74087999999999998</v>
      </c>
    </row>
    <row r="223" spans="1:13">
      <c r="A223" s="254">
        <v>213</v>
      </c>
      <c r="B223" s="497" t="s">
        <v>116</v>
      </c>
      <c r="C223" s="494">
        <v>598.75</v>
      </c>
      <c r="D223" s="495">
        <v>597.26666666666677</v>
      </c>
      <c r="E223" s="495">
        <v>592.58333333333348</v>
      </c>
      <c r="F223" s="495">
        <v>586.41666666666674</v>
      </c>
      <c r="G223" s="495">
        <v>581.73333333333346</v>
      </c>
      <c r="H223" s="495">
        <v>603.43333333333351</v>
      </c>
      <c r="I223" s="495">
        <v>608.11666666666667</v>
      </c>
      <c r="J223" s="495">
        <v>614.28333333333353</v>
      </c>
      <c r="K223" s="494">
        <v>601.95000000000005</v>
      </c>
      <c r="L223" s="494">
        <v>591.1</v>
      </c>
      <c r="M223" s="494">
        <v>242.39685</v>
      </c>
    </row>
    <row r="224" spans="1:13">
      <c r="A224" s="254">
        <v>214</v>
      </c>
      <c r="B224" s="497" t="s">
        <v>252</v>
      </c>
      <c r="C224" s="494">
        <v>1439.7</v>
      </c>
      <c r="D224" s="495">
        <v>1447.6333333333332</v>
      </c>
      <c r="E224" s="495">
        <v>1413.2666666666664</v>
      </c>
      <c r="F224" s="495">
        <v>1386.8333333333333</v>
      </c>
      <c r="G224" s="495">
        <v>1352.4666666666665</v>
      </c>
      <c r="H224" s="495">
        <v>1474.0666666666664</v>
      </c>
      <c r="I224" s="495">
        <v>1508.4333333333332</v>
      </c>
      <c r="J224" s="495">
        <v>1534.8666666666663</v>
      </c>
      <c r="K224" s="494">
        <v>1482</v>
      </c>
      <c r="L224" s="494">
        <v>1421.2</v>
      </c>
      <c r="M224" s="494">
        <v>5.4174899999999999</v>
      </c>
    </row>
    <row r="225" spans="1:13">
      <c r="A225" s="254">
        <v>215</v>
      </c>
      <c r="B225" s="497" t="s">
        <v>117</v>
      </c>
      <c r="C225" s="494">
        <v>526.70000000000005</v>
      </c>
      <c r="D225" s="495">
        <v>531.2833333333333</v>
      </c>
      <c r="E225" s="495">
        <v>515.76666666666665</v>
      </c>
      <c r="F225" s="495">
        <v>504.83333333333337</v>
      </c>
      <c r="G225" s="495">
        <v>489.31666666666672</v>
      </c>
      <c r="H225" s="495">
        <v>542.21666666666658</v>
      </c>
      <c r="I225" s="495">
        <v>557.73333333333323</v>
      </c>
      <c r="J225" s="495">
        <v>568.66666666666652</v>
      </c>
      <c r="K225" s="494">
        <v>546.79999999999995</v>
      </c>
      <c r="L225" s="494">
        <v>520.35</v>
      </c>
      <c r="M225" s="494">
        <v>58.014519999999997</v>
      </c>
    </row>
    <row r="226" spans="1:13">
      <c r="A226" s="254">
        <v>216</v>
      </c>
      <c r="B226" s="497" t="s">
        <v>387</v>
      </c>
      <c r="C226" s="494">
        <v>461.9</v>
      </c>
      <c r="D226" s="495">
        <v>467.04999999999995</v>
      </c>
      <c r="E226" s="495">
        <v>452.89999999999992</v>
      </c>
      <c r="F226" s="495">
        <v>443.9</v>
      </c>
      <c r="G226" s="495">
        <v>429.74999999999994</v>
      </c>
      <c r="H226" s="495">
        <v>476.0499999999999</v>
      </c>
      <c r="I226" s="495">
        <v>490.2</v>
      </c>
      <c r="J226" s="495">
        <v>499.19999999999987</v>
      </c>
      <c r="K226" s="494">
        <v>481.2</v>
      </c>
      <c r="L226" s="494">
        <v>458.05</v>
      </c>
      <c r="M226" s="494">
        <v>12.419219999999999</v>
      </c>
    </row>
    <row r="227" spans="1:13">
      <c r="A227" s="254">
        <v>217</v>
      </c>
      <c r="B227" s="497" t="s">
        <v>388</v>
      </c>
      <c r="C227" s="494">
        <v>3387.8</v>
      </c>
      <c r="D227" s="495">
        <v>3364.1333333333332</v>
      </c>
      <c r="E227" s="495">
        <v>3205.5666666666666</v>
      </c>
      <c r="F227" s="495">
        <v>3023.3333333333335</v>
      </c>
      <c r="G227" s="495">
        <v>2864.7666666666669</v>
      </c>
      <c r="H227" s="495">
        <v>3546.3666666666663</v>
      </c>
      <c r="I227" s="495">
        <v>3704.9333333333329</v>
      </c>
      <c r="J227" s="495">
        <v>3887.1666666666661</v>
      </c>
      <c r="K227" s="494">
        <v>3522.7</v>
      </c>
      <c r="L227" s="494">
        <v>3181.9</v>
      </c>
      <c r="M227" s="494">
        <v>0.59548000000000001</v>
      </c>
    </row>
    <row r="228" spans="1:13">
      <c r="A228" s="254">
        <v>218</v>
      </c>
      <c r="B228" s="497" t="s">
        <v>253</v>
      </c>
      <c r="C228" s="494">
        <v>34.549999999999997</v>
      </c>
      <c r="D228" s="495">
        <v>34.583333333333336</v>
      </c>
      <c r="E228" s="495">
        <v>34.06666666666667</v>
      </c>
      <c r="F228" s="495">
        <v>33.583333333333336</v>
      </c>
      <c r="G228" s="495">
        <v>33.06666666666667</v>
      </c>
      <c r="H228" s="495">
        <v>35.06666666666667</v>
      </c>
      <c r="I228" s="495">
        <v>35.583333333333336</v>
      </c>
      <c r="J228" s="495">
        <v>36.06666666666667</v>
      </c>
      <c r="K228" s="494">
        <v>35.1</v>
      </c>
      <c r="L228" s="494">
        <v>34.1</v>
      </c>
      <c r="M228" s="494">
        <v>71.041899999999998</v>
      </c>
    </row>
    <row r="229" spans="1:13">
      <c r="A229" s="254">
        <v>219</v>
      </c>
      <c r="B229" s="497" t="s">
        <v>119</v>
      </c>
      <c r="C229" s="494">
        <v>53.35</v>
      </c>
      <c r="D229" s="495">
        <v>53.066666666666663</v>
      </c>
      <c r="E229" s="495">
        <v>52.633333333333326</v>
      </c>
      <c r="F229" s="495">
        <v>51.916666666666664</v>
      </c>
      <c r="G229" s="495">
        <v>51.483333333333327</v>
      </c>
      <c r="H229" s="495">
        <v>53.783333333333324</v>
      </c>
      <c r="I229" s="495">
        <v>54.216666666666661</v>
      </c>
      <c r="J229" s="495">
        <v>54.933333333333323</v>
      </c>
      <c r="K229" s="494">
        <v>53.5</v>
      </c>
      <c r="L229" s="494">
        <v>52.35</v>
      </c>
      <c r="M229" s="494">
        <v>293.30756000000002</v>
      </c>
    </row>
    <row r="230" spans="1:13">
      <c r="A230" s="254">
        <v>220</v>
      </c>
      <c r="B230" s="497" t="s">
        <v>389</v>
      </c>
      <c r="C230" s="494">
        <v>49.45</v>
      </c>
      <c r="D230" s="495">
        <v>49.033333333333331</v>
      </c>
      <c r="E230" s="495">
        <v>47.666666666666664</v>
      </c>
      <c r="F230" s="495">
        <v>45.883333333333333</v>
      </c>
      <c r="G230" s="495">
        <v>44.516666666666666</v>
      </c>
      <c r="H230" s="495">
        <v>50.816666666666663</v>
      </c>
      <c r="I230" s="495">
        <v>52.183333333333337</v>
      </c>
      <c r="J230" s="495">
        <v>53.966666666666661</v>
      </c>
      <c r="K230" s="494">
        <v>50.4</v>
      </c>
      <c r="L230" s="494">
        <v>47.25</v>
      </c>
      <c r="M230" s="494">
        <v>67.76097</v>
      </c>
    </row>
    <row r="231" spans="1:13">
      <c r="A231" s="254">
        <v>221</v>
      </c>
      <c r="B231" s="497" t="s">
        <v>390</v>
      </c>
      <c r="C231" s="494">
        <v>965.7</v>
      </c>
      <c r="D231" s="495">
        <v>974</v>
      </c>
      <c r="E231" s="495">
        <v>952.7</v>
      </c>
      <c r="F231" s="495">
        <v>939.7</v>
      </c>
      <c r="G231" s="495">
        <v>918.40000000000009</v>
      </c>
      <c r="H231" s="495">
        <v>987</v>
      </c>
      <c r="I231" s="495">
        <v>1008.3</v>
      </c>
      <c r="J231" s="495">
        <v>1021.3</v>
      </c>
      <c r="K231" s="494">
        <v>995.3</v>
      </c>
      <c r="L231" s="494">
        <v>961</v>
      </c>
      <c r="M231" s="494">
        <v>0.55679999999999996</v>
      </c>
    </row>
    <row r="232" spans="1:13">
      <c r="A232" s="254">
        <v>222</v>
      </c>
      <c r="B232" s="497" t="s">
        <v>391</v>
      </c>
      <c r="C232" s="494">
        <v>264.75</v>
      </c>
      <c r="D232" s="495">
        <v>260.71666666666664</v>
      </c>
      <c r="E232" s="495">
        <v>256.68333333333328</v>
      </c>
      <c r="F232" s="495">
        <v>248.61666666666665</v>
      </c>
      <c r="G232" s="495">
        <v>244.58333333333329</v>
      </c>
      <c r="H232" s="495">
        <v>268.7833333333333</v>
      </c>
      <c r="I232" s="495">
        <v>272.81666666666672</v>
      </c>
      <c r="J232" s="495">
        <v>280.88333333333327</v>
      </c>
      <c r="K232" s="494">
        <v>264.75</v>
      </c>
      <c r="L232" s="494">
        <v>252.65</v>
      </c>
      <c r="M232" s="494">
        <v>1.3426499999999999</v>
      </c>
    </row>
    <row r="233" spans="1:13">
      <c r="A233" s="254">
        <v>223</v>
      </c>
      <c r="B233" s="497" t="s">
        <v>746</v>
      </c>
      <c r="C233" s="494">
        <v>1124.6500000000001</v>
      </c>
      <c r="D233" s="495">
        <v>1120.0833333333333</v>
      </c>
      <c r="E233" s="495">
        <v>1106.8166666666666</v>
      </c>
      <c r="F233" s="495">
        <v>1088.9833333333333</v>
      </c>
      <c r="G233" s="495">
        <v>1075.7166666666667</v>
      </c>
      <c r="H233" s="495">
        <v>1137.9166666666665</v>
      </c>
      <c r="I233" s="495">
        <v>1151.1833333333334</v>
      </c>
      <c r="J233" s="495">
        <v>1169.0166666666664</v>
      </c>
      <c r="K233" s="494">
        <v>1133.3499999999999</v>
      </c>
      <c r="L233" s="494">
        <v>1102.25</v>
      </c>
      <c r="M233" s="494">
        <v>6.234E-2</v>
      </c>
    </row>
    <row r="234" spans="1:13">
      <c r="A234" s="254">
        <v>224</v>
      </c>
      <c r="B234" s="497" t="s">
        <v>750</v>
      </c>
      <c r="C234" s="494">
        <v>616.95000000000005</v>
      </c>
      <c r="D234" s="495">
        <v>616.9666666666667</v>
      </c>
      <c r="E234" s="495">
        <v>604.93333333333339</v>
      </c>
      <c r="F234" s="495">
        <v>592.91666666666674</v>
      </c>
      <c r="G234" s="495">
        <v>580.88333333333344</v>
      </c>
      <c r="H234" s="495">
        <v>628.98333333333335</v>
      </c>
      <c r="I234" s="495">
        <v>641.01666666666665</v>
      </c>
      <c r="J234" s="495">
        <v>653.0333333333333</v>
      </c>
      <c r="K234" s="494">
        <v>629</v>
      </c>
      <c r="L234" s="494">
        <v>604.95000000000005</v>
      </c>
      <c r="M234" s="494">
        <v>7.8085199999999997</v>
      </c>
    </row>
    <row r="235" spans="1:13">
      <c r="A235" s="254">
        <v>225</v>
      </c>
      <c r="B235" s="497" t="s">
        <v>392</v>
      </c>
      <c r="C235" s="494">
        <v>105</v>
      </c>
      <c r="D235" s="495">
        <v>105.25</v>
      </c>
      <c r="E235" s="495">
        <v>104.05</v>
      </c>
      <c r="F235" s="495">
        <v>103.1</v>
      </c>
      <c r="G235" s="495">
        <v>101.89999999999999</v>
      </c>
      <c r="H235" s="495">
        <v>106.2</v>
      </c>
      <c r="I235" s="495">
        <v>107.39999999999999</v>
      </c>
      <c r="J235" s="495">
        <v>108.35000000000001</v>
      </c>
      <c r="K235" s="494">
        <v>106.45</v>
      </c>
      <c r="L235" s="494">
        <v>104.3</v>
      </c>
      <c r="M235" s="494">
        <v>7.3585799999999999</v>
      </c>
    </row>
    <row r="236" spans="1:13">
      <c r="A236" s="254">
        <v>226</v>
      </c>
      <c r="B236" s="497" t="s">
        <v>393</v>
      </c>
      <c r="C236" s="494">
        <v>88.5</v>
      </c>
      <c r="D236" s="495">
        <v>88.45</v>
      </c>
      <c r="E236" s="495">
        <v>88.050000000000011</v>
      </c>
      <c r="F236" s="495">
        <v>87.600000000000009</v>
      </c>
      <c r="G236" s="495">
        <v>87.200000000000017</v>
      </c>
      <c r="H236" s="495">
        <v>88.9</v>
      </c>
      <c r="I236" s="495">
        <v>89.300000000000011</v>
      </c>
      <c r="J236" s="495">
        <v>89.75</v>
      </c>
      <c r="K236" s="494">
        <v>88.85</v>
      </c>
      <c r="L236" s="494">
        <v>88</v>
      </c>
      <c r="M236" s="494">
        <v>5.92272</v>
      </c>
    </row>
    <row r="237" spans="1:13">
      <c r="A237" s="254">
        <v>227</v>
      </c>
      <c r="B237" s="497" t="s">
        <v>126</v>
      </c>
      <c r="C237" s="494">
        <v>205.4</v>
      </c>
      <c r="D237" s="495">
        <v>205.80000000000004</v>
      </c>
      <c r="E237" s="495">
        <v>204.65000000000009</v>
      </c>
      <c r="F237" s="495">
        <v>203.90000000000006</v>
      </c>
      <c r="G237" s="495">
        <v>202.75000000000011</v>
      </c>
      <c r="H237" s="495">
        <v>206.55000000000007</v>
      </c>
      <c r="I237" s="495">
        <v>207.7</v>
      </c>
      <c r="J237" s="495">
        <v>208.45000000000005</v>
      </c>
      <c r="K237" s="494">
        <v>206.95</v>
      </c>
      <c r="L237" s="494">
        <v>205.05</v>
      </c>
      <c r="M237" s="494">
        <v>114.44814</v>
      </c>
    </row>
    <row r="238" spans="1:13">
      <c r="A238" s="254">
        <v>228</v>
      </c>
      <c r="B238" s="497" t="s">
        <v>395</v>
      </c>
      <c r="C238" s="494">
        <v>108.25</v>
      </c>
      <c r="D238" s="495">
        <v>108.33333333333333</v>
      </c>
      <c r="E238" s="495">
        <v>106.41666666666666</v>
      </c>
      <c r="F238" s="495">
        <v>104.58333333333333</v>
      </c>
      <c r="G238" s="495">
        <v>102.66666666666666</v>
      </c>
      <c r="H238" s="495">
        <v>110.16666666666666</v>
      </c>
      <c r="I238" s="495">
        <v>112.08333333333331</v>
      </c>
      <c r="J238" s="495">
        <v>113.91666666666666</v>
      </c>
      <c r="K238" s="494">
        <v>110.25</v>
      </c>
      <c r="L238" s="494">
        <v>106.5</v>
      </c>
      <c r="M238" s="494">
        <v>4.6451799999999999</v>
      </c>
    </row>
    <row r="239" spans="1:13">
      <c r="A239" s="254">
        <v>229</v>
      </c>
      <c r="B239" s="497" t="s">
        <v>396</v>
      </c>
      <c r="C239" s="494">
        <v>166.05</v>
      </c>
      <c r="D239" s="495">
        <v>166.61666666666667</v>
      </c>
      <c r="E239" s="495">
        <v>164.98333333333335</v>
      </c>
      <c r="F239" s="495">
        <v>163.91666666666669</v>
      </c>
      <c r="G239" s="495">
        <v>162.28333333333336</v>
      </c>
      <c r="H239" s="495">
        <v>167.68333333333334</v>
      </c>
      <c r="I239" s="495">
        <v>169.31666666666666</v>
      </c>
      <c r="J239" s="495">
        <v>170.38333333333333</v>
      </c>
      <c r="K239" s="494">
        <v>168.25</v>
      </c>
      <c r="L239" s="494">
        <v>165.55</v>
      </c>
      <c r="M239" s="494">
        <v>8.3902300000000007</v>
      </c>
    </row>
    <row r="240" spans="1:13">
      <c r="A240" s="254">
        <v>230</v>
      </c>
      <c r="B240" s="497" t="s">
        <v>115</v>
      </c>
      <c r="C240" s="494">
        <v>181.95</v>
      </c>
      <c r="D240" s="495">
        <v>180.70000000000002</v>
      </c>
      <c r="E240" s="495">
        <v>178.25000000000003</v>
      </c>
      <c r="F240" s="495">
        <v>174.55</v>
      </c>
      <c r="G240" s="495">
        <v>172.10000000000002</v>
      </c>
      <c r="H240" s="495">
        <v>184.40000000000003</v>
      </c>
      <c r="I240" s="495">
        <v>186.85000000000002</v>
      </c>
      <c r="J240" s="495">
        <v>190.55000000000004</v>
      </c>
      <c r="K240" s="494">
        <v>183.15</v>
      </c>
      <c r="L240" s="494">
        <v>177</v>
      </c>
      <c r="M240" s="494">
        <v>119.59296999999999</v>
      </c>
    </row>
    <row r="241" spans="1:13">
      <c r="A241" s="254">
        <v>231</v>
      </c>
      <c r="B241" s="497" t="s">
        <v>397</v>
      </c>
      <c r="C241" s="494">
        <v>81.5</v>
      </c>
      <c r="D241" s="495">
        <v>81.816666666666663</v>
      </c>
      <c r="E241" s="495">
        <v>80.73333333333332</v>
      </c>
      <c r="F241" s="495">
        <v>79.966666666666654</v>
      </c>
      <c r="G241" s="495">
        <v>78.883333333333312</v>
      </c>
      <c r="H241" s="495">
        <v>82.583333333333329</v>
      </c>
      <c r="I241" s="495">
        <v>83.666666666666671</v>
      </c>
      <c r="J241" s="495">
        <v>84.433333333333337</v>
      </c>
      <c r="K241" s="494">
        <v>82.9</v>
      </c>
      <c r="L241" s="494">
        <v>81.05</v>
      </c>
      <c r="M241" s="494">
        <v>41.82029</v>
      </c>
    </row>
    <row r="242" spans="1:13">
      <c r="A242" s="254">
        <v>232</v>
      </c>
      <c r="B242" s="497" t="s">
        <v>747</v>
      </c>
      <c r="C242" s="494">
        <v>8458.2000000000007</v>
      </c>
      <c r="D242" s="495">
        <v>8443.6333333333332</v>
      </c>
      <c r="E242" s="495">
        <v>8367.2666666666664</v>
      </c>
      <c r="F242" s="495">
        <v>8276.3333333333339</v>
      </c>
      <c r="G242" s="495">
        <v>8199.9666666666672</v>
      </c>
      <c r="H242" s="495">
        <v>8534.5666666666657</v>
      </c>
      <c r="I242" s="495">
        <v>8610.9333333333307</v>
      </c>
      <c r="J242" s="495">
        <v>8701.866666666665</v>
      </c>
      <c r="K242" s="494">
        <v>8520</v>
      </c>
      <c r="L242" s="494">
        <v>8352.7000000000007</v>
      </c>
      <c r="M242" s="494">
        <v>0.76017000000000001</v>
      </c>
    </row>
    <row r="243" spans="1:13">
      <c r="A243" s="254">
        <v>233</v>
      </c>
      <c r="B243" s="497" t="s">
        <v>254</v>
      </c>
      <c r="C243" s="494">
        <v>112</v>
      </c>
      <c r="D243" s="495">
        <v>111.56666666666666</v>
      </c>
      <c r="E243" s="495">
        <v>109.43333333333332</v>
      </c>
      <c r="F243" s="495">
        <v>106.86666666666666</v>
      </c>
      <c r="G243" s="495">
        <v>104.73333333333332</v>
      </c>
      <c r="H243" s="495">
        <v>114.13333333333333</v>
      </c>
      <c r="I243" s="495">
        <v>116.26666666666665</v>
      </c>
      <c r="J243" s="495">
        <v>118.83333333333333</v>
      </c>
      <c r="K243" s="494">
        <v>113.7</v>
      </c>
      <c r="L243" s="494">
        <v>109</v>
      </c>
      <c r="M243" s="494">
        <v>26.904949999999999</v>
      </c>
    </row>
    <row r="244" spans="1:13">
      <c r="A244" s="254">
        <v>234</v>
      </c>
      <c r="B244" s="497" t="s">
        <v>398</v>
      </c>
      <c r="C244" s="494">
        <v>376.4</v>
      </c>
      <c r="D244" s="495">
        <v>378.98333333333335</v>
      </c>
      <c r="E244" s="495">
        <v>369.4666666666667</v>
      </c>
      <c r="F244" s="495">
        <v>362.53333333333336</v>
      </c>
      <c r="G244" s="495">
        <v>353.01666666666671</v>
      </c>
      <c r="H244" s="495">
        <v>385.91666666666669</v>
      </c>
      <c r="I244" s="495">
        <v>395.43333333333334</v>
      </c>
      <c r="J244" s="495">
        <v>402.36666666666667</v>
      </c>
      <c r="K244" s="494">
        <v>388.5</v>
      </c>
      <c r="L244" s="494">
        <v>372.05</v>
      </c>
      <c r="M244" s="494">
        <v>50.92848</v>
      </c>
    </row>
    <row r="245" spans="1:13">
      <c r="A245" s="254">
        <v>235</v>
      </c>
      <c r="B245" s="497" t="s">
        <v>255</v>
      </c>
      <c r="C245" s="494">
        <v>112.95</v>
      </c>
      <c r="D245" s="495">
        <v>112.38333333333333</v>
      </c>
      <c r="E245" s="495">
        <v>111.06666666666665</v>
      </c>
      <c r="F245" s="495">
        <v>109.18333333333332</v>
      </c>
      <c r="G245" s="495">
        <v>107.86666666666665</v>
      </c>
      <c r="H245" s="495">
        <v>114.26666666666665</v>
      </c>
      <c r="I245" s="495">
        <v>115.58333333333331</v>
      </c>
      <c r="J245" s="495">
        <v>117.46666666666665</v>
      </c>
      <c r="K245" s="494">
        <v>113.7</v>
      </c>
      <c r="L245" s="494">
        <v>110.5</v>
      </c>
      <c r="M245" s="494">
        <v>30.174689999999998</v>
      </c>
    </row>
    <row r="246" spans="1:13">
      <c r="A246" s="254">
        <v>236</v>
      </c>
      <c r="B246" s="497" t="s">
        <v>125</v>
      </c>
      <c r="C246" s="494">
        <v>88.85</v>
      </c>
      <c r="D246" s="495">
        <v>88.716666666666654</v>
      </c>
      <c r="E246" s="495">
        <v>88.333333333333314</v>
      </c>
      <c r="F246" s="495">
        <v>87.816666666666663</v>
      </c>
      <c r="G246" s="495">
        <v>87.433333333333323</v>
      </c>
      <c r="H246" s="495">
        <v>89.233333333333306</v>
      </c>
      <c r="I246" s="495">
        <v>89.61666666666666</v>
      </c>
      <c r="J246" s="495">
        <v>90.133333333333297</v>
      </c>
      <c r="K246" s="494">
        <v>89.1</v>
      </c>
      <c r="L246" s="494">
        <v>88.2</v>
      </c>
      <c r="M246" s="494">
        <v>87.524150000000006</v>
      </c>
    </row>
    <row r="247" spans="1:13">
      <c r="A247" s="254">
        <v>237</v>
      </c>
      <c r="B247" s="497" t="s">
        <v>399</v>
      </c>
      <c r="C247" s="494">
        <v>16</v>
      </c>
      <c r="D247" s="495">
        <v>16</v>
      </c>
      <c r="E247" s="495">
        <v>15.899999999999999</v>
      </c>
      <c r="F247" s="495">
        <v>15.799999999999999</v>
      </c>
      <c r="G247" s="495">
        <v>15.699999999999998</v>
      </c>
      <c r="H247" s="495">
        <v>16.100000000000001</v>
      </c>
      <c r="I247" s="495">
        <v>16.200000000000003</v>
      </c>
      <c r="J247" s="495">
        <v>16.3</v>
      </c>
      <c r="K247" s="494">
        <v>16.100000000000001</v>
      </c>
      <c r="L247" s="494">
        <v>15.9</v>
      </c>
      <c r="M247" s="494">
        <v>68.176820000000006</v>
      </c>
    </row>
    <row r="248" spans="1:13">
      <c r="A248" s="254">
        <v>238</v>
      </c>
      <c r="B248" s="497" t="s">
        <v>772</v>
      </c>
      <c r="C248" s="494">
        <v>1793.2</v>
      </c>
      <c r="D248" s="495">
        <v>1770.1500000000003</v>
      </c>
      <c r="E248" s="495">
        <v>1737.7000000000007</v>
      </c>
      <c r="F248" s="495">
        <v>1682.2000000000005</v>
      </c>
      <c r="G248" s="495">
        <v>1649.7500000000009</v>
      </c>
      <c r="H248" s="495">
        <v>1825.6500000000005</v>
      </c>
      <c r="I248" s="495">
        <v>1858.1</v>
      </c>
      <c r="J248" s="495">
        <v>1913.6000000000004</v>
      </c>
      <c r="K248" s="494">
        <v>1802.6</v>
      </c>
      <c r="L248" s="494">
        <v>1714.65</v>
      </c>
      <c r="M248" s="494">
        <v>22.597670000000001</v>
      </c>
    </row>
    <row r="249" spans="1:13">
      <c r="A249" s="254">
        <v>239</v>
      </c>
      <c r="B249" s="497" t="s">
        <v>748</v>
      </c>
      <c r="C249" s="494">
        <v>330.95</v>
      </c>
      <c r="D249" s="495">
        <v>333.41666666666669</v>
      </c>
      <c r="E249" s="495">
        <v>327.53333333333336</v>
      </c>
      <c r="F249" s="495">
        <v>324.11666666666667</v>
      </c>
      <c r="G249" s="495">
        <v>318.23333333333335</v>
      </c>
      <c r="H249" s="495">
        <v>336.83333333333337</v>
      </c>
      <c r="I249" s="495">
        <v>342.7166666666667</v>
      </c>
      <c r="J249" s="495">
        <v>346.13333333333338</v>
      </c>
      <c r="K249" s="494">
        <v>339.3</v>
      </c>
      <c r="L249" s="494">
        <v>330</v>
      </c>
      <c r="M249" s="494">
        <v>2.5762299999999998</v>
      </c>
    </row>
    <row r="250" spans="1:13">
      <c r="A250" s="254">
        <v>240</v>
      </c>
      <c r="B250" s="497" t="s">
        <v>120</v>
      </c>
      <c r="C250" s="494">
        <v>509.65</v>
      </c>
      <c r="D250" s="495">
        <v>510.2</v>
      </c>
      <c r="E250" s="495">
        <v>505.44999999999993</v>
      </c>
      <c r="F250" s="495">
        <v>501.24999999999994</v>
      </c>
      <c r="G250" s="495">
        <v>496.49999999999989</v>
      </c>
      <c r="H250" s="495">
        <v>514.4</v>
      </c>
      <c r="I250" s="495">
        <v>519.15000000000009</v>
      </c>
      <c r="J250" s="495">
        <v>523.35</v>
      </c>
      <c r="K250" s="494">
        <v>514.95000000000005</v>
      </c>
      <c r="L250" s="494">
        <v>506</v>
      </c>
      <c r="M250" s="494">
        <v>7.2448699999999997</v>
      </c>
    </row>
    <row r="251" spans="1:13">
      <c r="A251" s="254">
        <v>241</v>
      </c>
      <c r="B251" s="497" t="s">
        <v>826</v>
      </c>
      <c r="C251" s="494">
        <v>251</v>
      </c>
      <c r="D251" s="495">
        <v>252.61666666666667</v>
      </c>
      <c r="E251" s="495">
        <v>247.73333333333335</v>
      </c>
      <c r="F251" s="495">
        <v>244.46666666666667</v>
      </c>
      <c r="G251" s="495">
        <v>239.58333333333334</v>
      </c>
      <c r="H251" s="495">
        <v>255.88333333333335</v>
      </c>
      <c r="I251" s="495">
        <v>260.76666666666665</v>
      </c>
      <c r="J251" s="495">
        <v>264.03333333333336</v>
      </c>
      <c r="K251" s="494">
        <v>257.5</v>
      </c>
      <c r="L251" s="494">
        <v>249.35</v>
      </c>
      <c r="M251" s="494">
        <v>35.784570000000002</v>
      </c>
    </row>
    <row r="252" spans="1:13">
      <c r="A252" s="254">
        <v>242</v>
      </c>
      <c r="B252" s="497" t="s">
        <v>122</v>
      </c>
      <c r="C252" s="494">
        <v>882.45</v>
      </c>
      <c r="D252" s="495">
        <v>875.81666666666661</v>
      </c>
      <c r="E252" s="495">
        <v>865.63333333333321</v>
      </c>
      <c r="F252" s="495">
        <v>848.81666666666661</v>
      </c>
      <c r="G252" s="495">
        <v>838.63333333333321</v>
      </c>
      <c r="H252" s="495">
        <v>892.63333333333321</v>
      </c>
      <c r="I252" s="495">
        <v>902.81666666666661</v>
      </c>
      <c r="J252" s="495">
        <v>919.63333333333321</v>
      </c>
      <c r="K252" s="494">
        <v>886</v>
      </c>
      <c r="L252" s="494">
        <v>859</v>
      </c>
      <c r="M252" s="494">
        <v>52.021329999999999</v>
      </c>
    </row>
    <row r="253" spans="1:13">
      <c r="A253" s="254">
        <v>243</v>
      </c>
      <c r="B253" s="497" t="s">
        <v>256</v>
      </c>
      <c r="C253" s="494">
        <v>4950.05</v>
      </c>
      <c r="D253" s="495">
        <v>4927.7833333333338</v>
      </c>
      <c r="E253" s="495">
        <v>4883.1666666666679</v>
      </c>
      <c r="F253" s="495">
        <v>4816.2833333333338</v>
      </c>
      <c r="G253" s="495">
        <v>4771.6666666666679</v>
      </c>
      <c r="H253" s="495">
        <v>4994.6666666666679</v>
      </c>
      <c r="I253" s="495">
        <v>5039.2833333333347</v>
      </c>
      <c r="J253" s="495">
        <v>5106.1666666666679</v>
      </c>
      <c r="K253" s="494">
        <v>4972.3999999999996</v>
      </c>
      <c r="L253" s="494">
        <v>4860.8999999999996</v>
      </c>
      <c r="M253" s="494">
        <v>3.98963</v>
      </c>
    </row>
    <row r="254" spans="1:13">
      <c r="A254" s="254">
        <v>244</v>
      </c>
      <c r="B254" s="497" t="s">
        <v>124</v>
      </c>
      <c r="C254" s="494">
        <v>1348.5</v>
      </c>
      <c r="D254" s="495">
        <v>1347.2166666666667</v>
      </c>
      <c r="E254" s="495">
        <v>1341.4333333333334</v>
      </c>
      <c r="F254" s="495">
        <v>1334.3666666666668</v>
      </c>
      <c r="G254" s="495">
        <v>1328.5833333333335</v>
      </c>
      <c r="H254" s="495">
        <v>1354.2833333333333</v>
      </c>
      <c r="I254" s="495">
        <v>1360.0666666666666</v>
      </c>
      <c r="J254" s="495">
        <v>1367.1333333333332</v>
      </c>
      <c r="K254" s="494">
        <v>1353</v>
      </c>
      <c r="L254" s="494">
        <v>1340.15</v>
      </c>
      <c r="M254" s="494">
        <v>36.361150000000002</v>
      </c>
    </row>
    <row r="255" spans="1:13">
      <c r="A255" s="254">
        <v>245</v>
      </c>
      <c r="B255" s="497" t="s">
        <v>749</v>
      </c>
      <c r="C255" s="494">
        <v>748.25</v>
      </c>
      <c r="D255" s="495">
        <v>757.11666666666667</v>
      </c>
      <c r="E255" s="495">
        <v>733.23333333333335</v>
      </c>
      <c r="F255" s="495">
        <v>718.2166666666667</v>
      </c>
      <c r="G255" s="495">
        <v>694.33333333333337</v>
      </c>
      <c r="H255" s="495">
        <v>772.13333333333333</v>
      </c>
      <c r="I255" s="495">
        <v>796.01666666666677</v>
      </c>
      <c r="J255" s="495">
        <v>811.0333333333333</v>
      </c>
      <c r="K255" s="494">
        <v>781</v>
      </c>
      <c r="L255" s="494">
        <v>742.1</v>
      </c>
      <c r="M255" s="494">
        <v>2.1421800000000002</v>
      </c>
    </row>
    <row r="256" spans="1:13">
      <c r="A256" s="254">
        <v>246</v>
      </c>
      <c r="B256" s="497" t="s">
        <v>400</v>
      </c>
      <c r="C256" s="494">
        <v>274</v>
      </c>
      <c r="D256" s="495">
        <v>273.35000000000002</v>
      </c>
      <c r="E256" s="495">
        <v>269.25000000000006</v>
      </c>
      <c r="F256" s="495">
        <v>264.50000000000006</v>
      </c>
      <c r="G256" s="495">
        <v>260.40000000000009</v>
      </c>
      <c r="H256" s="495">
        <v>278.10000000000002</v>
      </c>
      <c r="I256" s="495">
        <v>282.19999999999993</v>
      </c>
      <c r="J256" s="495">
        <v>286.95</v>
      </c>
      <c r="K256" s="494">
        <v>277.45</v>
      </c>
      <c r="L256" s="494">
        <v>268.60000000000002</v>
      </c>
      <c r="M256" s="494">
        <v>3.22662</v>
      </c>
    </row>
    <row r="257" spans="1:13">
      <c r="A257" s="254">
        <v>247</v>
      </c>
      <c r="B257" s="497" t="s">
        <v>121</v>
      </c>
      <c r="C257" s="494">
        <v>1640.5</v>
      </c>
      <c r="D257" s="495">
        <v>1618.5</v>
      </c>
      <c r="E257" s="495">
        <v>1587</v>
      </c>
      <c r="F257" s="495">
        <v>1533.5</v>
      </c>
      <c r="G257" s="495">
        <v>1502</v>
      </c>
      <c r="H257" s="495">
        <v>1672</v>
      </c>
      <c r="I257" s="495">
        <v>1703.5</v>
      </c>
      <c r="J257" s="495">
        <v>1757</v>
      </c>
      <c r="K257" s="494">
        <v>1650</v>
      </c>
      <c r="L257" s="494">
        <v>1565</v>
      </c>
      <c r="M257" s="494">
        <v>10.177569999999999</v>
      </c>
    </row>
    <row r="258" spans="1:13">
      <c r="A258" s="254">
        <v>248</v>
      </c>
      <c r="B258" s="497" t="s">
        <v>257</v>
      </c>
      <c r="C258" s="494">
        <v>2114.4</v>
      </c>
      <c r="D258" s="495">
        <v>2116.9666666666667</v>
      </c>
      <c r="E258" s="495">
        <v>2089.9333333333334</v>
      </c>
      <c r="F258" s="495">
        <v>2065.4666666666667</v>
      </c>
      <c r="G258" s="495">
        <v>2038.4333333333334</v>
      </c>
      <c r="H258" s="495">
        <v>2141.4333333333334</v>
      </c>
      <c r="I258" s="495">
        <v>2168.4666666666672</v>
      </c>
      <c r="J258" s="495">
        <v>2192.9333333333334</v>
      </c>
      <c r="K258" s="494">
        <v>2144</v>
      </c>
      <c r="L258" s="494">
        <v>2092.5</v>
      </c>
      <c r="M258" s="494">
        <v>1.1112200000000001</v>
      </c>
    </row>
    <row r="259" spans="1:13">
      <c r="A259" s="254">
        <v>249</v>
      </c>
      <c r="B259" s="497" t="s">
        <v>401</v>
      </c>
      <c r="C259" s="494">
        <v>1329.2</v>
      </c>
      <c r="D259" s="495">
        <v>1322.0666666666666</v>
      </c>
      <c r="E259" s="495">
        <v>1308.1333333333332</v>
      </c>
      <c r="F259" s="495">
        <v>1287.0666666666666</v>
      </c>
      <c r="G259" s="495">
        <v>1273.1333333333332</v>
      </c>
      <c r="H259" s="495">
        <v>1343.1333333333332</v>
      </c>
      <c r="I259" s="495">
        <v>1357.0666666666666</v>
      </c>
      <c r="J259" s="495">
        <v>1378.1333333333332</v>
      </c>
      <c r="K259" s="494">
        <v>1336</v>
      </c>
      <c r="L259" s="494">
        <v>1301</v>
      </c>
      <c r="M259" s="494">
        <v>0.81140999999999996</v>
      </c>
    </row>
    <row r="260" spans="1:13">
      <c r="A260" s="254">
        <v>250</v>
      </c>
      <c r="B260" s="497" t="s">
        <v>402</v>
      </c>
      <c r="C260" s="494">
        <v>2792.7</v>
      </c>
      <c r="D260" s="495">
        <v>2791.4333333333329</v>
      </c>
      <c r="E260" s="495">
        <v>2758.4166666666661</v>
      </c>
      <c r="F260" s="495">
        <v>2724.1333333333332</v>
      </c>
      <c r="G260" s="495">
        <v>2691.1166666666663</v>
      </c>
      <c r="H260" s="495">
        <v>2825.7166666666658</v>
      </c>
      <c r="I260" s="495">
        <v>2858.7333333333331</v>
      </c>
      <c r="J260" s="495">
        <v>2893.0166666666655</v>
      </c>
      <c r="K260" s="494">
        <v>2824.45</v>
      </c>
      <c r="L260" s="494">
        <v>2757.15</v>
      </c>
      <c r="M260" s="494">
        <v>0.34547</v>
      </c>
    </row>
    <row r="261" spans="1:13">
      <c r="A261" s="254">
        <v>251</v>
      </c>
      <c r="B261" s="497" t="s">
        <v>403</v>
      </c>
      <c r="C261" s="494">
        <v>400.5</v>
      </c>
      <c r="D261" s="495">
        <v>401.5333333333333</v>
      </c>
      <c r="E261" s="495">
        <v>397.06666666666661</v>
      </c>
      <c r="F261" s="495">
        <v>393.63333333333333</v>
      </c>
      <c r="G261" s="495">
        <v>389.16666666666663</v>
      </c>
      <c r="H261" s="495">
        <v>404.96666666666658</v>
      </c>
      <c r="I261" s="495">
        <v>409.43333333333328</v>
      </c>
      <c r="J261" s="495">
        <v>412.86666666666656</v>
      </c>
      <c r="K261" s="494">
        <v>406</v>
      </c>
      <c r="L261" s="494">
        <v>398.1</v>
      </c>
      <c r="M261" s="494">
        <v>1.5820799999999999</v>
      </c>
    </row>
    <row r="262" spans="1:13">
      <c r="A262" s="254">
        <v>252</v>
      </c>
      <c r="B262" s="497" t="s">
        <v>404</v>
      </c>
      <c r="C262" s="494">
        <v>134.9</v>
      </c>
      <c r="D262" s="495">
        <v>134.41666666666666</v>
      </c>
      <c r="E262" s="495">
        <v>133.48333333333332</v>
      </c>
      <c r="F262" s="495">
        <v>132.06666666666666</v>
      </c>
      <c r="G262" s="495">
        <v>131.13333333333333</v>
      </c>
      <c r="H262" s="495">
        <v>135.83333333333331</v>
      </c>
      <c r="I262" s="495">
        <v>136.76666666666665</v>
      </c>
      <c r="J262" s="495">
        <v>138.18333333333331</v>
      </c>
      <c r="K262" s="494">
        <v>135.35</v>
      </c>
      <c r="L262" s="494">
        <v>133</v>
      </c>
      <c r="M262" s="494">
        <v>3.01328</v>
      </c>
    </row>
    <row r="263" spans="1:13">
      <c r="A263" s="254">
        <v>253</v>
      </c>
      <c r="B263" s="497" t="s">
        <v>405</v>
      </c>
      <c r="C263" s="494">
        <v>111.65</v>
      </c>
      <c r="D263" s="495">
        <v>111.01666666666667</v>
      </c>
      <c r="E263" s="495">
        <v>109.63333333333333</v>
      </c>
      <c r="F263" s="495">
        <v>107.61666666666666</v>
      </c>
      <c r="G263" s="495">
        <v>106.23333333333332</v>
      </c>
      <c r="H263" s="495">
        <v>113.03333333333333</v>
      </c>
      <c r="I263" s="495">
        <v>114.41666666666669</v>
      </c>
      <c r="J263" s="495">
        <v>116.43333333333334</v>
      </c>
      <c r="K263" s="494">
        <v>112.4</v>
      </c>
      <c r="L263" s="494">
        <v>109</v>
      </c>
      <c r="M263" s="494">
        <v>4.9511599999999998</v>
      </c>
    </row>
    <row r="264" spans="1:13">
      <c r="A264" s="254">
        <v>254</v>
      </c>
      <c r="B264" s="497" t="s">
        <v>406</v>
      </c>
      <c r="C264" s="494">
        <v>82.7</v>
      </c>
      <c r="D264" s="495">
        <v>82.8</v>
      </c>
      <c r="E264" s="495">
        <v>81.599999999999994</v>
      </c>
      <c r="F264" s="495">
        <v>80.5</v>
      </c>
      <c r="G264" s="495">
        <v>79.3</v>
      </c>
      <c r="H264" s="495">
        <v>83.899999999999991</v>
      </c>
      <c r="I264" s="495">
        <v>85.100000000000009</v>
      </c>
      <c r="J264" s="495">
        <v>86.199999999999989</v>
      </c>
      <c r="K264" s="494">
        <v>84</v>
      </c>
      <c r="L264" s="494">
        <v>81.7</v>
      </c>
      <c r="M264" s="494">
        <v>10.262090000000001</v>
      </c>
    </row>
    <row r="265" spans="1:13">
      <c r="A265" s="254">
        <v>255</v>
      </c>
      <c r="B265" s="497" t="s">
        <v>258</v>
      </c>
      <c r="C265" s="494">
        <v>106.15</v>
      </c>
      <c r="D265" s="495">
        <v>106.25</v>
      </c>
      <c r="E265" s="495">
        <v>104.9</v>
      </c>
      <c r="F265" s="495">
        <v>103.65</v>
      </c>
      <c r="G265" s="495">
        <v>102.30000000000001</v>
      </c>
      <c r="H265" s="495">
        <v>107.5</v>
      </c>
      <c r="I265" s="495">
        <v>108.85</v>
      </c>
      <c r="J265" s="495">
        <v>110.1</v>
      </c>
      <c r="K265" s="494">
        <v>107.6</v>
      </c>
      <c r="L265" s="494">
        <v>105</v>
      </c>
      <c r="M265" s="494">
        <v>64.329920000000001</v>
      </c>
    </row>
    <row r="266" spans="1:13">
      <c r="A266" s="254">
        <v>256</v>
      </c>
      <c r="B266" s="497" t="s">
        <v>128</v>
      </c>
      <c r="C266" s="494">
        <v>665.9</v>
      </c>
      <c r="D266" s="495">
        <v>664.75</v>
      </c>
      <c r="E266" s="495">
        <v>659.15</v>
      </c>
      <c r="F266" s="495">
        <v>652.4</v>
      </c>
      <c r="G266" s="495">
        <v>646.79999999999995</v>
      </c>
      <c r="H266" s="495">
        <v>671.5</v>
      </c>
      <c r="I266" s="495">
        <v>677.09999999999991</v>
      </c>
      <c r="J266" s="495">
        <v>683.85</v>
      </c>
      <c r="K266" s="494">
        <v>670.35</v>
      </c>
      <c r="L266" s="494">
        <v>658</v>
      </c>
      <c r="M266" s="494">
        <v>157.99458000000001</v>
      </c>
    </row>
    <row r="267" spans="1:13">
      <c r="A267" s="254">
        <v>257</v>
      </c>
      <c r="B267" s="497" t="s">
        <v>751</v>
      </c>
      <c r="C267" s="494">
        <v>81.5</v>
      </c>
      <c r="D267" s="495">
        <v>81.683333333333337</v>
      </c>
      <c r="E267" s="495">
        <v>79.866666666666674</v>
      </c>
      <c r="F267" s="495">
        <v>78.233333333333334</v>
      </c>
      <c r="G267" s="495">
        <v>76.416666666666671</v>
      </c>
      <c r="H267" s="495">
        <v>83.316666666666677</v>
      </c>
      <c r="I267" s="495">
        <v>85.13333333333334</v>
      </c>
      <c r="J267" s="495">
        <v>86.76666666666668</v>
      </c>
      <c r="K267" s="494">
        <v>83.5</v>
      </c>
      <c r="L267" s="494">
        <v>80.05</v>
      </c>
      <c r="M267" s="494">
        <v>1.7868900000000001</v>
      </c>
    </row>
    <row r="268" spans="1:13">
      <c r="A268" s="254">
        <v>258</v>
      </c>
      <c r="B268" s="497" t="s">
        <v>407</v>
      </c>
      <c r="C268" s="494">
        <v>57.55</v>
      </c>
      <c r="D268" s="495">
        <v>57.65</v>
      </c>
      <c r="E268" s="495">
        <v>57.199999999999996</v>
      </c>
      <c r="F268" s="495">
        <v>56.849999999999994</v>
      </c>
      <c r="G268" s="495">
        <v>56.399999999999991</v>
      </c>
      <c r="H268" s="495">
        <v>58</v>
      </c>
      <c r="I268" s="495">
        <v>58.45</v>
      </c>
      <c r="J268" s="495">
        <v>58.800000000000004</v>
      </c>
      <c r="K268" s="494">
        <v>58.1</v>
      </c>
      <c r="L268" s="494">
        <v>57.3</v>
      </c>
      <c r="M268" s="494">
        <v>4.2359499999999999</v>
      </c>
    </row>
    <row r="269" spans="1:13">
      <c r="A269" s="254">
        <v>259</v>
      </c>
      <c r="B269" s="497" t="s">
        <v>408</v>
      </c>
      <c r="C269" s="494">
        <v>85.1</v>
      </c>
      <c r="D269" s="495">
        <v>84.699999999999989</v>
      </c>
      <c r="E269" s="495">
        <v>83.59999999999998</v>
      </c>
      <c r="F269" s="495">
        <v>82.1</v>
      </c>
      <c r="G269" s="495">
        <v>80.999999999999986</v>
      </c>
      <c r="H269" s="495">
        <v>86.199999999999974</v>
      </c>
      <c r="I269" s="495">
        <v>87.3</v>
      </c>
      <c r="J269" s="495">
        <v>88.799999999999969</v>
      </c>
      <c r="K269" s="494">
        <v>85.8</v>
      </c>
      <c r="L269" s="494">
        <v>83.2</v>
      </c>
      <c r="M269" s="494">
        <v>7.5364599999999999</v>
      </c>
    </row>
    <row r="270" spans="1:13">
      <c r="A270" s="254">
        <v>260</v>
      </c>
      <c r="B270" s="497" t="s">
        <v>409</v>
      </c>
      <c r="C270" s="494">
        <v>23.45</v>
      </c>
      <c r="D270" s="495">
        <v>23.833333333333332</v>
      </c>
      <c r="E270" s="495">
        <v>22.716666666666665</v>
      </c>
      <c r="F270" s="495">
        <v>21.983333333333334</v>
      </c>
      <c r="G270" s="495">
        <v>20.866666666666667</v>
      </c>
      <c r="H270" s="495">
        <v>24.566666666666663</v>
      </c>
      <c r="I270" s="495">
        <v>25.68333333333333</v>
      </c>
      <c r="J270" s="495">
        <v>26.416666666666661</v>
      </c>
      <c r="K270" s="494">
        <v>24.95</v>
      </c>
      <c r="L270" s="494">
        <v>23.1</v>
      </c>
      <c r="M270" s="494">
        <v>200.32404</v>
      </c>
    </row>
    <row r="271" spans="1:13">
      <c r="A271" s="254">
        <v>261</v>
      </c>
      <c r="B271" s="497" t="s">
        <v>410</v>
      </c>
      <c r="C271" s="494">
        <v>67.05</v>
      </c>
      <c r="D271" s="495">
        <v>66.683333333333337</v>
      </c>
      <c r="E271" s="495">
        <v>66.066666666666677</v>
      </c>
      <c r="F271" s="495">
        <v>65.083333333333343</v>
      </c>
      <c r="G271" s="495">
        <v>64.466666666666683</v>
      </c>
      <c r="H271" s="495">
        <v>67.666666666666671</v>
      </c>
      <c r="I271" s="495">
        <v>68.283333333333346</v>
      </c>
      <c r="J271" s="495">
        <v>69.266666666666666</v>
      </c>
      <c r="K271" s="494">
        <v>67.3</v>
      </c>
      <c r="L271" s="494">
        <v>65.7</v>
      </c>
      <c r="M271" s="494">
        <v>5.0598099999999997</v>
      </c>
    </row>
    <row r="272" spans="1:13">
      <c r="A272" s="254">
        <v>262</v>
      </c>
      <c r="B272" s="497" t="s">
        <v>411</v>
      </c>
      <c r="C272" s="494">
        <v>75.599999999999994</v>
      </c>
      <c r="D272" s="495">
        <v>75.483333333333334</v>
      </c>
      <c r="E272" s="495">
        <v>73.766666666666666</v>
      </c>
      <c r="F272" s="495">
        <v>71.933333333333337</v>
      </c>
      <c r="G272" s="495">
        <v>70.216666666666669</v>
      </c>
      <c r="H272" s="495">
        <v>77.316666666666663</v>
      </c>
      <c r="I272" s="495">
        <v>79.033333333333331</v>
      </c>
      <c r="J272" s="495">
        <v>80.86666666666666</v>
      </c>
      <c r="K272" s="494">
        <v>77.2</v>
      </c>
      <c r="L272" s="494">
        <v>73.650000000000006</v>
      </c>
      <c r="M272" s="494">
        <v>17.099399999999999</v>
      </c>
    </row>
    <row r="273" spans="1:13">
      <c r="A273" s="254">
        <v>263</v>
      </c>
      <c r="B273" s="497" t="s">
        <v>412</v>
      </c>
      <c r="C273" s="494">
        <v>163.19999999999999</v>
      </c>
      <c r="D273" s="495">
        <v>164.15</v>
      </c>
      <c r="E273" s="495">
        <v>157.55000000000001</v>
      </c>
      <c r="F273" s="495">
        <v>151.9</v>
      </c>
      <c r="G273" s="495">
        <v>145.30000000000001</v>
      </c>
      <c r="H273" s="495">
        <v>169.8</v>
      </c>
      <c r="I273" s="495">
        <v>176.39999999999998</v>
      </c>
      <c r="J273" s="495">
        <v>182.05</v>
      </c>
      <c r="K273" s="494">
        <v>170.75</v>
      </c>
      <c r="L273" s="494">
        <v>158.5</v>
      </c>
      <c r="M273" s="494">
        <v>26.996569999999998</v>
      </c>
    </row>
    <row r="274" spans="1:13">
      <c r="A274" s="254">
        <v>264</v>
      </c>
      <c r="B274" s="497" t="s">
        <v>413</v>
      </c>
      <c r="C274" s="494">
        <v>83.4</v>
      </c>
      <c r="D274" s="495">
        <v>84.516666666666666</v>
      </c>
      <c r="E274" s="495">
        <v>81.633333333333326</v>
      </c>
      <c r="F274" s="495">
        <v>79.86666666666666</v>
      </c>
      <c r="G274" s="495">
        <v>76.98333333333332</v>
      </c>
      <c r="H274" s="495">
        <v>86.283333333333331</v>
      </c>
      <c r="I274" s="495">
        <v>89.166666666666686</v>
      </c>
      <c r="J274" s="495">
        <v>90.933333333333337</v>
      </c>
      <c r="K274" s="494">
        <v>87.4</v>
      </c>
      <c r="L274" s="494">
        <v>82.75</v>
      </c>
      <c r="M274" s="494">
        <v>40.607790000000001</v>
      </c>
    </row>
    <row r="275" spans="1:13">
      <c r="A275" s="254">
        <v>265</v>
      </c>
      <c r="B275" s="497" t="s">
        <v>127</v>
      </c>
      <c r="C275" s="494">
        <v>449.9</v>
      </c>
      <c r="D275" s="495">
        <v>447.51666666666665</v>
      </c>
      <c r="E275" s="495">
        <v>439.0333333333333</v>
      </c>
      <c r="F275" s="495">
        <v>428.16666666666663</v>
      </c>
      <c r="G275" s="495">
        <v>419.68333333333328</v>
      </c>
      <c r="H275" s="495">
        <v>458.38333333333333</v>
      </c>
      <c r="I275" s="495">
        <v>466.86666666666667</v>
      </c>
      <c r="J275" s="495">
        <v>477.73333333333335</v>
      </c>
      <c r="K275" s="494">
        <v>456</v>
      </c>
      <c r="L275" s="494">
        <v>436.65</v>
      </c>
      <c r="M275" s="494">
        <v>177.08967000000001</v>
      </c>
    </row>
    <row r="276" spans="1:13">
      <c r="A276" s="254">
        <v>266</v>
      </c>
      <c r="B276" s="497" t="s">
        <v>414</v>
      </c>
      <c r="C276" s="494">
        <v>2397.5</v>
      </c>
      <c r="D276" s="495">
        <v>2402.9666666666667</v>
      </c>
      <c r="E276" s="495">
        <v>2375.5333333333333</v>
      </c>
      <c r="F276" s="495">
        <v>2353.5666666666666</v>
      </c>
      <c r="G276" s="495">
        <v>2326.1333333333332</v>
      </c>
      <c r="H276" s="495">
        <v>2424.9333333333334</v>
      </c>
      <c r="I276" s="495">
        <v>2452.3666666666668</v>
      </c>
      <c r="J276" s="495">
        <v>2474.3333333333335</v>
      </c>
      <c r="K276" s="494">
        <v>2430.4</v>
      </c>
      <c r="L276" s="494">
        <v>2381</v>
      </c>
      <c r="M276" s="494">
        <v>0.20691999999999999</v>
      </c>
    </row>
    <row r="277" spans="1:13">
      <c r="A277" s="254">
        <v>267</v>
      </c>
      <c r="B277" s="497" t="s">
        <v>129</v>
      </c>
      <c r="C277" s="494">
        <v>2951</v>
      </c>
      <c r="D277" s="495">
        <v>2926.1666666666665</v>
      </c>
      <c r="E277" s="495">
        <v>2895.833333333333</v>
      </c>
      <c r="F277" s="495">
        <v>2840.6666666666665</v>
      </c>
      <c r="G277" s="495">
        <v>2810.333333333333</v>
      </c>
      <c r="H277" s="495">
        <v>2981.333333333333</v>
      </c>
      <c r="I277" s="495">
        <v>3011.6666666666661</v>
      </c>
      <c r="J277" s="495">
        <v>3066.833333333333</v>
      </c>
      <c r="K277" s="494">
        <v>2956.5</v>
      </c>
      <c r="L277" s="494">
        <v>2871</v>
      </c>
      <c r="M277" s="494">
        <v>5.0227599999999999</v>
      </c>
    </row>
    <row r="278" spans="1:13">
      <c r="A278" s="254">
        <v>268</v>
      </c>
      <c r="B278" s="497" t="s">
        <v>130</v>
      </c>
      <c r="C278" s="494">
        <v>869.6</v>
      </c>
      <c r="D278" s="495">
        <v>871.94999999999993</v>
      </c>
      <c r="E278" s="495">
        <v>862.64999999999986</v>
      </c>
      <c r="F278" s="495">
        <v>855.69999999999993</v>
      </c>
      <c r="G278" s="495">
        <v>846.39999999999986</v>
      </c>
      <c r="H278" s="495">
        <v>878.89999999999986</v>
      </c>
      <c r="I278" s="495">
        <v>888.19999999999982</v>
      </c>
      <c r="J278" s="495">
        <v>895.14999999999986</v>
      </c>
      <c r="K278" s="494">
        <v>881.25</v>
      </c>
      <c r="L278" s="494">
        <v>865</v>
      </c>
      <c r="M278" s="494">
        <v>6.73414</v>
      </c>
    </row>
    <row r="279" spans="1:13">
      <c r="A279" s="254">
        <v>269</v>
      </c>
      <c r="B279" s="497" t="s">
        <v>415</v>
      </c>
      <c r="C279" s="494">
        <v>151.1</v>
      </c>
      <c r="D279" s="495">
        <v>151.96666666666667</v>
      </c>
      <c r="E279" s="495">
        <v>147.13333333333333</v>
      </c>
      <c r="F279" s="495">
        <v>143.16666666666666</v>
      </c>
      <c r="G279" s="495">
        <v>138.33333333333331</v>
      </c>
      <c r="H279" s="495">
        <v>155.93333333333334</v>
      </c>
      <c r="I279" s="495">
        <v>160.76666666666665</v>
      </c>
      <c r="J279" s="495">
        <v>164.73333333333335</v>
      </c>
      <c r="K279" s="494">
        <v>156.80000000000001</v>
      </c>
      <c r="L279" s="494">
        <v>148</v>
      </c>
      <c r="M279" s="494">
        <v>56.92407</v>
      </c>
    </row>
    <row r="280" spans="1:13">
      <c r="A280" s="254">
        <v>270</v>
      </c>
      <c r="B280" s="497" t="s">
        <v>417</v>
      </c>
      <c r="C280" s="494">
        <v>521.04999999999995</v>
      </c>
      <c r="D280" s="495">
        <v>520.5</v>
      </c>
      <c r="E280" s="495">
        <v>508.54999999999995</v>
      </c>
      <c r="F280" s="495">
        <v>496.04999999999995</v>
      </c>
      <c r="G280" s="495">
        <v>484.09999999999991</v>
      </c>
      <c r="H280" s="495">
        <v>533</v>
      </c>
      <c r="I280" s="495">
        <v>544.95000000000005</v>
      </c>
      <c r="J280" s="495">
        <v>557.45000000000005</v>
      </c>
      <c r="K280" s="494">
        <v>532.45000000000005</v>
      </c>
      <c r="L280" s="494">
        <v>508</v>
      </c>
      <c r="M280" s="494">
        <v>1.7854000000000001</v>
      </c>
    </row>
    <row r="281" spans="1:13">
      <c r="A281" s="254">
        <v>271</v>
      </c>
      <c r="B281" s="497" t="s">
        <v>418</v>
      </c>
      <c r="C281" s="494">
        <v>192.05</v>
      </c>
      <c r="D281" s="495">
        <v>191.01666666666665</v>
      </c>
      <c r="E281" s="495">
        <v>189.0333333333333</v>
      </c>
      <c r="F281" s="495">
        <v>186.01666666666665</v>
      </c>
      <c r="G281" s="495">
        <v>184.0333333333333</v>
      </c>
      <c r="H281" s="495">
        <v>194.0333333333333</v>
      </c>
      <c r="I281" s="495">
        <v>196.01666666666665</v>
      </c>
      <c r="J281" s="495">
        <v>199.0333333333333</v>
      </c>
      <c r="K281" s="494">
        <v>193</v>
      </c>
      <c r="L281" s="494">
        <v>188</v>
      </c>
      <c r="M281" s="494">
        <v>3.9388399999999999</v>
      </c>
    </row>
    <row r="282" spans="1:13">
      <c r="A282" s="254">
        <v>272</v>
      </c>
      <c r="B282" s="497" t="s">
        <v>419</v>
      </c>
      <c r="C282" s="494">
        <v>180.35</v>
      </c>
      <c r="D282" s="495">
        <v>180.13333333333335</v>
      </c>
      <c r="E282" s="495">
        <v>179.26666666666671</v>
      </c>
      <c r="F282" s="495">
        <v>178.18333333333337</v>
      </c>
      <c r="G282" s="495">
        <v>177.31666666666672</v>
      </c>
      <c r="H282" s="495">
        <v>181.2166666666667</v>
      </c>
      <c r="I282" s="495">
        <v>182.08333333333331</v>
      </c>
      <c r="J282" s="495">
        <v>183.16666666666669</v>
      </c>
      <c r="K282" s="494">
        <v>181</v>
      </c>
      <c r="L282" s="494">
        <v>179.05</v>
      </c>
      <c r="M282" s="494">
        <v>3.3502700000000001</v>
      </c>
    </row>
    <row r="283" spans="1:13">
      <c r="A283" s="254">
        <v>273</v>
      </c>
      <c r="B283" s="497" t="s">
        <v>752</v>
      </c>
      <c r="C283" s="494">
        <v>894.25</v>
      </c>
      <c r="D283" s="495">
        <v>887.23333333333323</v>
      </c>
      <c r="E283" s="495">
        <v>876.46666666666647</v>
      </c>
      <c r="F283" s="495">
        <v>858.68333333333328</v>
      </c>
      <c r="G283" s="495">
        <v>847.91666666666652</v>
      </c>
      <c r="H283" s="495">
        <v>905.01666666666642</v>
      </c>
      <c r="I283" s="495">
        <v>915.78333333333308</v>
      </c>
      <c r="J283" s="495">
        <v>933.56666666666638</v>
      </c>
      <c r="K283" s="494">
        <v>898</v>
      </c>
      <c r="L283" s="494">
        <v>869.45</v>
      </c>
      <c r="M283" s="494">
        <v>0.35694999999999999</v>
      </c>
    </row>
    <row r="284" spans="1:13">
      <c r="A284" s="254">
        <v>274</v>
      </c>
      <c r="B284" s="497" t="s">
        <v>420</v>
      </c>
      <c r="C284" s="494">
        <v>911.55</v>
      </c>
      <c r="D284" s="495">
        <v>902.51666666666654</v>
      </c>
      <c r="E284" s="495">
        <v>889.1333333333331</v>
      </c>
      <c r="F284" s="495">
        <v>866.71666666666658</v>
      </c>
      <c r="G284" s="495">
        <v>853.33333333333314</v>
      </c>
      <c r="H284" s="495">
        <v>924.93333333333305</v>
      </c>
      <c r="I284" s="495">
        <v>938.31666666666649</v>
      </c>
      <c r="J284" s="495">
        <v>960.73333333333301</v>
      </c>
      <c r="K284" s="494">
        <v>915.9</v>
      </c>
      <c r="L284" s="494">
        <v>880.1</v>
      </c>
      <c r="M284" s="494">
        <v>1.50352</v>
      </c>
    </row>
    <row r="285" spans="1:13">
      <c r="A285" s="254">
        <v>275</v>
      </c>
      <c r="B285" s="497" t="s">
        <v>421</v>
      </c>
      <c r="C285" s="494">
        <v>375.6</v>
      </c>
      <c r="D285" s="495">
        <v>371.2166666666667</v>
      </c>
      <c r="E285" s="495">
        <v>364.43333333333339</v>
      </c>
      <c r="F285" s="495">
        <v>353.26666666666671</v>
      </c>
      <c r="G285" s="495">
        <v>346.48333333333341</v>
      </c>
      <c r="H285" s="495">
        <v>382.38333333333338</v>
      </c>
      <c r="I285" s="495">
        <v>389.16666666666669</v>
      </c>
      <c r="J285" s="495">
        <v>400.33333333333337</v>
      </c>
      <c r="K285" s="494">
        <v>378</v>
      </c>
      <c r="L285" s="494">
        <v>360.05</v>
      </c>
      <c r="M285" s="494">
        <v>5.3591899999999999</v>
      </c>
    </row>
    <row r="286" spans="1:13">
      <c r="A286" s="254">
        <v>276</v>
      </c>
      <c r="B286" s="497" t="s">
        <v>422</v>
      </c>
      <c r="C286" s="494">
        <v>555.5</v>
      </c>
      <c r="D286" s="495">
        <v>553.83333333333337</v>
      </c>
      <c r="E286" s="495">
        <v>547.66666666666674</v>
      </c>
      <c r="F286" s="495">
        <v>539.83333333333337</v>
      </c>
      <c r="G286" s="495">
        <v>533.66666666666674</v>
      </c>
      <c r="H286" s="495">
        <v>561.66666666666674</v>
      </c>
      <c r="I286" s="495">
        <v>567.83333333333348</v>
      </c>
      <c r="J286" s="495">
        <v>575.66666666666674</v>
      </c>
      <c r="K286" s="494">
        <v>560</v>
      </c>
      <c r="L286" s="494">
        <v>546</v>
      </c>
      <c r="M286" s="494">
        <v>5.8245399999999998</v>
      </c>
    </row>
    <row r="287" spans="1:13">
      <c r="A287" s="254">
        <v>277</v>
      </c>
      <c r="B287" s="497" t="s">
        <v>423</v>
      </c>
      <c r="C287" s="494">
        <v>61.35</v>
      </c>
      <c r="D287" s="495">
        <v>61.050000000000004</v>
      </c>
      <c r="E287" s="495">
        <v>60.300000000000011</v>
      </c>
      <c r="F287" s="495">
        <v>59.250000000000007</v>
      </c>
      <c r="G287" s="495">
        <v>58.500000000000014</v>
      </c>
      <c r="H287" s="495">
        <v>62.100000000000009</v>
      </c>
      <c r="I287" s="495">
        <v>62.849999999999994</v>
      </c>
      <c r="J287" s="495">
        <v>63.900000000000006</v>
      </c>
      <c r="K287" s="494">
        <v>61.8</v>
      </c>
      <c r="L287" s="494">
        <v>60</v>
      </c>
      <c r="M287" s="494">
        <v>9.9758200000000006</v>
      </c>
    </row>
    <row r="288" spans="1:13">
      <c r="A288" s="254">
        <v>278</v>
      </c>
      <c r="B288" s="497" t="s">
        <v>424</v>
      </c>
      <c r="C288" s="494">
        <v>53.7</v>
      </c>
      <c r="D288" s="495">
        <v>54</v>
      </c>
      <c r="E288" s="495">
        <v>53.1</v>
      </c>
      <c r="F288" s="495">
        <v>52.5</v>
      </c>
      <c r="G288" s="495">
        <v>51.6</v>
      </c>
      <c r="H288" s="495">
        <v>54.6</v>
      </c>
      <c r="I288" s="495">
        <v>55.500000000000007</v>
      </c>
      <c r="J288" s="495">
        <v>56.1</v>
      </c>
      <c r="K288" s="494">
        <v>54.9</v>
      </c>
      <c r="L288" s="494">
        <v>53.4</v>
      </c>
      <c r="M288" s="494">
        <v>19.173940000000002</v>
      </c>
    </row>
    <row r="289" spans="1:13">
      <c r="A289" s="254">
        <v>279</v>
      </c>
      <c r="B289" s="497" t="s">
        <v>425</v>
      </c>
      <c r="C289" s="494">
        <v>577.35</v>
      </c>
      <c r="D289" s="495">
        <v>582.25</v>
      </c>
      <c r="E289" s="495">
        <v>567.5</v>
      </c>
      <c r="F289" s="495">
        <v>557.65</v>
      </c>
      <c r="G289" s="495">
        <v>542.9</v>
      </c>
      <c r="H289" s="495">
        <v>592.1</v>
      </c>
      <c r="I289" s="495">
        <v>606.85</v>
      </c>
      <c r="J289" s="495">
        <v>616.70000000000005</v>
      </c>
      <c r="K289" s="494">
        <v>597</v>
      </c>
      <c r="L289" s="494">
        <v>572.4</v>
      </c>
      <c r="M289" s="494">
        <v>1.76006</v>
      </c>
    </row>
    <row r="290" spans="1:13">
      <c r="A290" s="254">
        <v>280</v>
      </c>
      <c r="B290" s="497" t="s">
        <v>426</v>
      </c>
      <c r="C290" s="494">
        <v>397.2</v>
      </c>
      <c r="D290" s="495">
        <v>400.2</v>
      </c>
      <c r="E290" s="495">
        <v>392.5</v>
      </c>
      <c r="F290" s="495">
        <v>387.8</v>
      </c>
      <c r="G290" s="495">
        <v>380.1</v>
      </c>
      <c r="H290" s="495">
        <v>404.9</v>
      </c>
      <c r="I290" s="495">
        <v>412.59999999999991</v>
      </c>
      <c r="J290" s="495">
        <v>417.29999999999995</v>
      </c>
      <c r="K290" s="494">
        <v>407.9</v>
      </c>
      <c r="L290" s="494">
        <v>395.5</v>
      </c>
      <c r="M290" s="494">
        <v>3.6067300000000002</v>
      </c>
    </row>
    <row r="291" spans="1:13">
      <c r="A291" s="254">
        <v>281</v>
      </c>
      <c r="B291" s="497" t="s">
        <v>427</v>
      </c>
      <c r="C291" s="494">
        <v>226.7</v>
      </c>
      <c r="D291" s="495">
        <v>225.46666666666667</v>
      </c>
      <c r="E291" s="495">
        <v>223.43333333333334</v>
      </c>
      <c r="F291" s="495">
        <v>220.16666666666666</v>
      </c>
      <c r="G291" s="495">
        <v>218.13333333333333</v>
      </c>
      <c r="H291" s="495">
        <v>228.73333333333335</v>
      </c>
      <c r="I291" s="495">
        <v>230.76666666666671</v>
      </c>
      <c r="J291" s="495">
        <v>234.03333333333336</v>
      </c>
      <c r="K291" s="494">
        <v>227.5</v>
      </c>
      <c r="L291" s="494">
        <v>222.2</v>
      </c>
      <c r="M291" s="494">
        <v>0.61646999999999996</v>
      </c>
    </row>
    <row r="292" spans="1:13">
      <c r="A292" s="254">
        <v>282</v>
      </c>
      <c r="B292" s="497" t="s">
        <v>131</v>
      </c>
      <c r="C292" s="494">
        <v>1750.3</v>
      </c>
      <c r="D292" s="495">
        <v>1745.8166666666666</v>
      </c>
      <c r="E292" s="495">
        <v>1729.0333333333333</v>
      </c>
      <c r="F292" s="495">
        <v>1707.7666666666667</v>
      </c>
      <c r="G292" s="495">
        <v>1690.9833333333333</v>
      </c>
      <c r="H292" s="495">
        <v>1767.0833333333333</v>
      </c>
      <c r="I292" s="495">
        <v>1783.8666666666666</v>
      </c>
      <c r="J292" s="495">
        <v>1805.1333333333332</v>
      </c>
      <c r="K292" s="494">
        <v>1762.6</v>
      </c>
      <c r="L292" s="494">
        <v>1724.55</v>
      </c>
      <c r="M292" s="494">
        <v>45.333599999999997</v>
      </c>
    </row>
    <row r="293" spans="1:13">
      <c r="A293" s="254">
        <v>283</v>
      </c>
      <c r="B293" s="497" t="s">
        <v>132</v>
      </c>
      <c r="C293" s="494">
        <v>88.45</v>
      </c>
      <c r="D293" s="495">
        <v>88.149999999999991</v>
      </c>
      <c r="E293" s="495">
        <v>87.299999999999983</v>
      </c>
      <c r="F293" s="495">
        <v>86.149999999999991</v>
      </c>
      <c r="G293" s="495">
        <v>85.299999999999983</v>
      </c>
      <c r="H293" s="495">
        <v>89.299999999999983</v>
      </c>
      <c r="I293" s="495">
        <v>90.149999999999977</v>
      </c>
      <c r="J293" s="495">
        <v>91.299999999999983</v>
      </c>
      <c r="K293" s="494">
        <v>89</v>
      </c>
      <c r="L293" s="494">
        <v>87</v>
      </c>
      <c r="M293" s="494">
        <v>134.50426999999999</v>
      </c>
    </row>
    <row r="294" spans="1:13">
      <c r="A294" s="254">
        <v>284</v>
      </c>
      <c r="B294" s="497" t="s">
        <v>259</v>
      </c>
      <c r="C294" s="494">
        <v>2592.65</v>
      </c>
      <c r="D294" s="495">
        <v>2601.7166666666667</v>
      </c>
      <c r="E294" s="495">
        <v>2574.4833333333336</v>
      </c>
      <c r="F294" s="495">
        <v>2556.3166666666671</v>
      </c>
      <c r="G294" s="495">
        <v>2529.0833333333339</v>
      </c>
      <c r="H294" s="495">
        <v>2619.8833333333332</v>
      </c>
      <c r="I294" s="495">
        <v>2647.1166666666659</v>
      </c>
      <c r="J294" s="495">
        <v>2665.2833333333328</v>
      </c>
      <c r="K294" s="494">
        <v>2628.95</v>
      </c>
      <c r="L294" s="494">
        <v>2583.5500000000002</v>
      </c>
      <c r="M294" s="494">
        <v>2.2145800000000002</v>
      </c>
    </row>
    <row r="295" spans="1:13">
      <c r="A295" s="254">
        <v>285</v>
      </c>
      <c r="B295" s="497" t="s">
        <v>133</v>
      </c>
      <c r="C295" s="494">
        <v>402.15</v>
      </c>
      <c r="D295" s="495">
        <v>402.06666666666666</v>
      </c>
      <c r="E295" s="495">
        <v>396.33333333333331</v>
      </c>
      <c r="F295" s="495">
        <v>390.51666666666665</v>
      </c>
      <c r="G295" s="495">
        <v>384.7833333333333</v>
      </c>
      <c r="H295" s="495">
        <v>407.88333333333333</v>
      </c>
      <c r="I295" s="495">
        <v>413.61666666666667</v>
      </c>
      <c r="J295" s="495">
        <v>419.43333333333334</v>
      </c>
      <c r="K295" s="494">
        <v>407.8</v>
      </c>
      <c r="L295" s="494">
        <v>396.25</v>
      </c>
      <c r="M295" s="494">
        <v>24.840209999999999</v>
      </c>
    </row>
    <row r="296" spans="1:13">
      <c r="A296" s="254">
        <v>286</v>
      </c>
      <c r="B296" s="497" t="s">
        <v>753</v>
      </c>
      <c r="C296" s="494">
        <v>220.85</v>
      </c>
      <c r="D296" s="495">
        <v>216.43333333333331</v>
      </c>
      <c r="E296" s="495">
        <v>208.36666666666662</v>
      </c>
      <c r="F296" s="495">
        <v>195.8833333333333</v>
      </c>
      <c r="G296" s="495">
        <v>187.81666666666661</v>
      </c>
      <c r="H296" s="495">
        <v>228.91666666666663</v>
      </c>
      <c r="I296" s="495">
        <v>236.98333333333329</v>
      </c>
      <c r="J296" s="495">
        <v>249.46666666666664</v>
      </c>
      <c r="K296" s="494">
        <v>224.5</v>
      </c>
      <c r="L296" s="494">
        <v>203.95</v>
      </c>
      <c r="M296" s="494">
        <v>3.33372</v>
      </c>
    </row>
    <row r="297" spans="1:13">
      <c r="A297" s="254">
        <v>287</v>
      </c>
      <c r="B297" s="497" t="s">
        <v>428</v>
      </c>
      <c r="C297" s="494">
        <v>6106.95</v>
      </c>
      <c r="D297" s="495">
        <v>6101.8</v>
      </c>
      <c r="E297" s="495">
        <v>6038.1500000000005</v>
      </c>
      <c r="F297" s="495">
        <v>5969.35</v>
      </c>
      <c r="G297" s="495">
        <v>5905.7000000000007</v>
      </c>
      <c r="H297" s="495">
        <v>6170.6</v>
      </c>
      <c r="I297" s="495">
        <v>6234.25</v>
      </c>
      <c r="J297" s="495">
        <v>6303.05</v>
      </c>
      <c r="K297" s="494">
        <v>6165.45</v>
      </c>
      <c r="L297" s="494">
        <v>6033</v>
      </c>
      <c r="M297" s="494">
        <v>3.5430000000000003E-2</v>
      </c>
    </row>
    <row r="298" spans="1:13">
      <c r="A298" s="254">
        <v>288</v>
      </c>
      <c r="B298" s="497" t="s">
        <v>260</v>
      </c>
      <c r="C298" s="494">
        <v>3909.7</v>
      </c>
      <c r="D298" s="495">
        <v>3925.2333333333336</v>
      </c>
      <c r="E298" s="495">
        <v>3885.4666666666672</v>
      </c>
      <c r="F298" s="495">
        <v>3861.2333333333336</v>
      </c>
      <c r="G298" s="495">
        <v>3821.4666666666672</v>
      </c>
      <c r="H298" s="495">
        <v>3949.4666666666672</v>
      </c>
      <c r="I298" s="495">
        <v>3989.2333333333336</v>
      </c>
      <c r="J298" s="495">
        <v>4013.4666666666672</v>
      </c>
      <c r="K298" s="494">
        <v>3965</v>
      </c>
      <c r="L298" s="494">
        <v>3901</v>
      </c>
      <c r="M298" s="494">
        <v>1.5676699999999999</v>
      </c>
    </row>
    <row r="299" spans="1:13">
      <c r="A299" s="254">
        <v>289</v>
      </c>
      <c r="B299" s="497" t="s">
        <v>134</v>
      </c>
      <c r="C299" s="494">
        <v>1380.65</v>
      </c>
      <c r="D299" s="495">
        <v>1368.3333333333333</v>
      </c>
      <c r="E299" s="495">
        <v>1348.2166666666665</v>
      </c>
      <c r="F299" s="495">
        <v>1315.7833333333333</v>
      </c>
      <c r="G299" s="495">
        <v>1295.6666666666665</v>
      </c>
      <c r="H299" s="495">
        <v>1400.7666666666664</v>
      </c>
      <c r="I299" s="495">
        <v>1420.8833333333332</v>
      </c>
      <c r="J299" s="495">
        <v>1453.3166666666664</v>
      </c>
      <c r="K299" s="494">
        <v>1388.45</v>
      </c>
      <c r="L299" s="494">
        <v>1335.9</v>
      </c>
      <c r="M299" s="494">
        <v>43.039090000000002</v>
      </c>
    </row>
    <row r="300" spans="1:13">
      <c r="A300" s="254">
        <v>290</v>
      </c>
      <c r="B300" s="497" t="s">
        <v>429</v>
      </c>
      <c r="C300" s="494">
        <v>467.25</v>
      </c>
      <c r="D300" s="495">
        <v>464.34999999999997</v>
      </c>
      <c r="E300" s="495">
        <v>456.89999999999992</v>
      </c>
      <c r="F300" s="495">
        <v>446.54999999999995</v>
      </c>
      <c r="G300" s="495">
        <v>439.09999999999991</v>
      </c>
      <c r="H300" s="495">
        <v>474.69999999999993</v>
      </c>
      <c r="I300" s="495">
        <v>482.15</v>
      </c>
      <c r="J300" s="495">
        <v>492.49999999999994</v>
      </c>
      <c r="K300" s="494">
        <v>471.8</v>
      </c>
      <c r="L300" s="494">
        <v>454</v>
      </c>
      <c r="M300" s="494">
        <v>51.885249999999999</v>
      </c>
    </row>
    <row r="301" spans="1:13">
      <c r="A301" s="254">
        <v>291</v>
      </c>
      <c r="B301" s="497" t="s">
        <v>430</v>
      </c>
      <c r="C301" s="494">
        <v>36.35</v>
      </c>
      <c r="D301" s="495">
        <v>36.583333333333336</v>
      </c>
      <c r="E301" s="495">
        <v>35.166666666666671</v>
      </c>
      <c r="F301" s="495">
        <v>33.983333333333334</v>
      </c>
      <c r="G301" s="495">
        <v>32.56666666666667</v>
      </c>
      <c r="H301" s="495">
        <v>37.766666666666673</v>
      </c>
      <c r="I301" s="495">
        <v>39.183333333333344</v>
      </c>
      <c r="J301" s="495">
        <v>40.366666666666674</v>
      </c>
      <c r="K301" s="494">
        <v>38</v>
      </c>
      <c r="L301" s="494">
        <v>35.4</v>
      </c>
      <c r="M301" s="494">
        <v>42.957769999999996</v>
      </c>
    </row>
    <row r="302" spans="1:13">
      <c r="A302" s="254">
        <v>292</v>
      </c>
      <c r="B302" s="497" t="s">
        <v>431</v>
      </c>
      <c r="C302" s="494">
        <v>1888.05</v>
      </c>
      <c r="D302" s="495">
        <v>1903.75</v>
      </c>
      <c r="E302" s="495">
        <v>1865.5</v>
      </c>
      <c r="F302" s="495">
        <v>1842.95</v>
      </c>
      <c r="G302" s="495">
        <v>1804.7</v>
      </c>
      <c r="H302" s="495">
        <v>1926.3</v>
      </c>
      <c r="I302" s="495">
        <v>1964.55</v>
      </c>
      <c r="J302" s="495">
        <v>1987.1</v>
      </c>
      <c r="K302" s="494">
        <v>1942</v>
      </c>
      <c r="L302" s="494">
        <v>1881.2</v>
      </c>
      <c r="M302" s="494">
        <v>1.0937300000000001</v>
      </c>
    </row>
    <row r="303" spans="1:13">
      <c r="A303" s="254">
        <v>293</v>
      </c>
      <c r="B303" s="497" t="s">
        <v>135</v>
      </c>
      <c r="C303" s="494">
        <v>1066.55</v>
      </c>
      <c r="D303" s="495">
        <v>1063.5333333333333</v>
      </c>
      <c r="E303" s="495">
        <v>1054.1166666666666</v>
      </c>
      <c r="F303" s="495">
        <v>1041.6833333333332</v>
      </c>
      <c r="G303" s="495">
        <v>1032.2666666666664</v>
      </c>
      <c r="H303" s="495">
        <v>1075.9666666666667</v>
      </c>
      <c r="I303" s="495">
        <v>1085.3833333333337</v>
      </c>
      <c r="J303" s="495">
        <v>1097.8166666666668</v>
      </c>
      <c r="K303" s="494">
        <v>1072.95</v>
      </c>
      <c r="L303" s="494">
        <v>1051.0999999999999</v>
      </c>
      <c r="M303" s="494">
        <v>13.49263</v>
      </c>
    </row>
    <row r="304" spans="1:13">
      <c r="A304" s="254">
        <v>294</v>
      </c>
      <c r="B304" s="497" t="s">
        <v>432</v>
      </c>
      <c r="C304" s="494">
        <v>1890.55</v>
      </c>
      <c r="D304" s="495">
        <v>1882.2666666666667</v>
      </c>
      <c r="E304" s="495">
        <v>1854.5333333333333</v>
      </c>
      <c r="F304" s="495">
        <v>1818.5166666666667</v>
      </c>
      <c r="G304" s="495">
        <v>1790.7833333333333</v>
      </c>
      <c r="H304" s="495">
        <v>1918.2833333333333</v>
      </c>
      <c r="I304" s="495">
        <v>1946.0166666666664</v>
      </c>
      <c r="J304" s="495">
        <v>1982.0333333333333</v>
      </c>
      <c r="K304" s="494">
        <v>1910</v>
      </c>
      <c r="L304" s="494">
        <v>1846.25</v>
      </c>
      <c r="M304" s="494">
        <v>6.6063900000000002</v>
      </c>
    </row>
    <row r="305" spans="1:13">
      <c r="A305" s="254">
        <v>295</v>
      </c>
      <c r="B305" s="497" t="s">
        <v>433</v>
      </c>
      <c r="C305" s="494">
        <v>800.6</v>
      </c>
      <c r="D305" s="495">
        <v>803.76666666666677</v>
      </c>
      <c r="E305" s="495">
        <v>787.83333333333348</v>
      </c>
      <c r="F305" s="495">
        <v>775.06666666666672</v>
      </c>
      <c r="G305" s="495">
        <v>759.13333333333344</v>
      </c>
      <c r="H305" s="495">
        <v>816.53333333333353</v>
      </c>
      <c r="I305" s="495">
        <v>832.4666666666667</v>
      </c>
      <c r="J305" s="495">
        <v>845.23333333333358</v>
      </c>
      <c r="K305" s="494">
        <v>819.7</v>
      </c>
      <c r="L305" s="494">
        <v>791</v>
      </c>
      <c r="M305" s="494">
        <v>9.4140000000000001E-2</v>
      </c>
    </row>
    <row r="306" spans="1:13">
      <c r="A306" s="254">
        <v>296</v>
      </c>
      <c r="B306" s="497" t="s">
        <v>434</v>
      </c>
      <c r="C306" s="494">
        <v>42.2</v>
      </c>
      <c r="D306" s="495">
        <v>41.466666666666669</v>
      </c>
      <c r="E306" s="495">
        <v>39.63333333333334</v>
      </c>
      <c r="F306" s="495">
        <v>37.06666666666667</v>
      </c>
      <c r="G306" s="495">
        <v>35.233333333333341</v>
      </c>
      <c r="H306" s="495">
        <v>44.033333333333339</v>
      </c>
      <c r="I306" s="495">
        <v>45.866666666666667</v>
      </c>
      <c r="J306" s="495">
        <v>48.433333333333337</v>
      </c>
      <c r="K306" s="494">
        <v>43.3</v>
      </c>
      <c r="L306" s="494">
        <v>38.9</v>
      </c>
      <c r="M306" s="494">
        <v>99.903689999999997</v>
      </c>
    </row>
    <row r="307" spans="1:13">
      <c r="A307" s="254">
        <v>297</v>
      </c>
      <c r="B307" s="497" t="s">
        <v>435</v>
      </c>
      <c r="C307" s="494">
        <v>154.15</v>
      </c>
      <c r="D307" s="495">
        <v>154.75</v>
      </c>
      <c r="E307" s="495">
        <v>152.5</v>
      </c>
      <c r="F307" s="495">
        <v>150.85</v>
      </c>
      <c r="G307" s="495">
        <v>148.6</v>
      </c>
      <c r="H307" s="495">
        <v>156.4</v>
      </c>
      <c r="I307" s="495">
        <v>158.65</v>
      </c>
      <c r="J307" s="495">
        <v>160.30000000000001</v>
      </c>
      <c r="K307" s="494">
        <v>157</v>
      </c>
      <c r="L307" s="494">
        <v>153.1</v>
      </c>
      <c r="M307" s="494">
        <v>2.9710200000000002</v>
      </c>
    </row>
    <row r="308" spans="1:13">
      <c r="A308" s="254">
        <v>298</v>
      </c>
      <c r="B308" s="497" t="s">
        <v>146</v>
      </c>
      <c r="C308" s="494">
        <v>78010.399999999994</v>
      </c>
      <c r="D308" s="495">
        <v>78061.099999999991</v>
      </c>
      <c r="E308" s="495">
        <v>77649.299999999988</v>
      </c>
      <c r="F308" s="495">
        <v>77288.2</v>
      </c>
      <c r="G308" s="495">
        <v>76876.399999999994</v>
      </c>
      <c r="H308" s="495">
        <v>78422.199999999983</v>
      </c>
      <c r="I308" s="495">
        <v>78834</v>
      </c>
      <c r="J308" s="495">
        <v>79195.099999999977</v>
      </c>
      <c r="K308" s="494">
        <v>78472.899999999994</v>
      </c>
      <c r="L308" s="494">
        <v>77700</v>
      </c>
      <c r="M308" s="494">
        <v>0.13283</v>
      </c>
    </row>
    <row r="309" spans="1:13">
      <c r="A309" s="254">
        <v>299</v>
      </c>
      <c r="B309" s="497" t="s">
        <v>143</v>
      </c>
      <c r="C309" s="494">
        <v>1108</v>
      </c>
      <c r="D309" s="495">
        <v>1107.5</v>
      </c>
      <c r="E309" s="495">
        <v>1097</v>
      </c>
      <c r="F309" s="495">
        <v>1086</v>
      </c>
      <c r="G309" s="495">
        <v>1075.5</v>
      </c>
      <c r="H309" s="495">
        <v>1118.5</v>
      </c>
      <c r="I309" s="495">
        <v>1129</v>
      </c>
      <c r="J309" s="495">
        <v>1140</v>
      </c>
      <c r="K309" s="494">
        <v>1118</v>
      </c>
      <c r="L309" s="494">
        <v>1096.5</v>
      </c>
      <c r="M309" s="494">
        <v>2.3130999999999999</v>
      </c>
    </row>
    <row r="310" spans="1:13">
      <c r="A310" s="254">
        <v>300</v>
      </c>
      <c r="B310" s="497" t="s">
        <v>436</v>
      </c>
      <c r="C310" s="494">
        <v>3465.9</v>
      </c>
      <c r="D310" s="495">
        <v>3481.9833333333336</v>
      </c>
      <c r="E310" s="495">
        <v>3428.916666666667</v>
      </c>
      <c r="F310" s="495">
        <v>3391.9333333333334</v>
      </c>
      <c r="G310" s="495">
        <v>3338.8666666666668</v>
      </c>
      <c r="H310" s="495">
        <v>3518.9666666666672</v>
      </c>
      <c r="I310" s="495">
        <v>3572.0333333333338</v>
      </c>
      <c r="J310" s="495">
        <v>3609.0166666666673</v>
      </c>
      <c r="K310" s="494">
        <v>3535.05</v>
      </c>
      <c r="L310" s="494">
        <v>3445</v>
      </c>
      <c r="M310" s="494">
        <v>0.10915999999999999</v>
      </c>
    </row>
    <row r="311" spans="1:13">
      <c r="A311" s="254">
        <v>301</v>
      </c>
      <c r="B311" s="497" t="s">
        <v>437</v>
      </c>
      <c r="C311" s="494">
        <v>277.7</v>
      </c>
      <c r="D311" s="495">
        <v>277.0333333333333</v>
      </c>
      <c r="E311" s="495">
        <v>270.66666666666663</v>
      </c>
      <c r="F311" s="495">
        <v>263.63333333333333</v>
      </c>
      <c r="G311" s="495">
        <v>257.26666666666665</v>
      </c>
      <c r="H311" s="495">
        <v>284.06666666666661</v>
      </c>
      <c r="I311" s="495">
        <v>290.43333333333328</v>
      </c>
      <c r="J311" s="495">
        <v>297.46666666666658</v>
      </c>
      <c r="K311" s="494">
        <v>283.39999999999998</v>
      </c>
      <c r="L311" s="494">
        <v>270</v>
      </c>
      <c r="M311" s="494">
        <v>0.86206000000000005</v>
      </c>
    </row>
    <row r="312" spans="1:13">
      <c r="A312" s="254">
        <v>302</v>
      </c>
      <c r="B312" s="497" t="s">
        <v>137</v>
      </c>
      <c r="C312" s="494">
        <v>165</v>
      </c>
      <c r="D312" s="495">
        <v>165.41666666666666</v>
      </c>
      <c r="E312" s="495">
        <v>163.18333333333331</v>
      </c>
      <c r="F312" s="495">
        <v>161.36666666666665</v>
      </c>
      <c r="G312" s="495">
        <v>159.1333333333333</v>
      </c>
      <c r="H312" s="495">
        <v>167.23333333333332</v>
      </c>
      <c r="I312" s="495">
        <v>169.46666666666667</v>
      </c>
      <c r="J312" s="495">
        <v>171.28333333333333</v>
      </c>
      <c r="K312" s="494">
        <v>167.65</v>
      </c>
      <c r="L312" s="494">
        <v>163.6</v>
      </c>
      <c r="M312" s="494">
        <v>127.26255999999999</v>
      </c>
    </row>
    <row r="313" spans="1:13">
      <c r="A313" s="254">
        <v>303</v>
      </c>
      <c r="B313" s="497" t="s">
        <v>136</v>
      </c>
      <c r="C313" s="494">
        <v>778.4</v>
      </c>
      <c r="D313" s="495">
        <v>781.11666666666667</v>
      </c>
      <c r="E313" s="495">
        <v>774.2833333333333</v>
      </c>
      <c r="F313" s="495">
        <v>770.16666666666663</v>
      </c>
      <c r="G313" s="495">
        <v>763.33333333333326</v>
      </c>
      <c r="H313" s="495">
        <v>785.23333333333335</v>
      </c>
      <c r="I313" s="495">
        <v>792.06666666666661</v>
      </c>
      <c r="J313" s="495">
        <v>796.18333333333339</v>
      </c>
      <c r="K313" s="494">
        <v>787.95</v>
      </c>
      <c r="L313" s="494">
        <v>777</v>
      </c>
      <c r="M313" s="494">
        <v>36.246490000000001</v>
      </c>
    </row>
    <row r="314" spans="1:13">
      <c r="A314" s="254">
        <v>304</v>
      </c>
      <c r="B314" s="497" t="s">
        <v>438</v>
      </c>
      <c r="C314" s="494">
        <v>164.7</v>
      </c>
      <c r="D314" s="495">
        <v>161.88333333333333</v>
      </c>
      <c r="E314" s="495">
        <v>157.81666666666666</v>
      </c>
      <c r="F314" s="495">
        <v>150.93333333333334</v>
      </c>
      <c r="G314" s="495">
        <v>146.86666666666667</v>
      </c>
      <c r="H314" s="495">
        <v>168.76666666666665</v>
      </c>
      <c r="I314" s="495">
        <v>172.83333333333331</v>
      </c>
      <c r="J314" s="495">
        <v>179.71666666666664</v>
      </c>
      <c r="K314" s="494">
        <v>165.95</v>
      </c>
      <c r="L314" s="494">
        <v>155</v>
      </c>
      <c r="M314" s="494">
        <v>4.6570499999999999</v>
      </c>
    </row>
    <row r="315" spans="1:13">
      <c r="A315" s="254">
        <v>305</v>
      </c>
      <c r="B315" s="497" t="s">
        <v>439</v>
      </c>
      <c r="C315" s="494">
        <v>214.65</v>
      </c>
      <c r="D315" s="495">
        <v>213.35</v>
      </c>
      <c r="E315" s="495">
        <v>210.29999999999998</v>
      </c>
      <c r="F315" s="495">
        <v>205.95</v>
      </c>
      <c r="G315" s="495">
        <v>202.89999999999998</v>
      </c>
      <c r="H315" s="495">
        <v>217.7</v>
      </c>
      <c r="I315" s="495">
        <v>220.75</v>
      </c>
      <c r="J315" s="495">
        <v>225.1</v>
      </c>
      <c r="K315" s="494">
        <v>216.4</v>
      </c>
      <c r="L315" s="494">
        <v>209</v>
      </c>
      <c r="M315" s="494">
        <v>0.52678000000000003</v>
      </c>
    </row>
    <row r="316" spans="1:13">
      <c r="A316" s="254">
        <v>306</v>
      </c>
      <c r="B316" s="497" t="s">
        <v>440</v>
      </c>
      <c r="C316" s="494">
        <v>549.70000000000005</v>
      </c>
      <c r="D316" s="495">
        <v>540.13333333333333</v>
      </c>
      <c r="E316" s="495">
        <v>524.7166666666667</v>
      </c>
      <c r="F316" s="495">
        <v>499.73333333333335</v>
      </c>
      <c r="G316" s="495">
        <v>484.31666666666672</v>
      </c>
      <c r="H316" s="495">
        <v>565.11666666666667</v>
      </c>
      <c r="I316" s="495">
        <v>580.53333333333342</v>
      </c>
      <c r="J316" s="495">
        <v>605.51666666666665</v>
      </c>
      <c r="K316" s="494">
        <v>555.54999999999995</v>
      </c>
      <c r="L316" s="494">
        <v>515.15</v>
      </c>
      <c r="M316" s="494">
        <v>1.3967099999999999</v>
      </c>
    </row>
    <row r="317" spans="1:13">
      <c r="A317" s="254">
        <v>307</v>
      </c>
      <c r="B317" s="497" t="s">
        <v>138</v>
      </c>
      <c r="C317" s="494">
        <v>147.30000000000001</v>
      </c>
      <c r="D317" s="495">
        <v>147.35</v>
      </c>
      <c r="E317" s="495">
        <v>146.1</v>
      </c>
      <c r="F317" s="495">
        <v>144.9</v>
      </c>
      <c r="G317" s="495">
        <v>143.65</v>
      </c>
      <c r="H317" s="495">
        <v>148.54999999999998</v>
      </c>
      <c r="I317" s="495">
        <v>149.79999999999998</v>
      </c>
      <c r="J317" s="495">
        <v>150.99999999999997</v>
      </c>
      <c r="K317" s="494">
        <v>148.6</v>
      </c>
      <c r="L317" s="494">
        <v>146.15</v>
      </c>
      <c r="M317" s="494">
        <v>20.519380000000002</v>
      </c>
    </row>
    <row r="318" spans="1:13">
      <c r="A318" s="254">
        <v>308</v>
      </c>
      <c r="B318" s="497" t="s">
        <v>261</v>
      </c>
      <c r="C318" s="494">
        <v>38.200000000000003</v>
      </c>
      <c r="D318" s="495">
        <v>38.366666666666667</v>
      </c>
      <c r="E318" s="495">
        <v>37.783333333333331</v>
      </c>
      <c r="F318" s="495">
        <v>37.366666666666667</v>
      </c>
      <c r="G318" s="495">
        <v>36.783333333333331</v>
      </c>
      <c r="H318" s="495">
        <v>38.783333333333331</v>
      </c>
      <c r="I318" s="495">
        <v>39.36666666666666</v>
      </c>
      <c r="J318" s="495">
        <v>39.783333333333331</v>
      </c>
      <c r="K318" s="494">
        <v>38.950000000000003</v>
      </c>
      <c r="L318" s="494">
        <v>37.950000000000003</v>
      </c>
      <c r="M318" s="494">
        <v>14.82551</v>
      </c>
    </row>
    <row r="319" spans="1:13">
      <c r="A319" s="254">
        <v>309</v>
      </c>
      <c r="B319" s="497" t="s">
        <v>139</v>
      </c>
      <c r="C319" s="494">
        <v>407.35</v>
      </c>
      <c r="D319" s="495">
        <v>406.59999999999997</v>
      </c>
      <c r="E319" s="495">
        <v>403.29999999999995</v>
      </c>
      <c r="F319" s="495">
        <v>399.25</v>
      </c>
      <c r="G319" s="495">
        <v>395.95</v>
      </c>
      <c r="H319" s="495">
        <v>410.64999999999992</v>
      </c>
      <c r="I319" s="495">
        <v>413.95</v>
      </c>
      <c r="J319" s="495">
        <v>417.99999999999989</v>
      </c>
      <c r="K319" s="494">
        <v>409.9</v>
      </c>
      <c r="L319" s="494">
        <v>402.55</v>
      </c>
      <c r="M319" s="494">
        <v>13.57138</v>
      </c>
    </row>
    <row r="320" spans="1:13">
      <c r="A320" s="254">
        <v>310</v>
      </c>
      <c r="B320" s="497" t="s">
        <v>140</v>
      </c>
      <c r="C320" s="494">
        <v>6568.75</v>
      </c>
      <c r="D320" s="495">
        <v>6606.583333333333</v>
      </c>
      <c r="E320" s="495">
        <v>6504.1666666666661</v>
      </c>
      <c r="F320" s="495">
        <v>6439.583333333333</v>
      </c>
      <c r="G320" s="495">
        <v>6337.1666666666661</v>
      </c>
      <c r="H320" s="495">
        <v>6671.1666666666661</v>
      </c>
      <c r="I320" s="495">
        <v>6773.5833333333321</v>
      </c>
      <c r="J320" s="495">
        <v>6838.1666666666661</v>
      </c>
      <c r="K320" s="494">
        <v>6709</v>
      </c>
      <c r="L320" s="494">
        <v>6542</v>
      </c>
      <c r="M320" s="494">
        <v>16.10651</v>
      </c>
    </row>
    <row r="321" spans="1:13">
      <c r="A321" s="254">
        <v>311</v>
      </c>
      <c r="B321" s="497" t="s">
        <v>142</v>
      </c>
      <c r="C321" s="494">
        <v>891.15</v>
      </c>
      <c r="D321" s="495">
        <v>889.9</v>
      </c>
      <c r="E321" s="495">
        <v>881.8</v>
      </c>
      <c r="F321" s="495">
        <v>872.44999999999993</v>
      </c>
      <c r="G321" s="495">
        <v>864.34999999999991</v>
      </c>
      <c r="H321" s="495">
        <v>899.25</v>
      </c>
      <c r="I321" s="495">
        <v>907.35000000000014</v>
      </c>
      <c r="J321" s="495">
        <v>916.7</v>
      </c>
      <c r="K321" s="494">
        <v>898</v>
      </c>
      <c r="L321" s="494">
        <v>880.55</v>
      </c>
      <c r="M321" s="494">
        <v>5.7625200000000003</v>
      </c>
    </row>
    <row r="322" spans="1:13">
      <c r="A322" s="254">
        <v>312</v>
      </c>
      <c r="B322" s="497" t="s">
        <v>441</v>
      </c>
      <c r="C322" s="494">
        <v>2412.0500000000002</v>
      </c>
      <c r="D322" s="495">
        <v>2412.5</v>
      </c>
      <c r="E322" s="495">
        <v>2325.1999999999998</v>
      </c>
      <c r="F322" s="495">
        <v>2238.35</v>
      </c>
      <c r="G322" s="495">
        <v>2151.0499999999997</v>
      </c>
      <c r="H322" s="495">
        <v>2499.35</v>
      </c>
      <c r="I322" s="495">
        <v>2586.65</v>
      </c>
      <c r="J322" s="495">
        <v>2673.5</v>
      </c>
      <c r="K322" s="494">
        <v>2499.8000000000002</v>
      </c>
      <c r="L322" s="494">
        <v>2325.65</v>
      </c>
      <c r="M322" s="494">
        <v>1.36737</v>
      </c>
    </row>
    <row r="323" spans="1:13">
      <c r="A323" s="254">
        <v>313</v>
      </c>
      <c r="B323" s="497" t="s">
        <v>144</v>
      </c>
      <c r="C323" s="494">
        <v>2054.8000000000002</v>
      </c>
      <c r="D323" s="495">
        <v>2063.2333333333336</v>
      </c>
      <c r="E323" s="495">
        <v>2043.4666666666672</v>
      </c>
      <c r="F323" s="495">
        <v>2032.1333333333337</v>
      </c>
      <c r="G323" s="495">
        <v>2012.3666666666672</v>
      </c>
      <c r="H323" s="495">
        <v>2074.5666666666671</v>
      </c>
      <c r="I323" s="495">
        <v>2094.3333333333335</v>
      </c>
      <c r="J323" s="495">
        <v>2105.666666666667</v>
      </c>
      <c r="K323" s="494">
        <v>2083</v>
      </c>
      <c r="L323" s="494">
        <v>2051.9</v>
      </c>
      <c r="M323" s="494">
        <v>6.5106900000000003</v>
      </c>
    </row>
    <row r="324" spans="1:13">
      <c r="A324" s="254">
        <v>314</v>
      </c>
      <c r="B324" s="497" t="s">
        <v>442</v>
      </c>
      <c r="C324" s="494">
        <v>98.2</v>
      </c>
      <c r="D324" s="495">
        <v>97.800000000000011</v>
      </c>
      <c r="E324" s="495">
        <v>96.700000000000017</v>
      </c>
      <c r="F324" s="495">
        <v>95.2</v>
      </c>
      <c r="G324" s="495">
        <v>94.100000000000009</v>
      </c>
      <c r="H324" s="495">
        <v>99.300000000000026</v>
      </c>
      <c r="I324" s="495">
        <v>100.40000000000002</v>
      </c>
      <c r="J324" s="495">
        <v>101.90000000000003</v>
      </c>
      <c r="K324" s="494">
        <v>98.9</v>
      </c>
      <c r="L324" s="494">
        <v>96.3</v>
      </c>
      <c r="M324" s="494">
        <v>2.6870699999999998</v>
      </c>
    </row>
    <row r="325" spans="1:13">
      <c r="A325" s="254">
        <v>315</v>
      </c>
      <c r="B325" s="497" t="s">
        <v>443</v>
      </c>
      <c r="C325" s="494">
        <v>532.04999999999995</v>
      </c>
      <c r="D325" s="495">
        <v>534.85</v>
      </c>
      <c r="E325" s="495">
        <v>522.35</v>
      </c>
      <c r="F325" s="495">
        <v>512.65</v>
      </c>
      <c r="G325" s="495">
        <v>500.15</v>
      </c>
      <c r="H325" s="495">
        <v>544.55000000000007</v>
      </c>
      <c r="I325" s="495">
        <v>557.05000000000007</v>
      </c>
      <c r="J325" s="495">
        <v>566.75000000000011</v>
      </c>
      <c r="K325" s="494">
        <v>547.35</v>
      </c>
      <c r="L325" s="494">
        <v>525.15</v>
      </c>
      <c r="M325" s="494">
        <v>1.9892099999999999</v>
      </c>
    </row>
    <row r="326" spans="1:13">
      <c r="A326" s="254">
        <v>316</v>
      </c>
      <c r="B326" s="497" t="s">
        <v>754</v>
      </c>
      <c r="C326" s="494">
        <v>181.45</v>
      </c>
      <c r="D326" s="495">
        <v>181.66666666666666</v>
      </c>
      <c r="E326" s="495">
        <v>180.58333333333331</v>
      </c>
      <c r="F326" s="495">
        <v>179.71666666666667</v>
      </c>
      <c r="G326" s="495">
        <v>178.63333333333333</v>
      </c>
      <c r="H326" s="495">
        <v>182.5333333333333</v>
      </c>
      <c r="I326" s="495">
        <v>183.61666666666662</v>
      </c>
      <c r="J326" s="495">
        <v>184.48333333333329</v>
      </c>
      <c r="K326" s="494">
        <v>182.75</v>
      </c>
      <c r="L326" s="494">
        <v>180.8</v>
      </c>
      <c r="M326" s="494">
        <v>2.4294899999999999</v>
      </c>
    </row>
    <row r="327" spans="1:13">
      <c r="A327" s="254">
        <v>317</v>
      </c>
      <c r="B327" s="497" t="s">
        <v>145</v>
      </c>
      <c r="C327" s="494">
        <v>215.65</v>
      </c>
      <c r="D327" s="495">
        <v>214.65</v>
      </c>
      <c r="E327" s="495">
        <v>212.8</v>
      </c>
      <c r="F327" s="495">
        <v>209.95000000000002</v>
      </c>
      <c r="G327" s="495">
        <v>208.10000000000002</v>
      </c>
      <c r="H327" s="495">
        <v>217.5</v>
      </c>
      <c r="I327" s="495">
        <v>219.34999999999997</v>
      </c>
      <c r="J327" s="495">
        <v>222.2</v>
      </c>
      <c r="K327" s="494">
        <v>216.5</v>
      </c>
      <c r="L327" s="494">
        <v>211.8</v>
      </c>
      <c r="M327" s="494">
        <v>68.135450000000006</v>
      </c>
    </row>
    <row r="328" spans="1:13">
      <c r="A328" s="254">
        <v>318</v>
      </c>
      <c r="B328" s="497" t="s">
        <v>444</v>
      </c>
      <c r="C328" s="494">
        <v>602.65</v>
      </c>
      <c r="D328" s="495">
        <v>604.95000000000005</v>
      </c>
      <c r="E328" s="495">
        <v>597.90000000000009</v>
      </c>
      <c r="F328" s="495">
        <v>593.15000000000009</v>
      </c>
      <c r="G328" s="495">
        <v>586.10000000000014</v>
      </c>
      <c r="H328" s="495">
        <v>609.70000000000005</v>
      </c>
      <c r="I328" s="495">
        <v>616.75</v>
      </c>
      <c r="J328" s="495">
        <v>621.5</v>
      </c>
      <c r="K328" s="494">
        <v>612</v>
      </c>
      <c r="L328" s="494">
        <v>600.20000000000005</v>
      </c>
      <c r="M328" s="494">
        <v>1.3182199999999999</v>
      </c>
    </row>
    <row r="329" spans="1:13">
      <c r="A329" s="254">
        <v>319</v>
      </c>
      <c r="B329" s="497" t="s">
        <v>262</v>
      </c>
      <c r="C329" s="494">
        <v>1705.15</v>
      </c>
      <c r="D329" s="495">
        <v>1714.7</v>
      </c>
      <c r="E329" s="495">
        <v>1686.2</v>
      </c>
      <c r="F329" s="495">
        <v>1667.25</v>
      </c>
      <c r="G329" s="495">
        <v>1638.75</v>
      </c>
      <c r="H329" s="495">
        <v>1733.65</v>
      </c>
      <c r="I329" s="495">
        <v>1762.15</v>
      </c>
      <c r="J329" s="495">
        <v>1781.1000000000001</v>
      </c>
      <c r="K329" s="494">
        <v>1743.2</v>
      </c>
      <c r="L329" s="494">
        <v>1695.75</v>
      </c>
      <c r="M329" s="494">
        <v>3.1204299999999998</v>
      </c>
    </row>
    <row r="330" spans="1:13">
      <c r="A330" s="254">
        <v>320</v>
      </c>
      <c r="B330" s="497" t="s">
        <v>445</v>
      </c>
      <c r="C330" s="494">
        <v>1537.95</v>
      </c>
      <c r="D330" s="495">
        <v>1527.6500000000003</v>
      </c>
      <c r="E330" s="495">
        <v>1505.4000000000005</v>
      </c>
      <c r="F330" s="495">
        <v>1472.8500000000001</v>
      </c>
      <c r="G330" s="495">
        <v>1450.6000000000004</v>
      </c>
      <c r="H330" s="495">
        <v>1560.2000000000007</v>
      </c>
      <c r="I330" s="495">
        <v>1582.4500000000003</v>
      </c>
      <c r="J330" s="495">
        <v>1615.0000000000009</v>
      </c>
      <c r="K330" s="494">
        <v>1549.9</v>
      </c>
      <c r="L330" s="494">
        <v>1495.1</v>
      </c>
      <c r="M330" s="494">
        <v>4.7086300000000003</v>
      </c>
    </row>
    <row r="331" spans="1:13">
      <c r="A331" s="254">
        <v>321</v>
      </c>
      <c r="B331" s="497" t="s">
        <v>147</v>
      </c>
      <c r="C331" s="494">
        <v>1176.25</v>
      </c>
      <c r="D331" s="495">
        <v>1178.8333333333333</v>
      </c>
      <c r="E331" s="495">
        <v>1167.4166666666665</v>
      </c>
      <c r="F331" s="495">
        <v>1158.5833333333333</v>
      </c>
      <c r="G331" s="495">
        <v>1147.1666666666665</v>
      </c>
      <c r="H331" s="495">
        <v>1187.6666666666665</v>
      </c>
      <c r="I331" s="495">
        <v>1199.083333333333</v>
      </c>
      <c r="J331" s="495">
        <v>1207.9166666666665</v>
      </c>
      <c r="K331" s="494">
        <v>1190.25</v>
      </c>
      <c r="L331" s="494">
        <v>1170</v>
      </c>
      <c r="M331" s="494">
        <v>7.3314000000000004</v>
      </c>
    </row>
    <row r="332" spans="1:13">
      <c r="A332" s="254">
        <v>322</v>
      </c>
      <c r="B332" s="497" t="s">
        <v>263</v>
      </c>
      <c r="C332" s="494">
        <v>921.2</v>
      </c>
      <c r="D332" s="495">
        <v>919.4666666666667</v>
      </c>
      <c r="E332" s="495">
        <v>911.88333333333344</v>
      </c>
      <c r="F332" s="495">
        <v>902.56666666666672</v>
      </c>
      <c r="G332" s="495">
        <v>894.98333333333346</v>
      </c>
      <c r="H332" s="495">
        <v>928.78333333333342</v>
      </c>
      <c r="I332" s="495">
        <v>936.36666666666667</v>
      </c>
      <c r="J332" s="495">
        <v>945.68333333333339</v>
      </c>
      <c r="K332" s="494">
        <v>927.05</v>
      </c>
      <c r="L332" s="494">
        <v>910.15</v>
      </c>
      <c r="M332" s="494">
        <v>4.9055</v>
      </c>
    </row>
    <row r="333" spans="1:13">
      <c r="A333" s="254">
        <v>323</v>
      </c>
      <c r="B333" s="497" t="s">
        <v>149</v>
      </c>
      <c r="C333" s="494">
        <v>41.65</v>
      </c>
      <c r="D333" s="495">
        <v>41.083333333333336</v>
      </c>
      <c r="E333" s="495">
        <v>40.266666666666673</v>
      </c>
      <c r="F333" s="495">
        <v>38.88333333333334</v>
      </c>
      <c r="G333" s="495">
        <v>38.066666666666677</v>
      </c>
      <c r="H333" s="495">
        <v>42.466666666666669</v>
      </c>
      <c r="I333" s="495">
        <v>43.283333333333331</v>
      </c>
      <c r="J333" s="495">
        <v>44.666666666666664</v>
      </c>
      <c r="K333" s="494">
        <v>41.9</v>
      </c>
      <c r="L333" s="494">
        <v>39.700000000000003</v>
      </c>
      <c r="M333" s="494">
        <v>95.811850000000007</v>
      </c>
    </row>
    <row r="334" spans="1:13">
      <c r="A334" s="254">
        <v>324</v>
      </c>
      <c r="B334" s="497" t="s">
        <v>150</v>
      </c>
      <c r="C334" s="494">
        <v>74.5</v>
      </c>
      <c r="D334" s="495">
        <v>74.399999999999991</v>
      </c>
      <c r="E334" s="495">
        <v>73.649999999999977</v>
      </c>
      <c r="F334" s="495">
        <v>72.799999999999983</v>
      </c>
      <c r="G334" s="495">
        <v>72.049999999999969</v>
      </c>
      <c r="H334" s="495">
        <v>75.249999999999986</v>
      </c>
      <c r="I334" s="495">
        <v>76.000000000000014</v>
      </c>
      <c r="J334" s="495">
        <v>76.849999999999994</v>
      </c>
      <c r="K334" s="494">
        <v>75.150000000000006</v>
      </c>
      <c r="L334" s="494">
        <v>73.55</v>
      </c>
      <c r="M334" s="494">
        <v>21.076699999999999</v>
      </c>
    </row>
    <row r="335" spans="1:13">
      <c r="A335" s="254">
        <v>325</v>
      </c>
      <c r="B335" s="497" t="s">
        <v>446</v>
      </c>
      <c r="C335" s="494">
        <v>508.45</v>
      </c>
      <c r="D335" s="495">
        <v>508</v>
      </c>
      <c r="E335" s="495">
        <v>500.4</v>
      </c>
      <c r="F335" s="495">
        <v>492.34999999999997</v>
      </c>
      <c r="G335" s="495">
        <v>484.74999999999994</v>
      </c>
      <c r="H335" s="495">
        <v>516.04999999999995</v>
      </c>
      <c r="I335" s="495">
        <v>523.65000000000009</v>
      </c>
      <c r="J335" s="495">
        <v>531.70000000000005</v>
      </c>
      <c r="K335" s="494">
        <v>515.6</v>
      </c>
      <c r="L335" s="494">
        <v>499.95</v>
      </c>
      <c r="M335" s="494">
        <v>0.56998000000000004</v>
      </c>
    </row>
    <row r="336" spans="1:13">
      <c r="A336" s="254">
        <v>326</v>
      </c>
      <c r="B336" s="497" t="s">
        <v>264</v>
      </c>
      <c r="C336" s="494">
        <v>24.3</v>
      </c>
      <c r="D336" s="495">
        <v>24.316666666666666</v>
      </c>
      <c r="E336" s="495">
        <v>24.083333333333332</v>
      </c>
      <c r="F336" s="495">
        <v>23.866666666666667</v>
      </c>
      <c r="G336" s="495">
        <v>23.633333333333333</v>
      </c>
      <c r="H336" s="495">
        <v>24.533333333333331</v>
      </c>
      <c r="I336" s="495">
        <v>24.766666666666666</v>
      </c>
      <c r="J336" s="495">
        <v>24.983333333333331</v>
      </c>
      <c r="K336" s="494">
        <v>24.55</v>
      </c>
      <c r="L336" s="494">
        <v>24.1</v>
      </c>
      <c r="M336" s="494">
        <v>16.339950000000002</v>
      </c>
    </row>
    <row r="337" spans="1:13">
      <c r="A337" s="254">
        <v>327</v>
      </c>
      <c r="B337" s="497" t="s">
        <v>447</v>
      </c>
      <c r="C337" s="494">
        <v>47.3</v>
      </c>
      <c r="D337" s="495">
        <v>47.266666666666659</v>
      </c>
      <c r="E337" s="495">
        <v>47.133333333333319</v>
      </c>
      <c r="F337" s="495">
        <v>46.966666666666661</v>
      </c>
      <c r="G337" s="495">
        <v>46.833333333333321</v>
      </c>
      <c r="H337" s="495">
        <v>47.433333333333316</v>
      </c>
      <c r="I337" s="495">
        <v>47.566666666666656</v>
      </c>
      <c r="J337" s="495">
        <v>47.733333333333313</v>
      </c>
      <c r="K337" s="494">
        <v>47.4</v>
      </c>
      <c r="L337" s="494">
        <v>47.1</v>
      </c>
      <c r="M337" s="494">
        <v>6.7164700000000002</v>
      </c>
    </row>
    <row r="338" spans="1:13">
      <c r="A338" s="254">
        <v>328</v>
      </c>
      <c r="B338" s="497" t="s">
        <v>152</v>
      </c>
      <c r="C338" s="494">
        <v>146.44999999999999</v>
      </c>
      <c r="D338" s="495">
        <v>145.63333333333333</v>
      </c>
      <c r="E338" s="495">
        <v>143.46666666666664</v>
      </c>
      <c r="F338" s="495">
        <v>140.48333333333332</v>
      </c>
      <c r="G338" s="495">
        <v>138.31666666666663</v>
      </c>
      <c r="H338" s="495">
        <v>148.61666666666665</v>
      </c>
      <c r="I338" s="495">
        <v>150.78333333333333</v>
      </c>
      <c r="J338" s="495">
        <v>153.76666666666665</v>
      </c>
      <c r="K338" s="494">
        <v>147.80000000000001</v>
      </c>
      <c r="L338" s="494">
        <v>142.65</v>
      </c>
      <c r="M338" s="494">
        <v>108.50942999999999</v>
      </c>
    </row>
    <row r="339" spans="1:13">
      <c r="A339" s="254">
        <v>329</v>
      </c>
      <c r="B339" s="497" t="s">
        <v>694</v>
      </c>
      <c r="C339" s="494">
        <v>180.45</v>
      </c>
      <c r="D339" s="495">
        <v>179.78333333333333</v>
      </c>
      <c r="E339" s="495">
        <v>176.16666666666666</v>
      </c>
      <c r="F339" s="495">
        <v>171.88333333333333</v>
      </c>
      <c r="G339" s="495">
        <v>168.26666666666665</v>
      </c>
      <c r="H339" s="495">
        <v>184.06666666666666</v>
      </c>
      <c r="I339" s="495">
        <v>187.68333333333334</v>
      </c>
      <c r="J339" s="495">
        <v>191.96666666666667</v>
      </c>
      <c r="K339" s="494">
        <v>183.4</v>
      </c>
      <c r="L339" s="494">
        <v>175.5</v>
      </c>
      <c r="M339" s="494">
        <v>9.6797500000000003</v>
      </c>
    </row>
    <row r="340" spans="1:13">
      <c r="A340" s="254">
        <v>330</v>
      </c>
      <c r="B340" s="497" t="s">
        <v>153</v>
      </c>
      <c r="C340" s="494">
        <v>102.05</v>
      </c>
      <c r="D340" s="495">
        <v>102.43333333333334</v>
      </c>
      <c r="E340" s="495">
        <v>101.31666666666668</v>
      </c>
      <c r="F340" s="495">
        <v>100.58333333333334</v>
      </c>
      <c r="G340" s="495">
        <v>99.466666666666683</v>
      </c>
      <c r="H340" s="495">
        <v>103.16666666666667</v>
      </c>
      <c r="I340" s="495">
        <v>104.28333333333335</v>
      </c>
      <c r="J340" s="495">
        <v>105.01666666666667</v>
      </c>
      <c r="K340" s="494">
        <v>103.55</v>
      </c>
      <c r="L340" s="494">
        <v>101.7</v>
      </c>
      <c r="M340" s="494">
        <v>177.63435999999999</v>
      </c>
    </row>
    <row r="341" spans="1:13">
      <c r="A341" s="254">
        <v>331</v>
      </c>
      <c r="B341" s="497" t="s">
        <v>448</v>
      </c>
      <c r="C341" s="494">
        <v>398.15</v>
      </c>
      <c r="D341" s="495">
        <v>397.61666666666662</v>
      </c>
      <c r="E341" s="495">
        <v>393.58333333333326</v>
      </c>
      <c r="F341" s="495">
        <v>389.01666666666665</v>
      </c>
      <c r="G341" s="495">
        <v>384.98333333333329</v>
      </c>
      <c r="H341" s="495">
        <v>402.18333333333322</v>
      </c>
      <c r="I341" s="495">
        <v>406.21666666666664</v>
      </c>
      <c r="J341" s="495">
        <v>410.78333333333319</v>
      </c>
      <c r="K341" s="494">
        <v>401.65</v>
      </c>
      <c r="L341" s="494">
        <v>393.05</v>
      </c>
      <c r="M341" s="494">
        <v>0.67925999999999997</v>
      </c>
    </row>
    <row r="342" spans="1:13">
      <c r="A342" s="254">
        <v>332</v>
      </c>
      <c r="B342" s="497" t="s">
        <v>148</v>
      </c>
      <c r="C342" s="494">
        <v>60.9</v>
      </c>
      <c r="D342" s="495">
        <v>60.133333333333326</v>
      </c>
      <c r="E342" s="495">
        <v>58.566666666666649</v>
      </c>
      <c r="F342" s="495">
        <v>56.23333333333332</v>
      </c>
      <c r="G342" s="495">
        <v>54.666666666666643</v>
      </c>
      <c r="H342" s="495">
        <v>62.466666666666654</v>
      </c>
      <c r="I342" s="495">
        <v>64.033333333333331</v>
      </c>
      <c r="J342" s="495">
        <v>66.36666666666666</v>
      </c>
      <c r="K342" s="494">
        <v>61.7</v>
      </c>
      <c r="L342" s="494">
        <v>57.8</v>
      </c>
      <c r="M342" s="494">
        <v>579.43087000000003</v>
      </c>
    </row>
    <row r="343" spans="1:13">
      <c r="A343" s="254">
        <v>333</v>
      </c>
      <c r="B343" s="497" t="s">
        <v>449</v>
      </c>
      <c r="C343" s="494">
        <v>54.75</v>
      </c>
      <c r="D343" s="495">
        <v>54.083333333333336</v>
      </c>
      <c r="E343" s="495">
        <v>52.31666666666667</v>
      </c>
      <c r="F343" s="495">
        <v>49.883333333333333</v>
      </c>
      <c r="G343" s="495">
        <v>48.116666666666667</v>
      </c>
      <c r="H343" s="495">
        <v>56.516666666666673</v>
      </c>
      <c r="I343" s="495">
        <v>58.283333333333339</v>
      </c>
      <c r="J343" s="495">
        <v>60.716666666666676</v>
      </c>
      <c r="K343" s="494">
        <v>55.85</v>
      </c>
      <c r="L343" s="494">
        <v>51.65</v>
      </c>
      <c r="M343" s="494">
        <v>47.302790000000002</v>
      </c>
    </row>
    <row r="344" spans="1:13">
      <c r="A344" s="254">
        <v>334</v>
      </c>
      <c r="B344" s="497" t="s">
        <v>450</v>
      </c>
      <c r="C344" s="494">
        <v>3462.05</v>
      </c>
      <c r="D344" s="495">
        <v>3375.0166666666664</v>
      </c>
      <c r="E344" s="495">
        <v>3262.0333333333328</v>
      </c>
      <c r="F344" s="495">
        <v>3062.0166666666664</v>
      </c>
      <c r="G344" s="495">
        <v>2949.0333333333328</v>
      </c>
      <c r="H344" s="495">
        <v>3575.0333333333328</v>
      </c>
      <c r="I344" s="495">
        <v>3688.0166666666664</v>
      </c>
      <c r="J344" s="495">
        <v>3888.0333333333328</v>
      </c>
      <c r="K344" s="494">
        <v>3488</v>
      </c>
      <c r="L344" s="494">
        <v>3175</v>
      </c>
      <c r="M344" s="494">
        <v>10.59873</v>
      </c>
    </row>
    <row r="345" spans="1:13">
      <c r="A345" s="254">
        <v>335</v>
      </c>
      <c r="B345" s="497" t="s">
        <v>755</v>
      </c>
      <c r="C345" s="494">
        <v>74.95</v>
      </c>
      <c r="D345" s="495">
        <v>75.033333333333331</v>
      </c>
      <c r="E345" s="495">
        <v>74.266666666666666</v>
      </c>
      <c r="F345" s="495">
        <v>73.583333333333329</v>
      </c>
      <c r="G345" s="495">
        <v>72.816666666666663</v>
      </c>
      <c r="H345" s="495">
        <v>75.716666666666669</v>
      </c>
      <c r="I345" s="495">
        <v>76.48333333333332</v>
      </c>
      <c r="J345" s="495">
        <v>77.166666666666671</v>
      </c>
      <c r="K345" s="494">
        <v>75.8</v>
      </c>
      <c r="L345" s="494">
        <v>74.349999999999994</v>
      </c>
      <c r="M345" s="494">
        <v>0.69242000000000004</v>
      </c>
    </row>
    <row r="346" spans="1:13">
      <c r="A346" s="254">
        <v>336</v>
      </c>
      <c r="B346" s="497" t="s">
        <v>151</v>
      </c>
      <c r="C346" s="494">
        <v>16779</v>
      </c>
      <c r="D346" s="495">
        <v>16819.666666666668</v>
      </c>
      <c r="E346" s="495">
        <v>16709.333333333336</v>
      </c>
      <c r="F346" s="495">
        <v>16639.666666666668</v>
      </c>
      <c r="G346" s="495">
        <v>16529.333333333336</v>
      </c>
      <c r="H346" s="495">
        <v>16889.333333333336</v>
      </c>
      <c r="I346" s="495">
        <v>16999.666666666672</v>
      </c>
      <c r="J346" s="495">
        <v>17069.333333333336</v>
      </c>
      <c r="K346" s="494">
        <v>16930</v>
      </c>
      <c r="L346" s="494">
        <v>16750</v>
      </c>
      <c r="M346" s="494">
        <v>0.44651000000000002</v>
      </c>
    </row>
    <row r="347" spans="1:13">
      <c r="A347" s="254">
        <v>337</v>
      </c>
      <c r="B347" s="497" t="s">
        <v>791</v>
      </c>
      <c r="C347" s="494">
        <v>40.450000000000003</v>
      </c>
      <c r="D347" s="495">
        <v>40.6</v>
      </c>
      <c r="E347" s="495">
        <v>38.900000000000006</v>
      </c>
      <c r="F347" s="495">
        <v>37.35</v>
      </c>
      <c r="G347" s="495">
        <v>35.650000000000006</v>
      </c>
      <c r="H347" s="495">
        <v>42.150000000000006</v>
      </c>
      <c r="I347" s="495">
        <v>43.850000000000009</v>
      </c>
      <c r="J347" s="495">
        <v>45.400000000000006</v>
      </c>
      <c r="K347" s="494">
        <v>42.3</v>
      </c>
      <c r="L347" s="494">
        <v>39.049999999999997</v>
      </c>
      <c r="M347" s="494">
        <v>29.24267</v>
      </c>
    </row>
    <row r="348" spans="1:13">
      <c r="A348" s="254">
        <v>338</v>
      </c>
      <c r="B348" s="497" t="s">
        <v>451</v>
      </c>
      <c r="C348" s="494">
        <v>1923.4</v>
      </c>
      <c r="D348" s="495">
        <v>1919.45</v>
      </c>
      <c r="E348" s="495">
        <v>1878.95</v>
      </c>
      <c r="F348" s="495">
        <v>1834.5</v>
      </c>
      <c r="G348" s="495">
        <v>1794</v>
      </c>
      <c r="H348" s="495">
        <v>1963.9</v>
      </c>
      <c r="I348" s="495">
        <v>2004.4</v>
      </c>
      <c r="J348" s="495">
        <v>2048.8500000000004</v>
      </c>
      <c r="K348" s="494">
        <v>1959.95</v>
      </c>
      <c r="L348" s="494">
        <v>1875</v>
      </c>
      <c r="M348" s="494">
        <v>0.15153</v>
      </c>
    </row>
    <row r="349" spans="1:13">
      <c r="A349" s="254">
        <v>339</v>
      </c>
      <c r="B349" s="497" t="s">
        <v>790</v>
      </c>
      <c r="C349" s="494">
        <v>340.65</v>
      </c>
      <c r="D349" s="495">
        <v>337.83333333333331</v>
      </c>
      <c r="E349" s="495">
        <v>332.06666666666661</v>
      </c>
      <c r="F349" s="495">
        <v>323.48333333333329</v>
      </c>
      <c r="G349" s="495">
        <v>317.71666666666658</v>
      </c>
      <c r="H349" s="495">
        <v>346.41666666666663</v>
      </c>
      <c r="I349" s="495">
        <v>352.18333333333339</v>
      </c>
      <c r="J349" s="495">
        <v>360.76666666666665</v>
      </c>
      <c r="K349" s="494">
        <v>343.6</v>
      </c>
      <c r="L349" s="494">
        <v>329.25</v>
      </c>
      <c r="M349" s="494">
        <v>8.1684300000000007</v>
      </c>
    </row>
    <row r="350" spans="1:13">
      <c r="A350" s="254">
        <v>340</v>
      </c>
      <c r="B350" s="497" t="s">
        <v>265</v>
      </c>
      <c r="C350" s="494">
        <v>537.6</v>
      </c>
      <c r="D350" s="495">
        <v>534.2166666666667</v>
      </c>
      <c r="E350" s="495">
        <v>528.53333333333342</v>
      </c>
      <c r="F350" s="495">
        <v>519.4666666666667</v>
      </c>
      <c r="G350" s="495">
        <v>513.78333333333342</v>
      </c>
      <c r="H350" s="495">
        <v>543.28333333333342</v>
      </c>
      <c r="I350" s="495">
        <v>548.96666666666681</v>
      </c>
      <c r="J350" s="495">
        <v>558.03333333333342</v>
      </c>
      <c r="K350" s="494">
        <v>539.9</v>
      </c>
      <c r="L350" s="494">
        <v>525.15</v>
      </c>
      <c r="M350" s="494">
        <v>1.9624600000000001</v>
      </c>
    </row>
    <row r="351" spans="1:13">
      <c r="A351" s="254">
        <v>341</v>
      </c>
      <c r="B351" s="497" t="s">
        <v>155</v>
      </c>
      <c r="C351" s="494">
        <v>103.2</v>
      </c>
      <c r="D351" s="495">
        <v>103.33333333333333</v>
      </c>
      <c r="E351" s="495">
        <v>102.66666666666666</v>
      </c>
      <c r="F351" s="495">
        <v>102.13333333333333</v>
      </c>
      <c r="G351" s="495">
        <v>101.46666666666665</v>
      </c>
      <c r="H351" s="495">
        <v>103.86666666666666</v>
      </c>
      <c r="I351" s="495">
        <v>104.53333333333332</v>
      </c>
      <c r="J351" s="495">
        <v>105.06666666666666</v>
      </c>
      <c r="K351" s="494">
        <v>104</v>
      </c>
      <c r="L351" s="494">
        <v>102.8</v>
      </c>
      <c r="M351" s="494">
        <v>88.862499999999997</v>
      </c>
    </row>
    <row r="352" spans="1:13">
      <c r="A352" s="254">
        <v>342</v>
      </c>
      <c r="B352" s="497" t="s">
        <v>154</v>
      </c>
      <c r="C352" s="494">
        <v>116</v>
      </c>
      <c r="D352" s="495">
        <v>116.40000000000002</v>
      </c>
      <c r="E352" s="495">
        <v>115.25000000000004</v>
      </c>
      <c r="F352" s="495">
        <v>114.50000000000003</v>
      </c>
      <c r="G352" s="495">
        <v>113.35000000000005</v>
      </c>
      <c r="H352" s="495">
        <v>117.15000000000003</v>
      </c>
      <c r="I352" s="495">
        <v>118.30000000000001</v>
      </c>
      <c r="J352" s="495">
        <v>119.05000000000003</v>
      </c>
      <c r="K352" s="494">
        <v>117.55</v>
      </c>
      <c r="L352" s="494">
        <v>115.65</v>
      </c>
      <c r="M352" s="494">
        <v>14.345039999999999</v>
      </c>
    </row>
    <row r="353" spans="1:13">
      <c r="A353" s="254">
        <v>343</v>
      </c>
      <c r="B353" s="497" t="s">
        <v>452</v>
      </c>
      <c r="C353" s="494">
        <v>69.099999999999994</v>
      </c>
      <c r="D353" s="495">
        <v>69.36666666666666</v>
      </c>
      <c r="E353" s="495">
        <v>67.23333333333332</v>
      </c>
      <c r="F353" s="495">
        <v>65.36666666666666</v>
      </c>
      <c r="G353" s="495">
        <v>63.23333333333332</v>
      </c>
      <c r="H353" s="495">
        <v>71.23333333333332</v>
      </c>
      <c r="I353" s="495">
        <v>73.366666666666674</v>
      </c>
      <c r="J353" s="495">
        <v>75.23333333333332</v>
      </c>
      <c r="K353" s="494">
        <v>71.5</v>
      </c>
      <c r="L353" s="494">
        <v>67.5</v>
      </c>
      <c r="M353" s="494">
        <v>3.01999</v>
      </c>
    </row>
    <row r="354" spans="1:13">
      <c r="A354" s="254">
        <v>344</v>
      </c>
      <c r="B354" s="497" t="s">
        <v>266</v>
      </c>
      <c r="C354" s="494">
        <v>3401.45</v>
      </c>
      <c r="D354" s="495">
        <v>3380.4166666666665</v>
      </c>
      <c r="E354" s="495">
        <v>3326.0333333333328</v>
      </c>
      <c r="F354" s="495">
        <v>3250.6166666666663</v>
      </c>
      <c r="G354" s="495">
        <v>3196.2333333333327</v>
      </c>
      <c r="H354" s="495">
        <v>3455.833333333333</v>
      </c>
      <c r="I354" s="495">
        <v>3510.2166666666672</v>
      </c>
      <c r="J354" s="495">
        <v>3585.6333333333332</v>
      </c>
      <c r="K354" s="494">
        <v>3434.8</v>
      </c>
      <c r="L354" s="494">
        <v>3305</v>
      </c>
      <c r="M354" s="494">
        <v>1.6331100000000001</v>
      </c>
    </row>
    <row r="355" spans="1:13">
      <c r="A355" s="254">
        <v>345</v>
      </c>
      <c r="B355" s="497" t="s">
        <v>453</v>
      </c>
      <c r="C355" s="494">
        <v>107</v>
      </c>
      <c r="D355" s="495">
        <v>106.7</v>
      </c>
      <c r="E355" s="495">
        <v>105.10000000000001</v>
      </c>
      <c r="F355" s="495">
        <v>103.2</v>
      </c>
      <c r="G355" s="495">
        <v>101.60000000000001</v>
      </c>
      <c r="H355" s="495">
        <v>108.60000000000001</v>
      </c>
      <c r="I355" s="495">
        <v>110.2</v>
      </c>
      <c r="J355" s="495">
        <v>112.10000000000001</v>
      </c>
      <c r="K355" s="494">
        <v>108.3</v>
      </c>
      <c r="L355" s="494">
        <v>104.8</v>
      </c>
      <c r="M355" s="494">
        <v>8.8701100000000004</v>
      </c>
    </row>
    <row r="356" spans="1:13">
      <c r="A356" s="254">
        <v>346</v>
      </c>
      <c r="B356" s="497" t="s">
        <v>454</v>
      </c>
      <c r="C356" s="494">
        <v>281.60000000000002</v>
      </c>
      <c r="D356" s="495">
        <v>282.76666666666665</v>
      </c>
      <c r="E356" s="495">
        <v>279.83333333333331</v>
      </c>
      <c r="F356" s="495">
        <v>278.06666666666666</v>
      </c>
      <c r="G356" s="495">
        <v>275.13333333333333</v>
      </c>
      <c r="H356" s="495">
        <v>284.5333333333333</v>
      </c>
      <c r="I356" s="495">
        <v>287.4666666666667</v>
      </c>
      <c r="J356" s="495">
        <v>289.23333333333329</v>
      </c>
      <c r="K356" s="494">
        <v>285.7</v>
      </c>
      <c r="L356" s="494">
        <v>281</v>
      </c>
      <c r="M356" s="494">
        <v>2.3464399999999999</v>
      </c>
    </row>
    <row r="357" spans="1:13">
      <c r="A357" s="254">
        <v>347</v>
      </c>
      <c r="B357" s="497" t="s">
        <v>455</v>
      </c>
      <c r="C357" s="494">
        <v>309.75</v>
      </c>
      <c r="D357" s="495">
        <v>311.40000000000003</v>
      </c>
      <c r="E357" s="495">
        <v>305.80000000000007</v>
      </c>
      <c r="F357" s="495">
        <v>301.85000000000002</v>
      </c>
      <c r="G357" s="495">
        <v>296.25000000000006</v>
      </c>
      <c r="H357" s="495">
        <v>315.35000000000008</v>
      </c>
      <c r="I357" s="495">
        <v>320.9500000000001</v>
      </c>
      <c r="J357" s="495">
        <v>324.90000000000009</v>
      </c>
      <c r="K357" s="494">
        <v>317</v>
      </c>
      <c r="L357" s="494">
        <v>307.45</v>
      </c>
      <c r="M357" s="494">
        <v>1.7809900000000001</v>
      </c>
    </row>
    <row r="358" spans="1:13">
      <c r="A358" s="254">
        <v>348</v>
      </c>
      <c r="B358" s="497" t="s">
        <v>267</v>
      </c>
      <c r="C358" s="494">
        <v>2609.1999999999998</v>
      </c>
      <c r="D358" s="495">
        <v>2572.1166666666668</v>
      </c>
      <c r="E358" s="495">
        <v>2524.2333333333336</v>
      </c>
      <c r="F358" s="495">
        <v>2439.2666666666669</v>
      </c>
      <c r="G358" s="495">
        <v>2391.3833333333337</v>
      </c>
      <c r="H358" s="495">
        <v>2657.0833333333335</v>
      </c>
      <c r="I358" s="495">
        <v>2704.9666666666667</v>
      </c>
      <c r="J358" s="495">
        <v>2789.9333333333334</v>
      </c>
      <c r="K358" s="494">
        <v>2620</v>
      </c>
      <c r="L358" s="494">
        <v>2487.15</v>
      </c>
      <c r="M358" s="494">
        <v>4.0760300000000003</v>
      </c>
    </row>
    <row r="359" spans="1:13">
      <c r="A359" s="254">
        <v>349</v>
      </c>
      <c r="B359" s="497" t="s">
        <v>268</v>
      </c>
      <c r="C359" s="494">
        <v>377.1</v>
      </c>
      <c r="D359" s="495">
        <v>375.18333333333334</v>
      </c>
      <c r="E359" s="495">
        <v>371.91666666666669</v>
      </c>
      <c r="F359" s="495">
        <v>366.73333333333335</v>
      </c>
      <c r="G359" s="495">
        <v>363.4666666666667</v>
      </c>
      <c r="H359" s="495">
        <v>380.36666666666667</v>
      </c>
      <c r="I359" s="495">
        <v>383.63333333333333</v>
      </c>
      <c r="J359" s="495">
        <v>388.81666666666666</v>
      </c>
      <c r="K359" s="494">
        <v>378.45</v>
      </c>
      <c r="L359" s="494">
        <v>370</v>
      </c>
      <c r="M359" s="494">
        <v>1.6000399999999999</v>
      </c>
    </row>
    <row r="360" spans="1:13">
      <c r="A360" s="254">
        <v>350</v>
      </c>
      <c r="B360" s="497" t="s">
        <v>456</v>
      </c>
      <c r="C360" s="494">
        <v>242.3</v>
      </c>
      <c r="D360" s="495">
        <v>241.86666666666667</v>
      </c>
      <c r="E360" s="495">
        <v>239.73333333333335</v>
      </c>
      <c r="F360" s="495">
        <v>237.16666666666669</v>
      </c>
      <c r="G360" s="495">
        <v>235.03333333333336</v>
      </c>
      <c r="H360" s="495">
        <v>244.43333333333334</v>
      </c>
      <c r="I360" s="495">
        <v>246.56666666666666</v>
      </c>
      <c r="J360" s="495">
        <v>249.13333333333333</v>
      </c>
      <c r="K360" s="494">
        <v>244</v>
      </c>
      <c r="L360" s="494">
        <v>239.3</v>
      </c>
      <c r="M360" s="494">
        <v>2.0424099999999998</v>
      </c>
    </row>
    <row r="361" spans="1:13">
      <c r="A361" s="254">
        <v>351</v>
      </c>
      <c r="B361" s="497" t="s">
        <v>758</v>
      </c>
      <c r="C361" s="494">
        <v>418.95</v>
      </c>
      <c r="D361" s="495">
        <v>420.88333333333327</v>
      </c>
      <c r="E361" s="495">
        <v>415.11666666666656</v>
      </c>
      <c r="F361" s="495">
        <v>411.2833333333333</v>
      </c>
      <c r="G361" s="495">
        <v>405.51666666666659</v>
      </c>
      <c r="H361" s="495">
        <v>424.71666666666653</v>
      </c>
      <c r="I361" s="495">
        <v>430.48333333333329</v>
      </c>
      <c r="J361" s="495">
        <v>434.31666666666649</v>
      </c>
      <c r="K361" s="494">
        <v>426.65</v>
      </c>
      <c r="L361" s="494">
        <v>417.05</v>
      </c>
      <c r="M361" s="494">
        <v>0.11559999999999999</v>
      </c>
    </row>
    <row r="362" spans="1:13">
      <c r="A362" s="254">
        <v>352</v>
      </c>
      <c r="B362" s="497" t="s">
        <v>457</v>
      </c>
      <c r="C362" s="494">
        <v>81.400000000000006</v>
      </c>
      <c r="D362" s="495">
        <v>81.766666666666666</v>
      </c>
      <c r="E362" s="495">
        <v>80.633333333333326</v>
      </c>
      <c r="F362" s="495">
        <v>79.86666666666666</v>
      </c>
      <c r="G362" s="495">
        <v>78.73333333333332</v>
      </c>
      <c r="H362" s="495">
        <v>82.533333333333331</v>
      </c>
      <c r="I362" s="495">
        <v>83.666666666666686</v>
      </c>
      <c r="J362" s="495">
        <v>84.433333333333337</v>
      </c>
      <c r="K362" s="494">
        <v>82.9</v>
      </c>
      <c r="L362" s="494">
        <v>81</v>
      </c>
      <c r="M362" s="494">
        <v>7.4890600000000003</v>
      </c>
    </row>
    <row r="363" spans="1:13">
      <c r="A363" s="254">
        <v>353</v>
      </c>
      <c r="B363" s="497" t="s">
        <v>163</v>
      </c>
      <c r="C363" s="494">
        <v>1189</v>
      </c>
      <c r="D363" s="495">
        <v>1178.05</v>
      </c>
      <c r="E363" s="495">
        <v>1161.4499999999998</v>
      </c>
      <c r="F363" s="495">
        <v>1133.8999999999999</v>
      </c>
      <c r="G363" s="495">
        <v>1117.2999999999997</v>
      </c>
      <c r="H363" s="495">
        <v>1205.5999999999999</v>
      </c>
      <c r="I363" s="495">
        <v>1222.1999999999998</v>
      </c>
      <c r="J363" s="495">
        <v>1249.75</v>
      </c>
      <c r="K363" s="494">
        <v>1194.6500000000001</v>
      </c>
      <c r="L363" s="494">
        <v>1150.5</v>
      </c>
      <c r="M363" s="494">
        <v>12.6706</v>
      </c>
    </row>
    <row r="364" spans="1:13">
      <c r="A364" s="254">
        <v>354</v>
      </c>
      <c r="B364" s="497" t="s">
        <v>156</v>
      </c>
      <c r="C364" s="494">
        <v>30196.15</v>
      </c>
      <c r="D364" s="495">
        <v>30258.716666666664</v>
      </c>
      <c r="E364" s="495">
        <v>29697.433333333327</v>
      </c>
      <c r="F364" s="495">
        <v>29198.716666666664</v>
      </c>
      <c r="G364" s="495">
        <v>28637.433333333327</v>
      </c>
      <c r="H364" s="495">
        <v>30757.433333333327</v>
      </c>
      <c r="I364" s="495">
        <v>31318.71666666666</v>
      </c>
      <c r="J364" s="495">
        <v>31817.433333333327</v>
      </c>
      <c r="K364" s="494">
        <v>30820</v>
      </c>
      <c r="L364" s="494">
        <v>29760</v>
      </c>
      <c r="M364" s="494">
        <v>0.36153999999999997</v>
      </c>
    </row>
    <row r="365" spans="1:13">
      <c r="A365" s="254">
        <v>355</v>
      </c>
      <c r="B365" s="497" t="s">
        <v>458</v>
      </c>
      <c r="C365" s="494">
        <v>1951.6</v>
      </c>
      <c r="D365" s="495">
        <v>1957.5666666666666</v>
      </c>
      <c r="E365" s="495">
        <v>1911.5333333333333</v>
      </c>
      <c r="F365" s="495">
        <v>1871.4666666666667</v>
      </c>
      <c r="G365" s="495">
        <v>1825.4333333333334</v>
      </c>
      <c r="H365" s="495">
        <v>1997.6333333333332</v>
      </c>
      <c r="I365" s="495">
        <v>2043.6666666666665</v>
      </c>
      <c r="J365" s="495">
        <v>2083.7333333333331</v>
      </c>
      <c r="K365" s="494">
        <v>2003.6</v>
      </c>
      <c r="L365" s="494">
        <v>1917.5</v>
      </c>
      <c r="M365" s="494">
        <v>1.58609</v>
      </c>
    </row>
    <row r="366" spans="1:13">
      <c r="A366" s="254">
        <v>356</v>
      </c>
      <c r="B366" s="497" t="s">
        <v>158</v>
      </c>
      <c r="C366" s="494">
        <v>239.3</v>
      </c>
      <c r="D366" s="495">
        <v>238.86666666666667</v>
      </c>
      <c r="E366" s="495">
        <v>236.93333333333334</v>
      </c>
      <c r="F366" s="495">
        <v>234.56666666666666</v>
      </c>
      <c r="G366" s="495">
        <v>232.63333333333333</v>
      </c>
      <c r="H366" s="495">
        <v>241.23333333333335</v>
      </c>
      <c r="I366" s="495">
        <v>243.16666666666669</v>
      </c>
      <c r="J366" s="495">
        <v>245.53333333333336</v>
      </c>
      <c r="K366" s="494">
        <v>240.8</v>
      </c>
      <c r="L366" s="494">
        <v>236.5</v>
      </c>
      <c r="M366" s="494">
        <v>29.418389999999999</v>
      </c>
    </row>
    <row r="367" spans="1:13">
      <c r="A367" s="254">
        <v>357</v>
      </c>
      <c r="B367" s="497" t="s">
        <v>269</v>
      </c>
      <c r="C367" s="494">
        <v>5172.2</v>
      </c>
      <c r="D367" s="495">
        <v>5181.8833333333332</v>
      </c>
      <c r="E367" s="495">
        <v>5125.3166666666666</v>
      </c>
      <c r="F367" s="495">
        <v>5078.4333333333334</v>
      </c>
      <c r="G367" s="495">
        <v>5021.8666666666668</v>
      </c>
      <c r="H367" s="495">
        <v>5228.7666666666664</v>
      </c>
      <c r="I367" s="495">
        <v>5285.3333333333321</v>
      </c>
      <c r="J367" s="495">
        <v>5332.2166666666662</v>
      </c>
      <c r="K367" s="494">
        <v>5238.45</v>
      </c>
      <c r="L367" s="494">
        <v>5135</v>
      </c>
      <c r="M367" s="494">
        <v>0.80230000000000001</v>
      </c>
    </row>
    <row r="368" spans="1:13">
      <c r="A368" s="254">
        <v>358</v>
      </c>
      <c r="B368" s="497" t="s">
        <v>459</v>
      </c>
      <c r="C368" s="494">
        <v>205.5</v>
      </c>
      <c r="D368" s="495">
        <v>206</v>
      </c>
      <c r="E368" s="495">
        <v>201.6</v>
      </c>
      <c r="F368" s="495">
        <v>197.7</v>
      </c>
      <c r="G368" s="495">
        <v>193.29999999999998</v>
      </c>
      <c r="H368" s="495">
        <v>209.9</v>
      </c>
      <c r="I368" s="495">
        <v>214.29999999999998</v>
      </c>
      <c r="J368" s="495">
        <v>218.20000000000002</v>
      </c>
      <c r="K368" s="494">
        <v>210.4</v>
      </c>
      <c r="L368" s="494">
        <v>202.1</v>
      </c>
      <c r="M368" s="494">
        <v>18.744700000000002</v>
      </c>
    </row>
    <row r="369" spans="1:13">
      <c r="A369" s="254">
        <v>359</v>
      </c>
      <c r="B369" s="497" t="s">
        <v>460</v>
      </c>
      <c r="C369" s="494">
        <v>757.8</v>
      </c>
      <c r="D369" s="495">
        <v>767.73333333333323</v>
      </c>
      <c r="E369" s="495">
        <v>735.46666666666647</v>
      </c>
      <c r="F369" s="495">
        <v>713.13333333333321</v>
      </c>
      <c r="G369" s="495">
        <v>680.86666666666645</v>
      </c>
      <c r="H369" s="495">
        <v>790.06666666666649</v>
      </c>
      <c r="I369" s="495">
        <v>822.33333333333314</v>
      </c>
      <c r="J369" s="495">
        <v>844.66666666666652</v>
      </c>
      <c r="K369" s="494">
        <v>800</v>
      </c>
      <c r="L369" s="494">
        <v>745.4</v>
      </c>
      <c r="M369" s="494">
        <v>3.87643</v>
      </c>
    </row>
    <row r="370" spans="1:13">
      <c r="A370" s="254">
        <v>360</v>
      </c>
      <c r="B370" s="497" t="s">
        <v>160</v>
      </c>
      <c r="C370" s="494">
        <v>1833.15</v>
      </c>
      <c r="D370" s="495">
        <v>1837.5333333333335</v>
      </c>
      <c r="E370" s="495">
        <v>1818.616666666667</v>
      </c>
      <c r="F370" s="495">
        <v>1804.0833333333335</v>
      </c>
      <c r="G370" s="495">
        <v>1785.166666666667</v>
      </c>
      <c r="H370" s="495">
        <v>1852.0666666666671</v>
      </c>
      <c r="I370" s="495">
        <v>1870.9833333333336</v>
      </c>
      <c r="J370" s="495">
        <v>1885.5166666666671</v>
      </c>
      <c r="K370" s="494">
        <v>1856.45</v>
      </c>
      <c r="L370" s="494">
        <v>1823</v>
      </c>
      <c r="M370" s="494">
        <v>6.0193000000000003</v>
      </c>
    </row>
    <row r="371" spans="1:13">
      <c r="A371" s="254">
        <v>361</v>
      </c>
      <c r="B371" s="497" t="s">
        <v>157</v>
      </c>
      <c r="C371" s="494">
        <v>1659</v>
      </c>
      <c r="D371" s="495">
        <v>1647</v>
      </c>
      <c r="E371" s="495">
        <v>1624</v>
      </c>
      <c r="F371" s="495">
        <v>1589</v>
      </c>
      <c r="G371" s="495">
        <v>1566</v>
      </c>
      <c r="H371" s="495">
        <v>1682</v>
      </c>
      <c r="I371" s="495">
        <v>1705</v>
      </c>
      <c r="J371" s="495">
        <v>1740</v>
      </c>
      <c r="K371" s="494">
        <v>1670</v>
      </c>
      <c r="L371" s="494">
        <v>1612</v>
      </c>
      <c r="M371" s="494">
        <v>11.023899999999999</v>
      </c>
    </row>
    <row r="372" spans="1:13">
      <c r="A372" s="254">
        <v>362</v>
      </c>
      <c r="B372" s="497" t="s">
        <v>756</v>
      </c>
      <c r="C372" s="494">
        <v>1058.05</v>
      </c>
      <c r="D372" s="495">
        <v>1044.8333333333333</v>
      </c>
      <c r="E372" s="495">
        <v>1014.2166666666665</v>
      </c>
      <c r="F372" s="495">
        <v>970.38333333333321</v>
      </c>
      <c r="G372" s="495">
        <v>939.76666666666642</v>
      </c>
      <c r="H372" s="495">
        <v>1088.6666666666665</v>
      </c>
      <c r="I372" s="495">
        <v>1119.2833333333333</v>
      </c>
      <c r="J372" s="495">
        <v>1163.1166666666666</v>
      </c>
      <c r="K372" s="494">
        <v>1075.45</v>
      </c>
      <c r="L372" s="494">
        <v>1001</v>
      </c>
      <c r="M372" s="494">
        <v>2.0381900000000002</v>
      </c>
    </row>
    <row r="373" spans="1:13">
      <c r="A373" s="254">
        <v>363</v>
      </c>
      <c r="B373" s="497" t="s">
        <v>461</v>
      </c>
      <c r="C373" s="494">
        <v>1541.85</v>
      </c>
      <c r="D373" s="495">
        <v>1525.3666666666668</v>
      </c>
      <c r="E373" s="495">
        <v>1496.2333333333336</v>
      </c>
      <c r="F373" s="495">
        <v>1450.6166666666668</v>
      </c>
      <c r="G373" s="495">
        <v>1421.4833333333336</v>
      </c>
      <c r="H373" s="495">
        <v>1570.9833333333336</v>
      </c>
      <c r="I373" s="495">
        <v>1600.1166666666668</v>
      </c>
      <c r="J373" s="495">
        <v>1645.7333333333336</v>
      </c>
      <c r="K373" s="494">
        <v>1554.5</v>
      </c>
      <c r="L373" s="494">
        <v>1479.75</v>
      </c>
      <c r="M373" s="494">
        <v>10.542</v>
      </c>
    </row>
    <row r="374" spans="1:13">
      <c r="A374" s="254">
        <v>364</v>
      </c>
      <c r="B374" s="497" t="s">
        <v>757</v>
      </c>
      <c r="C374" s="494">
        <v>880.55</v>
      </c>
      <c r="D374" s="495">
        <v>880.51666666666677</v>
      </c>
      <c r="E374" s="495">
        <v>872.03333333333353</v>
      </c>
      <c r="F374" s="495">
        <v>863.51666666666677</v>
      </c>
      <c r="G374" s="495">
        <v>855.03333333333353</v>
      </c>
      <c r="H374" s="495">
        <v>889.03333333333353</v>
      </c>
      <c r="I374" s="495">
        <v>897.51666666666688</v>
      </c>
      <c r="J374" s="495">
        <v>906.03333333333353</v>
      </c>
      <c r="K374" s="494">
        <v>889</v>
      </c>
      <c r="L374" s="494">
        <v>872</v>
      </c>
      <c r="M374" s="494">
        <v>0.29282999999999998</v>
      </c>
    </row>
    <row r="375" spans="1:13">
      <c r="A375" s="254">
        <v>365</v>
      </c>
      <c r="B375" s="497" t="s">
        <v>159</v>
      </c>
      <c r="C375" s="494">
        <v>108.5</v>
      </c>
      <c r="D375" s="495">
        <v>107.75</v>
      </c>
      <c r="E375" s="495">
        <v>106.65</v>
      </c>
      <c r="F375" s="495">
        <v>104.80000000000001</v>
      </c>
      <c r="G375" s="495">
        <v>103.70000000000002</v>
      </c>
      <c r="H375" s="495">
        <v>109.6</v>
      </c>
      <c r="I375" s="495">
        <v>110.69999999999999</v>
      </c>
      <c r="J375" s="495">
        <v>112.54999999999998</v>
      </c>
      <c r="K375" s="494">
        <v>108.85</v>
      </c>
      <c r="L375" s="494">
        <v>105.9</v>
      </c>
      <c r="M375" s="494">
        <v>68.096119999999999</v>
      </c>
    </row>
    <row r="376" spans="1:13">
      <c r="A376" s="254">
        <v>366</v>
      </c>
      <c r="B376" s="497" t="s">
        <v>162</v>
      </c>
      <c r="C376" s="494">
        <v>216.65</v>
      </c>
      <c r="D376" s="495">
        <v>217.65</v>
      </c>
      <c r="E376" s="495">
        <v>214.8</v>
      </c>
      <c r="F376" s="495">
        <v>212.95000000000002</v>
      </c>
      <c r="G376" s="495">
        <v>210.10000000000002</v>
      </c>
      <c r="H376" s="495">
        <v>219.5</v>
      </c>
      <c r="I376" s="495">
        <v>222.34999999999997</v>
      </c>
      <c r="J376" s="495">
        <v>224.2</v>
      </c>
      <c r="K376" s="494">
        <v>220.5</v>
      </c>
      <c r="L376" s="494">
        <v>215.8</v>
      </c>
      <c r="M376" s="494">
        <v>85.897210000000001</v>
      </c>
    </row>
    <row r="377" spans="1:13">
      <c r="A377" s="254">
        <v>367</v>
      </c>
      <c r="B377" s="497" t="s">
        <v>462</v>
      </c>
      <c r="C377" s="494">
        <v>235.2</v>
      </c>
      <c r="D377" s="495">
        <v>237.06666666666669</v>
      </c>
      <c r="E377" s="495">
        <v>230.33333333333337</v>
      </c>
      <c r="F377" s="495">
        <v>225.46666666666667</v>
      </c>
      <c r="G377" s="495">
        <v>218.73333333333335</v>
      </c>
      <c r="H377" s="495">
        <v>241.93333333333339</v>
      </c>
      <c r="I377" s="495">
        <v>248.66666666666669</v>
      </c>
      <c r="J377" s="495">
        <v>253.53333333333342</v>
      </c>
      <c r="K377" s="494">
        <v>243.8</v>
      </c>
      <c r="L377" s="494">
        <v>232.2</v>
      </c>
      <c r="M377" s="494">
        <v>38.952759999999998</v>
      </c>
    </row>
    <row r="378" spans="1:13">
      <c r="A378" s="254">
        <v>368</v>
      </c>
      <c r="B378" s="497" t="s">
        <v>270</v>
      </c>
      <c r="C378" s="494">
        <v>274.5</v>
      </c>
      <c r="D378" s="495">
        <v>275.2</v>
      </c>
      <c r="E378" s="495">
        <v>273.09999999999997</v>
      </c>
      <c r="F378" s="495">
        <v>271.7</v>
      </c>
      <c r="G378" s="495">
        <v>269.59999999999997</v>
      </c>
      <c r="H378" s="495">
        <v>276.59999999999997</v>
      </c>
      <c r="I378" s="495">
        <v>278.7</v>
      </c>
      <c r="J378" s="495">
        <v>280.09999999999997</v>
      </c>
      <c r="K378" s="494">
        <v>277.3</v>
      </c>
      <c r="L378" s="494">
        <v>273.8</v>
      </c>
      <c r="M378" s="494">
        <v>1.2809299999999999</v>
      </c>
    </row>
    <row r="379" spans="1:13">
      <c r="A379" s="254">
        <v>369</v>
      </c>
      <c r="B379" s="497" t="s">
        <v>463</v>
      </c>
      <c r="C379" s="494">
        <v>127.6</v>
      </c>
      <c r="D379" s="495">
        <v>129.01666666666668</v>
      </c>
      <c r="E379" s="495">
        <v>125.63333333333335</v>
      </c>
      <c r="F379" s="495">
        <v>123.66666666666667</v>
      </c>
      <c r="G379" s="495">
        <v>120.28333333333335</v>
      </c>
      <c r="H379" s="495">
        <v>130.98333333333335</v>
      </c>
      <c r="I379" s="495">
        <v>134.36666666666667</v>
      </c>
      <c r="J379" s="495">
        <v>136.33333333333337</v>
      </c>
      <c r="K379" s="494">
        <v>132.4</v>
      </c>
      <c r="L379" s="494">
        <v>127.05</v>
      </c>
      <c r="M379" s="494">
        <v>1.3287100000000001</v>
      </c>
    </row>
    <row r="380" spans="1:13">
      <c r="A380" s="254">
        <v>370</v>
      </c>
      <c r="B380" s="497" t="s">
        <v>464</v>
      </c>
      <c r="C380" s="494">
        <v>6403.05</v>
      </c>
      <c r="D380" s="495">
        <v>6382.2333333333336</v>
      </c>
      <c r="E380" s="495">
        <v>6258.8166666666675</v>
      </c>
      <c r="F380" s="495">
        <v>6114.5833333333339</v>
      </c>
      <c r="G380" s="495">
        <v>5991.1666666666679</v>
      </c>
      <c r="H380" s="495">
        <v>6526.4666666666672</v>
      </c>
      <c r="I380" s="495">
        <v>6649.8833333333332</v>
      </c>
      <c r="J380" s="495">
        <v>6794.1166666666668</v>
      </c>
      <c r="K380" s="494">
        <v>6505.65</v>
      </c>
      <c r="L380" s="494">
        <v>6238</v>
      </c>
      <c r="M380" s="494">
        <v>0.13275000000000001</v>
      </c>
    </row>
    <row r="381" spans="1:13">
      <c r="A381" s="254">
        <v>371</v>
      </c>
      <c r="B381" s="497" t="s">
        <v>271</v>
      </c>
      <c r="C381" s="494">
        <v>13405.95</v>
      </c>
      <c r="D381" s="495">
        <v>13416.983333333332</v>
      </c>
      <c r="E381" s="495">
        <v>13183.966666666664</v>
      </c>
      <c r="F381" s="495">
        <v>12961.983333333332</v>
      </c>
      <c r="G381" s="495">
        <v>12728.966666666664</v>
      </c>
      <c r="H381" s="495">
        <v>13638.966666666664</v>
      </c>
      <c r="I381" s="495">
        <v>13871.98333333333</v>
      </c>
      <c r="J381" s="495">
        <v>14093.966666666664</v>
      </c>
      <c r="K381" s="494">
        <v>13650</v>
      </c>
      <c r="L381" s="494">
        <v>13195</v>
      </c>
      <c r="M381" s="494">
        <v>0.28338999999999998</v>
      </c>
    </row>
    <row r="382" spans="1:13">
      <c r="A382" s="254">
        <v>372</v>
      </c>
      <c r="B382" s="497" t="s">
        <v>161</v>
      </c>
      <c r="C382" s="494">
        <v>34.950000000000003</v>
      </c>
      <c r="D382" s="495">
        <v>34.866666666666667</v>
      </c>
      <c r="E382" s="495">
        <v>34.433333333333337</v>
      </c>
      <c r="F382" s="495">
        <v>33.916666666666671</v>
      </c>
      <c r="G382" s="495">
        <v>33.483333333333341</v>
      </c>
      <c r="H382" s="495">
        <v>35.383333333333333</v>
      </c>
      <c r="I382" s="495">
        <v>35.816666666666656</v>
      </c>
      <c r="J382" s="495">
        <v>36.333333333333329</v>
      </c>
      <c r="K382" s="494">
        <v>35.299999999999997</v>
      </c>
      <c r="L382" s="494">
        <v>34.35</v>
      </c>
      <c r="M382" s="494">
        <v>972.06393000000003</v>
      </c>
    </row>
    <row r="383" spans="1:13">
      <c r="A383" s="254">
        <v>373</v>
      </c>
      <c r="B383" s="497" t="s">
        <v>272</v>
      </c>
      <c r="C383" s="494">
        <v>609.9</v>
      </c>
      <c r="D383" s="495">
        <v>604.55000000000007</v>
      </c>
      <c r="E383" s="495">
        <v>597.25000000000011</v>
      </c>
      <c r="F383" s="495">
        <v>584.6</v>
      </c>
      <c r="G383" s="495">
        <v>577.30000000000007</v>
      </c>
      <c r="H383" s="495">
        <v>617.20000000000016</v>
      </c>
      <c r="I383" s="495">
        <v>624.50000000000011</v>
      </c>
      <c r="J383" s="495">
        <v>637.1500000000002</v>
      </c>
      <c r="K383" s="494">
        <v>611.85</v>
      </c>
      <c r="L383" s="494">
        <v>591.9</v>
      </c>
      <c r="M383" s="494">
        <v>2.2498399999999998</v>
      </c>
    </row>
    <row r="384" spans="1:13">
      <c r="A384" s="254">
        <v>374</v>
      </c>
      <c r="B384" s="497" t="s">
        <v>165</v>
      </c>
      <c r="C384" s="494">
        <v>186.55</v>
      </c>
      <c r="D384" s="495">
        <v>185.45000000000002</v>
      </c>
      <c r="E384" s="495">
        <v>183.90000000000003</v>
      </c>
      <c r="F384" s="495">
        <v>181.25000000000003</v>
      </c>
      <c r="G384" s="495">
        <v>179.70000000000005</v>
      </c>
      <c r="H384" s="495">
        <v>188.10000000000002</v>
      </c>
      <c r="I384" s="495">
        <v>189.65000000000003</v>
      </c>
      <c r="J384" s="495">
        <v>192.3</v>
      </c>
      <c r="K384" s="494">
        <v>187</v>
      </c>
      <c r="L384" s="494">
        <v>182.8</v>
      </c>
      <c r="M384" s="494">
        <v>113.61945</v>
      </c>
    </row>
    <row r="385" spans="1:13">
      <c r="A385" s="254">
        <v>375</v>
      </c>
      <c r="B385" s="497" t="s">
        <v>166</v>
      </c>
      <c r="C385" s="494">
        <v>128.1</v>
      </c>
      <c r="D385" s="495">
        <v>127.78333333333335</v>
      </c>
      <c r="E385" s="495">
        <v>126.81666666666669</v>
      </c>
      <c r="F385" s="495">
        <v>125.53333333333335</v>
      </c>
      <c r="G385" s="495">
        <v>124.56666666666669</v>
      </c>
      <c r="H385" s="495">
        <v>129.06666666666669</v>
      </c>
      <c r="I385" s="495">
        <v>130.03333333333336</v>
      </c>
      <c r="J385" s="495">
        <v>131.31666666666669</v>
      </c>
      <c r="K385" s="494">
        <v>128.75</v>
      </c>
      <c r="L385" s="494">
        <v>126.5</v>
      </c>
      <c r="M385" s="494">
        <v>25.31062</v>
      </c>
    </row>
    <row r="386" spans="1:13">
      <c r="A386" s="254">
        <v>376</v>
      </c>
      <c r="B386" s="497" t="s">
        <v>465</v>
      </c>
      <c r="C386" s="494">
        <v>245</v>
      </c>
      <c r="D386" s="495">
        <v>244.26666666666665</v>
      </c>
      <c r="E386" s="495">
        <v>242.58333333333331</v>
      </c>
      <c r="F386" s="495">
        <v>240.16666666666666</v>
      </c>
      <c r="G386" s="495">
        <v>238.48333333333332</v>
      </c>
      <c r="H386" s="495">
        <v>246.68333333333331</v>
      </c>
      <c r="I386" s="495">
        <v>248.36666666666665</v>
      </c>
      <c r="J386" s="495">
        <v>250.7833333333333</v>
      </c>
      <c r="K386" s="494">
        <v>245.95</v>
      </c>
      <c r="L386" s="494">
        <v>241.85</v>
      </c>
      <c r="M386" s="494">
        <v>3.5434999999999999</v>
      </c>
    </row>
    <row r="387" spans="1:13">
      <c r="A387" s="254">
        <v>377</v>
      </c>
      <c r="B387" s="497" t="s">
        <v>466</v>
      </c>
      <c r="C387" s="494">
        <v>546.45000000000005</v>
      </c>
      <c r="D387" s="495">
        <v>539.48333333333335</v>
      </c>
      <c r="E387" s="495">
        <v>528.9666666666667</v>
      </c>
      <c r="F387" s="495">
        <v>511.48333333333335</v>
      </c>
      <c r="G387" s="495">
        <v>500.9666666666667</v>
      </c>
      <c r="H387" s="495">
        <v>556.9666666666667</v>
      </c>
      <c r="I387" s="495">
        <v>567.48333333333335</v>
      </c>
      <c r="J387" s="495">
        <v>584.9666666666667</v>
      </c>
      <c r="K387" s="494">
        <v>550</v>
      </c>
      <c r="L387" s="494">
        <v>522</v>
      </c>
      <c r="M387" s="494">
        <v>3.49261</v>
      </c>
    </row>
    <row r="388" spans="1:13">
      <c r="A388" s="254">
        <v>378</v>
      </c>
      <c r="B388" s="497" t="s">
        <v>467</v>
      </c>
      <c r="C388" s="494">
        <v>27.45</v>
      </c>
      <c r="D388" s="495">
        <v>27.266666666666666</v>
      </c>
      <c r="E388" s="495">
        <v>26.833333333333332</v>
      </c>
      <c r="F388" s="495">
        <v>26.216666666666665</v>
      </c>
      <c r="G388" s="495">
        <v>25.783333333333331</v>
      </c>
      <c r="H388" s="495">
        <v>27.883333333333333</v>
      </c>
      <c r="I388" s="495">
        <v>28.31666666666667</v>
      </c>
      <c r="J388" s="495">
        <v>28.933333333333334</v>
      </c>
      <c r="K388" s="494">
        <v>27.7</v>
      </c>
      <c r="L388" s="494">
        <v>26.65</v>
      </c>
      <c r="M388" s="494">
        <v>55.737569999999998</v>
      </c>
    </row>
    <row r="389" spans="1:13">
      <c r="A389" s="254">
        <v>379</v>
      </c>
      <c r="B389" s="497" t="s">
        <v>468</v>
      </c>
      <c r="C389" s="494">
        <v>184.2</v>
      </c>
      <c r="D389" s="495">
        <v>184.31666666666669</v>
      </c>
      <c r="E389" s="495">
        <v>178.23333333333338</v>
      </c>
      <c r="F389" s="495">
        <v>172.26666666666668</v>
      </c>
      <c r="G389" s="495">
        <v>166.18333333333337</v>
      </c>
      <c r="H389" s="495">
        <v>190.28333333333339</v>
      </c>
      <c r="I389" s="495">
        <v>196.3666666666667</v>
      </c>
      <c r="J389" s="495">
        <v>202.3333333333334</v>
      </c>
      <c r="K389" s="494">
        <v>190.4</v>
      </c>
      <c r="L389" s="494">
        <v>178.35</v>
      </c>
      <c r="M389" s="494">
        <v>85.150289999999998</v>
      </c>
    </row>
    <row r="390" spans="1:13">
      <c r="A390" s="254">
        <v>380</v>
      </c>
      <c r="B390" s="497" t="s">
        <v>273</v>
      </c>
      <c r="C390" s="494">
        <v>521.29999999999995</v>
      </c>
      <c r="D390" s="495">
        <v>519.11666666666667</v>
      </c>
      <c r="E390" s="495">
        <v>513.23333333333335</v>
      </c>
      <c r="F390" s="495">
        <v>505.16666666666669</v>
      </c>
      <c r="G390" s="495">
        <v>499.28333333333336</v>
      </c>
      <c r="H390" s="495">
        <v>527.18333333333339</v>
      </c>
      <c r="I390" s="495">
        <v>533.06666666666683</v>
      </c>
      <c r="J390" s="495">
        <v>541.13333333333333</v>
      </c>
      <c r="K390" s="494">
        <v>525</v>
      </c>
      <c r="L390" s="494">
        <v>511.05</v>
      </c>
      <c r="M390" s="494">
        <v>1.3122499999999999</v>
      </c>
    </row>
    <row r="391" spans="1:13">
      <c r="A391" s="254">
        <v>381</v>
      </c>
      <c r="B391" s="497" t="s">
        <v>469</v>
      </c>
      <c r="C391" s="494">
        <v>284.8</v>
      </c>
      <c r="D391" s="495">
        <v>282.81666666666666</v>
      </c>
      <c r="E391" s="495">
        <v>279.38333333333333</v>
      </c>
      <c r="F391" s="495">
        <v>273.96666666666664</v>
      </c>
      <c r="G391" s="495">
        <v>270.5333333333333</v>
      </c>
      <c r="H391" s="495">
        <v>288.23333333333335</v>
      </c>
      <c r="I391" s="495">
        <v>291.66666666666663</v>
      </c>
      <c r="J391" s="495">
        <v>297.08333333333337</v>
      </c>
      <c r="K391" s="494">
        <v>286.25</v>
      </c>
      <c r="L391" s="494">
        <v>277.39999999999998</v>
      </c>
      <c r="M391" s="494">
        <v>10.41667</v>
      </c>
    </row>
    <row r="392" spans="1:13">
      <c r="A392" s="254">
        <v>382</v>
      </c>
      <c r="B392" s="497" t="s">
        <v>470</v>
      </c>
      <c r="C392" s="494">
        <v>72.75</v>
      </c>
      <c r="D392" s="495">
        <v>73.233333333333334</v>
      </c>
      <c r="E392" s="495">
        <v>70.966666666666669</v>
      </c>
      <c r="F392" s="495">
        <v>69.183333333333337</v>
      </c>
      <c r="G392" s="495">
        <v>66.916666666666671</v>
      </c>
      <c r="H392" s="495">
        <v>75.016666666666666</v>
      </c>
      <c r="I392" s="495">
        <v>77.283333333333346</v>
      </c>
      <c r="J392" s="495">
        <v>79.066666666666663</v>
      </c>
      <c r="K392" s="494">
        <v>75.5</v>
      </c>
      <c r="L392" s="494">
        <v>71.45</v>
      </c>
      <c r="M392" s="494">
        <v>69.353369999999998</v>
      </c>
    </row>
    <row r="393" spans="1:13">
      <c r="A393" s="254">
        <v>383</v>
      </c>
      <c r="B393" s="497" t="s">
        <v>471</v>
      </c>
      <c r="C393" s="494">
        <v>1938.2</v>
      </c>
      <c r="D393" s="495">
        <v>1948.8499999999997</v>
      </c>
      <c r="E393" s="495">
        <v>1919.6999999999994</v>
      </c>
      <c r="F393" s="495">
        <v>1901.1999999999996</v>
      </c>
      <c r="G393" s="495">
        <v>1872.0499999999993</v>
      </c>
      <c r="H393" s="495">
        <v>1967.3499999999995</v>
      </c>
      <c r="I393" s="495">
        <v>1996.4999999999995</v>
      </c>
      <c r="J393" s="495">
        <v>2014.9999999999995</v>
      </c>
      <c r="K393" s="494">
        <v>1978</v>
      </c>
      <c r="L393" s="494">
        <v>1930.35</v>
      </c>
      <c r="M393" s="494">
        <v>8.2979999999999998E-2</v>
      </c>
    </row>
    <row r="394" spans="1:13">
      <c r="A394" s="254">
        <v>384</v>
      </c>
      <c r="B394" s="497" t="s">
        <v>472</v>
      </c>
      <c r="C394" s="494">
        <v>325.35000000000002</v>
      </c>
      <c r="D394" s="495">
        <v>324.38333333333338</v>
      </c>
      <c r="E394" s="495">
        <v>320.91666666666674</v>
      </c>
      <c r="F394" s="495">
        <v>316.48333333333335</v>
      </c>
      <c r="G394" s="495">
        <v>313.01666666666671</v>
      </c>
      <c r="H394" s="495">
        <v>328.81666666666678</v>
      </c>
      <c r="I394" s="495">
        <v>332.28333333333336</v>
      </c>
      <c r="J394" s="495">
        <v>336.71666666666681</v>
      </c>
      <c r="K394" s="494">
        <v>327.85</v>
      </c>
      <c r="L394" s="494">
        <v>319.95</v>
      </c>
      <c r="M394" s="494">
        <v>3.0667599999999999</v>
      </c>
    </row>
    <row r="395" spans="1:13">
      <c r="A395" s="254">
        <v>385</v>
      </c>
      <c r="B395" s="497" t="s">
        <v>473</v>
      </c>
      <c r="C395" s="494">
        <v>181.5</v>
      </c>
      <c r="D395" s="495">
        <v>180.5</v>
      </c>
      <c r="E395" s="495">
        <v>176.1</v>
      </c>
      <c r="F395" s="495">
        <v>170.7</v>
      </c>
      <c r="G395" s="495">
        <v>166.29999999999998</v>
      </c>
      <c r="H395" s="495">
        <v>185.9</v>
      </c>
      <c r="I395" s="495">
        <v>190.29999999999998</v>
      </c>
      <c r="J395" s="495">
        <v>195.70000000000002</v>
      </c>
      <c r="K395" s="494">
        <v>184.9</v>
      </c>
      <c r="L395" s="494">
        <v>175.1</v>
      </c>
      <c r="M395" s="494">
        <v>7.1369199999999999</v>
      </c>
    </row>
    <row r="396" spans="1:13">
      <c r="A396" s="254">
        <v>386</v>
      </c>
      <c r="B396" s="497" t="s">
        <v>474</v>
      </c>
      <c r="C396" s="494">
        <v>861.1</v>
      </c>
      <c r="D396" s="495">
        <v>867.66666666666663</v>
      </c>
      <c r="E396" s="495">
        <v>852.58333333333326</v>
      </c>
      <c r="F396" s="495">
        <v>844.06666666666661</v>
      </c>
      <c r="G396" s="495">
        <v>828.98333333333323</v>
      </c>
      <c r="H396" s="495">
        <v>876.18333333333328</v>
      </c>
      <c r="I396" s="495">
        <v>891.26666666666654</v>
      </c>
      <c r="J396" s="495">
        <v>899.7833333333333</v>
      </c>
      <c r="K396" s="494">
        <v>882.75</v>
      </c>
      <c r="L396" s="494">
        <v>859.15</v>
      </c>
      <c r="M396" s="494">
        <v>1.74604</v>
      </c>
    </row>
    <row r="397" spans="1:13">
      <c r="A397" s="254">
        <v>387</v>
      </c>
      <c r="B397" s="497" t="s">
        <v>167</v>
      </c>
      <c r="C397" s="494">
        <v>1988.65</v>
      </c>
      <c r="D397" s="495">
        <v>1974.7</v>
      </c>
      <c r="E397" s="495">
        <v>1952.2</v>
      </c>
      <c r="F397" s="495">
        <v>1915.75</v>
      </c>
      <c r="G397" s="495">
        <v>1893.25</v>
      </c>
      <c r="H397" s="495">
        <v>2011.15</v>
      </c>
      <c r="I397" s="495">
        <v>2033.65</v>
      </c>
      <c r="J397" s="495">
        <v>2070.1000000000004</v>
      </c>
      <c r="K397" s="494">
        <v>1997.2</v>
      </c>
      <c r="L397" s="494">
        <v>1938.25</v>
      </c>
      <c r="M397" s="494">
        <v>92.265469999999993</v>
      </c>
    </row>
    <row r="398" spans="1:13">
      <c r="A398" s="254">
        <v>388</v>
      </c>
      <c r="B398" s="497" t="s">
        <v>815</v>
      </c>
      <c r="C398" s="494">
        <v>954.65</v>
      </c>
      <c r="D398" s="495">
        <v>942.88333333333333</v>
      </c>
      <c r="E398" s="495">
        <v>921.76666666666665</v>
      </c>
      <c r="F398" s="495">
        <v>888.88333333333333</v>
      </c>
      <c r="G398" s="495">
        <v>867.76666666666665</v>
      </c>
      <c r="H398" s="495">
        <v>975.76666666666665</v>
      </c>
      <c r="I398" s="495">
        <v>996.88333333333321</v>
      </c>
      <c r="J398" s="495">
        <v>1029.7666666666667</v>
      </c>
      <c r="K398" s="494">
        <v>964</v>
      </c>
      <c r="L398" s="494">
        <v>910</v>
      </c>
      <c r="M398" s="494">
        <v>52.804360000000003</v>
      </c>
    </row>
    <row r="399" spans="1:13">
      <c r="A399" s="254">
        <v>389</v>
      </c>
      <c r="B399" s="497" t="s">
        <v>274</v>
      </c>
      <c r="C399" s="494">
        <v>928.75</v>
      </c>
      <c r="D399" s="495">
        <v>933.51666666666677</v>
      </c>
      <c r="E399" s="495">
        <v>920.23333333333358</v>
      </c>
      <c r="F399" s="495">
        <v>911.71666666666681</v>
      </c>
      <c r="G399" s="495">
        <v>898.43333333333362</v>
      </c>
      <c r="H399" s="495">
        <v>942.03333333333353</v>
      </c>
      <c r="I399" s="495">
        <v>955.31666666666661</v>
      </c>
      <c r="J399" s="495">
        <v>963.83333333333348</v>
      </c>
      <c r="K399" s="494">
        <v>946.8</v>
      </c>
      <c r="L399" s="494">
        <v>925</v>
      </c>
      <c r="M399" s="494">
        <v>19.269770000000001</v>
      </c>
    </row>
    <row r="400" spans="1:13">
      <c r="A400" s="254">
        <v>390</v>
      </c>
      <c r="B400" s="497" t="s">
        <v>476</v>
      </c>
      <c r="C400" s="494">
        <v>25.45</v>
      </c>
      <c r="D400" s="495">
        <v>25.316666666666666</v>
      </c>
      <c r="E400" s="495">
        <v>25.133333333333333</v>
      </c>
      <c r="F400" s="495">
        <v>24.816666666666666</v>
      </c>
      <c r="G400" s="495">
        <v>24.633333333333333</v>
      </c>
      <c r="H400" s="495">
        <v>25.633333333333333</v>
      </c>
      <c r="I400" s="495">
        <v>25.816666666666663</v>
      </c>
      <c r="J400" s="495">
        <v>26.133333333333333</v>
      </c>
      <c r="K400" s="494">
        <v>25.5</v>
      </c>
      <c r="L400" s="494">
        <v>25</v>
      </c>
      <c r="M400" s="494">
        <v>8.1833200000000001</v>
      </c>
    </row>
    <row r="401" spans="1:13">
      <c r="A401" s="254">
        <v>391</v>
      </c>
      <c r="B401" s="497" t="s">
        <v>477</v>
      </c>
      <c r="C401" s="494">
        <v>2239.6</v>
      </c>
      <c r="D401" s="495">
        <v>2245.5666666666671</v>
      </c>
      <c r="E401" s="495">
        <v>2216.1333333333341</v>
      </c>
      <c r="F401" s="495">
        <v>2192.666666666667</v>
      </c>
      <c r="G401" s="495">
        <v>2163.233333333334</v>
      </c>
      <c r="H401" s="495">
        <v>2269.0333333333342</v>
      </c>
      <c r="I401" s="495">
        <v>2298.4666666666676</v>
      </c>
      <c r="J401" s="495">
        <v>2321.9333333333343</v>
      </c>
      <c r="K401" s="494">
        <v>2275</v>
      </c>
      <c r="L401" s="494">
        <v>2222.1</v>
      </c>
      <c r="M401" s="494">
        <v>0.17910000000000001</v>
      </c>
    </row>
    <row r="402" spans="1:13">
      <c r="A402" s="254">
        <v>392</v>
      </c>
      <c r="B402" s="497" t="s">
        <v>172</v>
      </c>
      <c r="C402" s="494">
        <v>6434.85</v>
      </c>
      <c r="D402" s="495">
        <v>6363.05</v>
      </c>
      <c r="E402" s="495">
        <v>6272.85</v>
      </c>
      <c r="F402" s="495">
        <v>6110.85</v>
      </c>
      <c r="G402" s="495">
        <v>6020.6500000000005</v>
      </c>
      <c r="H402" s="495">
        <v>6525.05</v>
      </c>
      <c r="I402" s="495">
        <v>6615.2499999999991</v>
      </c>
      <c r="J402" s="495">
        <v>6777.25</v>
      </c>
      <c r="K402" s="494">
        <v>6453.25</v>
      </c>
      <c r="L402" s="494">
        <v>6201.05</v>
      </c>
      <c r="M402" s="494">
        <v>3.3780299999999999</v>
      </c>
    </row>
    <row r="403" spans="1:13">
      <c r="A403" s="254">
        <v>393</v>
      </c>
      <c r="B403" s="497" t="s">
        <v>478</v>
      </c>
      <c r="C403" s="494">
        <v>7472.6</v>
      </c>
      <c r="D403" s="495">
        <v>7473.8666666666659</v>
      </c>
      <c r="E403" s="495">
        <v>7422.7333333333318</v>
      </c>
      <c r="F403" s="495">
        <v>7372.8666666666659</v>
      </c>
      <c r="G403" s="495">
        <v>7321.7333333333318</v>
      </c>
      <c r="H403" s="495">
        <v>7523.7333333333318</v>
      </c>
      <c r="I403" s="495">
        <v>7574.866666666665</v>
      </c>
      <c r="J403" s="495">
        <v>7624.7333333333318</v>
      </c>
      <c r="K403" s="494">
        <v>7525</v>
      </c>
      <c r="L403" s="494">
        <v>7424</v>
      </c>
      <c r="M403" s="494">
        <v>0.59284000000000003</v>
      </c>
    </row>
    <row r="404" spans="1:13">
      <c r="A404" s="254">
        <v>394</v>
      </c>
      <c r="B404" s="497" t="s">
        <v>479</v>
      </c>
      <c r="C404" s="494">
        <v>5302.9</v>
      </c>
      <c r="D404" s="495">
        <v>5262.2333333333336</v>
      </c>
      <c r="E404" s="495">
        <v>5075.4666666666672</v>
      </c>
      <c r="F404" s="495">
        <v>4848.0333333333338</v>
      </c>
      <c r="G404" s="495">
        <v>4661.2666666666673</v>
      </c>
      <c r="H404" s="495">
        <v>5489.666666666667</v>
      </c>
      <c r="I404" s="495">
        <v>5676.4333333333334</v>
      </c>
      <c r="J404" s="495">
        <v>5903.8666666666668</v>
      </c>
      <c r="K404" s="494">
        <v>5449</v>
      </c>
      <c r="L404" s="494">
        <v>5034.8</v>
      </c>
      <c r="M404" s="494">
        <v>0.72631999999999997</v>
      </c>
    </row>
    <row r="405" spans="1:13">
      <c r="A405" s="254">
        <v>395</v>
      </c>
      <c r="B405" s="497" t="s">
        <v>759</v>
      </c>
      <c r="C405" s="494">
        <v>92.55</v>
      </c>
      <c r="D405" s="495">
        <v>92.633333333333326</v>
      </c>
      <c r="E405" s="495">
        <v>91.066666666666649</v>
      </c>
      <c r="F405" s="495">
        <v>89.583333333333329</v>
      </c>
      <c r="G405" s="495">
        <v>88.016666666666652</v>
      </c>
      <c r="H405" s="495">
        <v>94.116666666666646</v>
      </c>
      <c r="I405" s="495">
        <v>95.683333333333309</v>
      </c>
      <c r="J405" s="495">
        <v>97.166666666666643</v>
      </c>
      <c r="K405" s="494">
        <v>94.2</v>
      </c>
      <c r="L405" s="494">
        <v>91.15</v>
      </c>
      <c r="M405" s="494">
        <v>3.9176500000000001</v>
      </c>
    </row>
    <row r="406" spans="1:13">
      <c r="A406" s="254">
        <v>396</v>
      </c>
      <c r="B406" s="497" t="s">
        <v>480</v>
      </c>
      <c r="C406" s="494">
        <v>362.15</v>
      </c>
      <c r="D406" s="495">
        <v>362.2166666666667</v>
      </c>
      <c r="E406" s="495">
        <v>357.43333333333339</v>
      </c>
      <c r="F406" s="495">
        <v>352.7166666666667</v>
      </c>
      <c r="G406" s="495">
        <v>347.93333333333339</v>
      </c>
      <c r="H406" s="495">
        <v>366.93333333333339</v>
      </c>
      <c r="I406" s="495">
        <v>371.7166666666667</v>
      </c>
      <c r="J406" s="495">
        <v>376.43333333333339</v>
      </c>
      <c r="K406" s="494">
        <v>367</v>
      </c>
      <c r="L406" s="494">
        <v>357.5</v>
      </c>
      <c r="M406" s="494">
        <v>1.4892700000000001</v>
      </c>
    </row>
    <row r="407" spans="1:13">
      <c r="A407" s="254">
        <v>397</v>
      </c>
      <c r="B407" s="497" t="s">
        <v>761</v>
      </c>
      <c r="C407" s="494">
        <v>282.85000000000002</v>
      </c>
      <c r="D407" s="495">
        <v>283.90000000000003</v>
      </c>
      <c r="E407" s="495">
        <v>276.00000000000006</v>
      </c>
      <c r="F407" s="495">
        <v>269.15000000000003</v>
      </c>
      <c r="G407" s="495">
        <v>261.25000000000006</v>
      </c>
      <c r="H407" s="495">
        <v>290.75000000000006</v>
      </c>
      <c r="I407" s="495">
        <v>298.65000000000003</v>
      </c>
      <c r="J407" s="495">
        <v>305.50000000000006</v>
      </c>
      <c r="K407" s="494">
        <v>291.8</v>
      </c>
      <c r="L407" s="494">
        <v>277.05</v>
      </c>
      <c r="M407" s="494">
        <v>9.0904100000000003</v>
      </c>
    </row>
    <row r="408" spans="1:13">
      <c r="A408" s="254">
        <v>398</v>
      </c>
      <c r="B408" s="497" t="s">
        <v>481</v>
      </c>
      <c r="C408" s="494">
        <v>2032.6</v>
      </c>
      <c r="D408" s="495">
        <v>2040.2666666666667</v>
      </c>
      <c r="E408" s="495">
        <v>2014.3833333333332</v>
      </c>
      <c r="F408" s="495">
        <v>1996.1666666666665</v>
      </c>
      <c r="G408" s="495">
        <v>1970.2833333333331</v>
      </c>
      <c r="H408" s="495">
        <v>2058.4833333333336</v>
      </c>
      <c r="I408" s="495">
        <v>2084.3666666666668</v>
      </c>
      <c r="J408" s="495">
        <v>2102.5833333333335</v>
      </c>
      <c r="K408" s="494">
        <v>2066.15</v>
      </c>
      <c r="L408" s="494">
        <v>2022.05</v>
      </c>
      <c r="M408" s="494">
        <v>3.8760000000000003E-2</v>
      </c>
    </row>
    <row r="409" spans="1:13">
      <c r="A409" s="254">
        <v>399</v>
      </c>
      <c r="B409" s="497" t="s">
        <v>482</v>
      </c>
      <c r="C409" s="494">
        <v>421.95</v>
      </c>
      <c r="D409" s="495">
        <v>425.91666666666669</v>
      </c>
      <c r="E409" s="495">
        <v>417.03333333333336</v>
      </c>
      <c r="F409" s="495">
        <v>412.11666666666667</v>
      </c>
      <c r="G409" s="495">
        <v>403.23333333333335</v>
      </c>
      <c r="H409" s="495">
        <v>430.83333333333337</v>
      </c>
      <c r="I409" s="495">
        <v>439.7166666666667</v>
      </c>
      <c r="J409" s="495">
        <v>444.63333333333338</v>
      </c>
      <c r="K409" s="494">
        <v>434.8</v>
      </c>
      <c r="L409" s="494">
        <v>421</v>
      </c>
      <c r="M409" s="494">
        <v>3.2894800000000002</v>
      </c>
    </row>
    <row r="410" spans="1:13">
      <c r="A410" s="254">
        <v>400</v>
      </c>
      <c r="B410" s="497" t="s">
        <v>760</v>
      </c>
      <c r="C410" s="494">
        <v>107.6</v>
      </c>
      <c r="D410" s="495">
        <v>106.23333333333335</v>
      </c>
      <c r="E410" s="495">
        <v>103.01666666666669</v>
      </c>
      <c r="F410" s="495">
        <v>98.433333333333351</v>
      </c>
      <c r="G410" s="495">
        <v>95.216666666666697</v>
      </c>
      <c r="H410" s="495">
        <v>110.81666666666669</v>
      </c>
      <c r="I410" s="495">
        <v>114.03333333333333</v>
      </c>
      <c r="J410" s="495">
        <v>118.61666666666669</v>
      </c>
      <c r="K410" s="494">
        <v>109.45</v>
      </c>
      <c r="L410" s="494">
        <v>101.65</v>
      </c>
      <c r="M410" s="494">
        <v>76.485929999999996</v>
      </c>
    </row>
    <row r="411" spans="1:13">
      <c r="A411" s="254">
        <v>401</v>
      </c>
      <c r="B411" s="497" t="s">
        <v>483</v>
      </c>
      <c r="C411" s="494">
        <v>193.15</v>
      </c>
      <c r="D411" s="495">
        <v>193.53333333333333</v>
      </c>
      <c r="E411" s="495">
        <v>190.86666666666667</v>
      </c>
      <c r="F411" s="495">
        <v>188.58333333333334</v>
      </c>
      <c r="G411" s="495">
        <v>185.91666666666669</v>
      </c>
      <c r="H411" s="495">
        <v>195.81666666666666</v>
      </c>
      <c r="I411" s="495">
        <v>198.48333333333335</v>
      </c>
      <c r="J411" s="495">
        <v>200.76666666666665</v>
      </c>
      <c r="K411" s="494">
        <v>196.2</v>
      </c>
      <c r="L411" s="494">
        <v>191.25</v>
      </c>
      <c r="M411" s="494">
        <v>0.68972999999999995</v>
      </c>
    </row>
    <row r="412" spans="1:13">
      <c r="A412" s="254">
        <v>402</v>
      </c>
      <c r="B412" s="497" t="s">
        <v>170</v>
      </c>
      <c r="C412" s="494">
        <v>28098.55</v>
      </c>
      <c r="D412" s="495">
        <v>28129.516666666666</v>
      </c>
      <c r="E412" s="495">
        <v>27934.033333333333</v>
      </c>
      <c r="F412" s="495">
        <v>27769.516666666666</v>
      </c>
      <c r="G412" s="495">
        <v>27574.033333333333</v>
      </c>
      <c r="H412" s="495">
        <v>28294.033333333333</v>
      </c>
      <c r="I412" s="495">
        <v>28489.516666666663</v>
      </c>
      <c r="J412" s="495">
        <v>28654.033333333333</v>
      </c>
      <c r="K412" s="494">
        <v>28325</v>
      </c>
      <c r="L412" s="494">
        <v>27965</v>
      </c>
      <c r="M412" s="494">
        <v>0.31369000000000002</v>
      </c>
    </row>
    <row r="413" spans="1:13">
      <c r="A413" s="254">
        <v>403</v>
      </c>
      <c r="B413" s="497" t="s">
        <v>484</v>
      </c>
      <c r="C413" s="494">
        <v>1449.55</v>
      </c>
      <c r="D413" s="495">
        <v>1444.8333333333333</v>
      </c>
      <c r="E413" s="495">
        <v>1429.1666666666665</v>
      </c>
      <c r="F413" s="495">
        <v>1408.7833333333333</v>
      </c>
      <c r="G413" s="495">
        <v>1393.1166666666666</v>
      </c>
      <c r="H413" s="495">
        <v>1465.2166666666665</v>
      </c>
      <c r="I413" s="495">
        <v>1480.883333333333</v>
      </c>
      <c r="J413" s="495">
        <v>1501.2666666666664</v>
      </c>
      <c r="K413" s="494">
        <v>1460.5</v>
      </c>
      <c r="L413" s="494">
        <v>1424.45</v>
      </c>
      <c r="M413" s="494">
        <v>6.2659999999999993E-2</v>
      </c>
    </row>
    <row r="414" spans="1:13">
      <c r="A414" s="254">
        <v>404</v>
      </c>
      <c r="B414" s="497" t="s">
        <v>173</v>
      </c>
      <c r="C414" s="494">
        <v>1325</v>
      </c>
      <c r="D414" s="495">
        <v>1333.9833333333333</v>
      </c>
      <c r="E414" s="495">
        <v>1310.1166666666668</v>
      </c>
      <c r="F414" s="495">
        <v>1295.2333333333333</v>
      </c>
      <c r="G414" s="495">
        <v>1271.3666666666668</v>
      </c>
      <c r="H414" s="495">
        <v>1348.8666666666668</v>
      </c>
      <c r="I414" s="495">
        <v>1372.7333333333331</v>
      </c>
      <c r="J414" s="495">
        <v>1387.6166666666668</v>
      </c>
      <c r="K414" s="494">
        <v>1357.85</v>
      </c>
      <c r="L414" s="494">
        <v>1319.1</v>
      </c>
      <c r="M414" s="494">
        <v>16.6876</v>
      </c>
    </row>
    <row r="415" spans="1:13">
      <c r="A415" s="254">
        <v>405</v>
      </c>
      <c r="B415" s="497" t="s">
        <v>171</v>
      </c>
      <c r="C415" s="494">
        <v>1844</v>
      </c>
      <c r="D415" s="495">
        <v>1830.8666666666668</v>
      </c>
      <c r="E415" s="495">
        <v>1815.1333333333337</v>
      </c>
      <c r="F415" s="495">
        <v>1786.2666666666669</v>
      </c>
      <c r="G415" s="495">
        <v>1770.5333333333338</v>
      </c>
      <c r="H415" s="495">
        <v>1859.7333333333336</v>
      </c>
      <c r="I415" s="495">
        <v>1875.4666666666667</v>
      </c>
      <c r="J415" s="495">
        <v>1904.3333333333335</v>
      </c>
      <c r="K415" s="494">
        <v>1846.6</v>
      </c>
      <c r="L415" s="494">
        <v>1802</v>
      </c>
      <c r="M415" s="494">
        <v>1.8113300000000001</v>
      </c>
    </row>
    <row r="416" spans="1:13">
      <c r="A416" s="254">
        <v>406</v>
      </c>
      <c r="B416" s="497" t="s">
        <v>485</v>
      </c>
      <c r="C416" s="494">
        <v>490.8</v>
      </c>
      <c r="D416" s="495">
        <v>493.58333333333331</v>
      </c>
      <c r="E416" s="495">
        <v>484.16666666666663</v>
      </c>
      <c r="F416" s="495">
        <v>477.5333333333333</v>
      </c>
      <c r="G416" s="495">
        <v>468.11666666666662</v>
      </c>
      <c r="H416" s="495">
        <v>500.21666666666664</v>
      </c>
      <c r="I416" s="495">
        <v>509.63333333333327</v>
      </c>
      <c r="J416" s="495">
        <v>516.26666666666665</v>
      </c>
      <c r="K416" s="494">
        <v>503</v>
      </c>
      <c r="L416" s="494">
        <v>486.95</v>
      </c>
      <c r="M416" s="494">
        <v>1.51448</v>
      </c>
    </row>
    <row r="417" spans="1:13">
      <c r="A417" s="254">
        <v>407</v>
      </c>
      <c r="B417" s="497" t="s">
        <v>486</v>
      </c>
      <c r="C417" s="494">
        <v>1218.45</v>
      </c>
      <c r="D417" s="495">
        <v>1225.95</v>
      </c>
      <c r="E417" s="495">
        <v>1204.5</v>
      </c>
      <c r="F417" s="495">
        <v>1190.55</v>
      </c>
      <c r="G417" s="495">
        <v>1169.0999999999999</v>
      </c>
      <c r="H417" s="495">
        <v>1239.9000000000001</v>
      </c>
      <c r="I417" s="495">
        <v>1261.3500000000004</v>
      </c>
      <c r="J417" s="495">
        <v>1275.3000000000002</v>
      </c>
      <c r="K417" s="494">
        <v>1247.4000000000001</v>
      </c>
      <c r="L417" s="494">
        <v>1212</v>
      </c>
      <c r="M417" s="494">
        <v>0.14446999999999999</v>
      </c>
    </row>
    <row r="418" spans="1:13">
      <c r="A418" s="254">
        <v>408</v>
      </c>
      <c r="B418" s="497" t="s">
        <v>762</v>
      </c>
      <c r="C418" s="494">
        <v>1501.15</v>
      </c>
      <c r="D418" s="495">
        <v>1507.3833333333332</v>
      </c>
      <c r="E418" s="495">
        <v>1493.7666666666664</v>
      </c>
      <c r="F418" s="495">
        <v>1486.3833333333332</v>
      </c>
      <c r="G418" s="495">
        <v>1472.7666666666664</v>
      </c>
      <c r="H418" s="495">
        <v>1514.7666666666664</v>
      </c>
      <c r="I418" s="495">
        <v>1528.3833333333332</v>
      </c>
      <c r="J418" s="495">
        <v>1535.7666666666664</v>
      </c>
      <c r="K418" s="494">
        <v>1521</v>
      </c>
      <c r="L418" s="494">
        <v>1500</v>
      </c>
      <c r="M418" s="494">
        <v>0.39290999999999998</v>
      </c>
    </row>
    <row r="419" spans="1:13">
      <c r="A419" s="254">
        <v>409</v>
      </c>
      <c r="B419" s="497" t="s">
        <v>487</v>
      </c>
      <c r="C419" s="494">
        <v>560.15</v>
      </c>
      <c r="D419" s="495">
        <v>561.01666666666665</v>
      </c>
      <c r="E419" s="495">
        <v>549.13333333333333</v>
      </c>
      <c r="F419" s="495">
        <v>538.11666666666667</v>
      </c>
      <c r="G419" s="495">
        <v>526.23333333333335</v>
      </c>
      <c r="H419" s="495">
        <v>572.0333333333333</v>
      </c>
      <c r="I419" s="495">
        <v>583.91666666666652</v>
      </c>
      <c r="J419" s="495">
        <v>594.93333333333328</v>
      </c>
      <c r="K419" s="494">
        <v>572.9</v>
      </c>
      <c r="L419" s="494">
        <v>550</v>
      </c>
      <c r="M419" s="494">
        <v>2.7241599999999999</v>
      </c>
    </row>
    <row r="420" spans="1:13">
      <c r="A420" s="254">
        <v>410</v>
      </c>
      <c r="B420" s="497" t="s">
        <v>488</v>
      </c>
      <c r="C420" s="494">
        <v>8</v>
      </c>
      <c r="D420" s="495">
        <v>7.9833333333333343</v>
      </c>
      <c r="E420" s="495">
        <v>7.9166666666666679</v>
      </c>
      <c r="F420" s="495">
        <v>7.8333333333333339</v>
      </c>
      <c r="G420" s="495">
        <v>7.7666666666666675</v>
      </c>
      <c r="H420" s="495">
        <v>8.0666666666666682</v>
      </c>
      <c r="I420" s="495">
        <v>8.1333333333333346</v>
      </c>
      <c r="J420" s="495">
        <v>8.2166666666666686</v>
      </c>
      <c r="K420" s="494">
        <v>8.0500000000000007</v>
      </c>
      <c r="L420" s="494">
        <v>7.9</v>
      </c>
      <c r="M420" s="494">
        <v>54.41431</v>
      </c>
    </row>
    <row r="421" spans="1:13">
      <c r="A421" s="254">
        <v>411</v>
      </c>
      <c r="B421" s="497" t="s">
        <v>763</v>
      </c>
      <c r="C421" s="494">
        <v>64.75</v>
      </c>
      <c r="D421" s="495">
        <v>64.11666666666666</v>
      </c>
      <c r="E421" s="495">
        <v>63.23333333333332</v>
      </c>
      <c r="F421" s="495">
        <v>61.716666666666661</v>
      </c>
      <c r="G421" s="495">
        <v>60.833333333333321</v>
      </c>
      <c r="H421" s="495">
        <v>65.633333333333326</v>
      </c>
      <c r="I421" s="495">
        <v>66.51666666666668</v>
      </c>
      <c r="J421" s="495">
        <v>68.033333333333317</v>
      </c>
      <c r="K421" s="494">
        <v>65</v>
      </c>
      <c r="L421" s="494">
        <v>62.6</v>
      </c>
      <c r="M421" s="494">
        <v>42.633000000000003</v>
      </c>
    </row>
    <row r="422" spans="1:13">
      <c r="A422" s="254">
        <v>412</v>
      </c>
      <c r="B422" s="497" t="s">
        <v>489</v>
      </c>
      <c r="C422" s="494">
        <v>98.3</v>
      </c>
      <c r="D422" s="495">
        <v>98.666666666666671</v>
      </c>
      <c r="E422" s="495">
        <v>97.63333333333334</v>
      </c>
      <c r="F422" s="495">
        <v>96.966666666666669</v>
      </c>
      <c r="G422" s="495">
        <v>95.933333333333337</v>
      </c>
      <c r="H422" s="495">
        <v>99.333333333333343</v>
      </c>
      <c r="I422" s="495">
        <v>100.36666666666667</v>
      </c>
      <c r="J422" s="495">
        <v>101.03333333333335</v>
      </c>
      <c r="K422" s="494">
        <v>99.7</v>
      </c>
      <c r="L422" s="494">
        <v>98</v>
      </c>
      <c r="M422" s="494">
        <v>0.81889999999999996</v>
      </c>
    </row>
    <row r="423" spans="1:13">
      <c r="A423" s="254">
        <v>413</v>
      </c>
      <c r="B423" s="497" t="s">
        <v>169</v>
      </c>
      <c r="C423" s="494">
        <v>353.05</v>
      </c>
      <c r="D423" s="495">
        <v>350.13333333333338</v>
      </c>
      <c r="E423" s="495">
        <v>345.31666666666678</v>
      </c>
      <c r="F423" s="495">
        <v>337.58333333333337</v>
      </c>
      <c r="G423" s="495">
        <v>332.76666666666677</v>
      </c>
      <c r="H423" s="495">
        <v>357.86666666666679</v>
      </c>
      <c r="I423" s="495">
        <v>362.68333333333339</v>
      </c>
      <c r="J423" s="495">
        <v>370.4166666666668</v>
      </c>
      <c r="K423" s="494">
        <v>354.95</v>
      </c>
      <c r="L423" s="494">
        <v>342.4</v>
      </c>
      <c r="M423" s="494">
        <v>460.03023000000002</v>
      </c>
    </row>
    <row r="424" spans="1:13">
      <c r="A424" s="254">
        <v>414</v>
      </c>
      <c r="B424" s="497" t="s">
        <v>168</v>
      </c>
      <c r="C424" s="494">
        <v>100.15</v>
      </c>
      <c r="D424" s="495">
        <v>100.33333333333333</v>
      </c>
      <c r="E424" s="495">
        <v>99.11666666666666</v>
      </c>
      <c r="F424" s="495">
        <v>98.083333333333329</v>
      </c>
      <c r="G424" s="495">
        <v>96.86666666666666</v>
      </c>
      <c r="H424" s="495">
        <v>101.36666666666666</v>
      </c>
      <c r="I424" s="495">
        <v>102.58333333333333</v>
      </c>
      <c r="J424" s="495">
        <v>103.61666666666666</v>
      </c>
      <c r="K424" s="494">
        <v>101.55</v>
      </c>
      <c r="L424" s="494">
        <v>99.3</v>
      </c>
      <c r="M424" s="494">
        <v>599.90913</v>
      </c>
    </row>
    <row r="425" spans="1:13">
      <c r="A425" s="254">
        <v>415</v>
      </c>
      <c r="B425" s="497" t="s">
        <v>766</v>
      </c>
      <c r="C425" s="494">
        <v>313.39999999999998</v>
      </c>
      <c r="D425" s="495">
        <v>317.71666666666664</v>
      </c>
      <c r="E425" s="495">
        <v>305.68333333333328</v>
      </c>
      <c r="F425" s="495">
        <v>297.96666666666664</v>
      </c>
      <c r="G425" s="495">
        <v>285.93333333333328</v>
      </c>
      <c r="H425" s="495">
        <v>325.43333333333328</v>
      </c>
      <c r="I425" s="495">
        <v>337.4666666666667</v>
      </c>
      <c r="J425" s="495">
        <v>345.18333333333328</v>
      </c>
      <c r="K425" s="494">
        <v>329.75</v>
      </c>
      <c r="L425" s="494">
        <v>310</v>
      </c>
      <c r="M425" s="494">
        <v>9.8914899999999992</v>
      </c>
    </row>
    <row r="426" spans="1:13">
      <c r="A426" s="254">
        <v>416</v>
      </c>
      <c r="B426" s="497" t="s">
        <v>836</v>
      </c>
      <c r="C426" s="494">
        <v>239.45</v>
      </c>
      <c r="D426" s="495">
        <v>239.06666666666669</v>
      </c>
      <c r="E426" s="495">
        <v>235.18333333333339</v>
      </c>
      <c r="F426" s="495">
        <v>230.91666666666671</v>
      </c>
      <c r="G426" s="495">
        <v>227.03333333333342</v>
      </c>
      <c r="H426" s="495">
        <v>243.33333333333337</v>
      </c>
      <c r="I426" s="495">
        <v>247.21666666666664</v>
      </c>
      <c r="J426" s="495">
        <v>251.48333333333335</v>
      </c>
      <c r="K426" s="494">
        <v>242.95</v>
      </c>
      <c r="L426" s="494">
        <v>234.8</v>
      </c>
      <c r="M426" s="494">
        <v>6.3609900000000001</v>
      </c>
    </row>
    <row r="427" spans="1:13">
      <c r="A427" s="254">
        <v>417</v>
      </c>
      <c r="B427" s="497" t="s">
        <v>174</v>
      </c>
      <c r="C427" s="494">
        <v>902.65</v>
      </c>
      <c r="D427" s="495">
        <v>905.75</v>
      </c>
      <c r="E427" s="495">
        <v>896.9</v>
      </c>
      <c r="F427" s="495">
        <v>891.15</v>
      </c>
      <c r="G427" s="495">
        <v>882.3</v>
      </c>
      <c r="H427" s="495">
        <v>911.5</v>
      </c>
      <c r="I427" s="495">
        <v>920.34999999999991</v>
      </c>
      <c r="J427" s="495">
        <v>926.1</v>
      </c>
      <c r="K427" s="494">
        <v>914.6</v>
      </c>
      <c r="L427" s="494">
        <v>900</v>
      </c>
      <c r="M427" s="494">
        <v>2.43228</v>
      </c>
    </row>
    <row r="428" spans="1:13">
      <c r="A428" s="254">
        <v>418</v>
      </c>
      <c r="B428" s="497" t="s">
        <v>490</v>
      </c>
      <c r="C428" s="494">
        <v>645.35</v>
      </c>
      <c r="D428" s="495">
        <v>621.08333333333337</v>
      </c>
      <c r="E428" s="495">
        <v>579.61666666666679</v>
      </c>
      <c r="F428" s="495">
        <v>513.88333333333344</v>
      </c>
      <c r="G428" s="495">
        <v>472.41666666666686</v>
      </c>
      <c r="H428" s="495">
        <v>686.81666666666672</v>
      </c>
      <c r="I428" s="495">
        <v>728.28333333333319</v>
      </c>
      <c r="J428" s="495">
        <v>794.01666666666665</v>
      </c>
      <c r="K428" s="494">
        <v>662.55</v>
      </c>
      <c r="L428" s="494">
        <v>555.35</v>
      </c>
      <c r="M428" s="494">
        <v>28.950769999999999</v>
      </c>
    </row>
    <row r="429" spans="1:13">
      <c r="A429" s="254">
        <v>419</v>
      </c>
      <c r="B429" s="497" t="s">
        <v>793</v>
      </c>
      <c r="C429" s="494">
        <v>306.05</v>
      </c>
      <c r="D429" s="495">
        <v>303.41666666666669</v>
      </c>
      <c r="E429" s="495">
        <v>298.33333333333337</v>
      </c>
      <c r="F429" s="495">
        <v>290.61666666666667</v>
      </c>
      <c r="G429" s="495">
        <v>285.53333333333336</v>
      </c>
      <c r="H429" s="495">
        <v>311.13333333333338</v>
      </c>
      <c r="I429" s="495">
        <v>316.21666666666675</v>
      </c>
      <c r="J429" s="495">
        <v>323.93333333333339</v>
      </c>
      <c r="K429" s="494">
        <v>308.5</v>
      </c>
      <c r="L429" s="494">
        <v>295.7</v>
      </c>
      <c r="M429" s="494">
        <v>11.85139</v>
      </c>
    </row>
    <row r="430" spans="1:13">
      <c r="A430" s="254">
        <v>420</v>
      </c>
      <c r="B430" s="497" t="s">
        <v>491</v>
      </c>
      <c r="C430" s="494">
        <v>172.15</v>
      </c>
      <c r="D430" s="495">
        <v>172.16666666666666</v>
      </c>
      <c r="E430" s="495">
        <v>169.93333333333331</v>
      </c>
      <c r="F430" s="495">
        <v>167.71666666666664</v>
      </c>
      <c r="G430" s="495">
        <v>165.48333333333329</v>
      </c>
      <c r="H430" s="495">
        <v>174.38333333333333</v>
      </c>
      <c r="I430" s="495">
        <v>176.61666666666667</v>
      </c>
      <c r="J430" s="495">
        <v>178.83333333333334</v>
      </c>
      <c r="K430" s="494">
        <v>174.4</v>
      </c>
      <c r="L430" s="494">
        <v>169.95</v>
      </c>
      <c r="M430" s="494">
        <v>5.3934499999999996</v>
      </c>
    </row>
    <row r="431" spans="1:13">
      <c r="A431" s="254">
        <v>421</v>
      </c>
      <c r="B431" s="497" t="s">
        <v>175</v>
      </c>
      <c r="C431" s="494">
        <v>639.25</v>
      </c>
      <c r="D431" s="495">
        <v>637.9</v>
      </c>
      <c r="E431" s="495">
        <v>633.34999999999991</v>
      </c>
      <c r="F431" s="495">
        <v>627.44999999999993</v>
      </c>
      <c r="G431" s="495">
        <v>622.89999999999986</v>
      </c>
      <c r="H431" s="495">
        <v>643.79999999999995</v>
      </c>
      <c r="I431" s="495">
        <v>648.34999999999991</v>
      </c>
      <c r="J431" s="495">
        <v>654.25</v>
      </c>
      <c r="K431" s="494">
        <v>642.45000000000005</v>
      </c>
      <c r="L431" s="494">
        <v>632</v>
      </c>
      <c r="M431" s="494">
        <v>51.123840000000001</v>
      </c>
    </row>
    <row r="432" spans="1:13">
      <c r="A432" s="254">
        <v>422</v>
      </c>
      <c r="B432" s="497" t="s">
        <v>176</v>
      </c>
      <c r="C432" s="494">
        <v>488.65</v>
      </c>
      <c r="D432" s="495">
        <v>482.14999999999992</v>
      </c>
      <c r="E432" s="495">
        <v>473.59999999999985</v>
      </c>
      <c r="F432" s="495">
        <v>458.54999999999995</v>
      </c>
      <c r="G432" s="495">
        <v>449.99999999999989</v>
      </c>
      <c r="H432" s="495">
        <v>497.19999999999982</v>
      </c>
      <c r="I432" s="495">
        <v>505.74999999999989</v>
      </c>
      <c r="J432" s="495">
        <v>520.79999999999973</v>
      </c>
      <c r="K432" s="494">
        <v>490.7</v>
      </c>
      <c r="L432" s="494">
        <v>467.1</v>
      </c>
      <c r="M432" s="494">
        <v>33.347050000000003</v>
      </c>
    </row>
    <row r="433" spans="1:13">
      <c r="A433" s="254">
        <v>423</v>
      </c>
      <c r="B433" s="497" t="s">
        <v>492</v>
      </c>
      <c r="C433" s="494">
        <v>2449.6999999999998</v>
      </c>
      <c r="D433" s="495">
        <v>2429.0666666666666</v>
      </c>
      <c r="E433" s="495">
        <v>2342.083333333333</v>
      </c>
      <c r="F433" s="495">
        <v>2234.4666666666662</v>
      </c>
      <c r="G433" s="495">
        <v>2147.4833333333327</v>
      </c>
      <c r="H433" s="495">
        <v>2536.6833333333334</v>
      </c>
      <c r="I433" s="495">
        <v>2623.666666666667</v>
      </c>
      <c r="J433" s="495">
        <v>2731.2833333333338</v>
      </c>
      <c r="K433" s="494">
        <v>2516.0500000000002</v>
      </c>
      <c r="L433" s="494">
        <v>2321.4499999999998</v>
      </c>
      <c r="M433" s="494">
        <v>1.0917399999999999</v>
      </c>
    </row>
    <row r="434" spans="1:13">
      <c r="A434" s="254">
        <v>424</v>
      </c>
      <c r="B434" s="497" t="s">
        <v>493</v>
      </c>
      <c r="C434" s="494">
        <v>681.95</v>
      </c>
      <c r="D434" s="495">
        <v>679.31666666666672</v>
      </c>
      <c r="E434" s="495">
        <v>661.63333333333344</v>
      </c>
      <c r="F434" s="495">
        <v>641.31666666666672</v>
      </c>
      <c r="G434" s="495">
        <v>623.63333333333344</v>
      </c>
      <c r="H434" s="495">
        <v>699.63333333333344</v>
      </c>
      <c r="I434" s="495">
        <v>717.31666666666661</v>
      </c>
      <c r="J434" s="495">
        <v>737.63333333333344</v>
      </c>
      <c r="K434" s="494">
        <v>697</v>
      </c>
      <c r="L434" s="494">
        <v>659</v>
      </c>
      <c r="M434" s="494">
        <v>0.67988000000000004</v>
      </c>
    </row>
    <row r="435" spans="1:13">
      <c r="A435" s="254">
        <v>425</v>
      </c>
      <c r="B435" s="497" t="s">
        <v>494</v>
      </c>
      <c r="C435" s="494">
        <v>275.25</v>
      </c>
      <c r="D435" s="495">
        <v>276.73333333333329</v>
      </c>
      <c r="E435" s="495">
        <v>269.66666666666657</v>
      </c>
      <c r="F435" s="495">
        <v>264.08333333333326</v>
      </c>
      <c r="G435" s="495">
        <v>257.01666666666654</v>
      </c>
      <c r="H435" s="495">
        <v>282.31666666666661</v>
      </c>
      <c r="I435" s="495">
        <v>289.38333333333333</v>
      </c>
      <c r="J435" s="495">
        <v>294.96666666666664</v>
      </c>
      <c r="K435" s="494">
        <v>283.8</v>
      </c>
      <c r="L435" s="494">
        <v>271.14999999999998</v>
      </c>
      <c r="M435" s="494">
        <v>2.74823</v>
      </c>
    </row>
    <row r="436" spans="1:13">
      <c r="A436" s="254">
        <v>426</v>
      </c>
      <c r="B436" s="497" t="s">
        <v>495</v>
      </c>
      <c r="C436" s="494">
        <v>258.75</v>
      </c>
      <c r="D436" s="495">
        <v>258.16666666666669</v>
      </c>
      <c r="E436" s="495">
        <v>256.43333333333339</v>
      </c>
      <c r="F436" s="495">
        <v>254.1166666666667</v>
      </c>
      <c r="G436" s="495">
        <v>252.38333333333341</v>
      </c>
      <c r="H436" s="495">
        <v>260.48333333333335</v>
      </c>
      <c r="I436" s="495">
        <v>262.21666666666658</v>
      </c>
      <c r="J436" s="495">
        <v>264.53333333333336</v>
      </c>
      <c r="K436" s="494">
        <v>259.89999999999998</v>
      </c>
      <c r="L436" s="494">
        <v>255.85</v>
      </c>
      <c r="M436" s="494">
        <v>0.49031000000000002</v>
      </c>
    </row>
    <row r="437" spans="1:13">
      <c r="A437" s="254">
        <v>427</v>
      </c>
      <c r="B437" s="497" t="s">
        <v>496</v>
      </c>
      <c r="C437" s="494">
        <v>2050.35</v>
      </c>
      <c r="D437" s="495">
        <v>2032.7833333333335</v>
      </c>
      <c r="E437" s="495">
        <v>2002.5666666666671</v>
      </c>
      <c r="F437" s="495">
        <v>1954.7833333333335</v>
      </c>
      <c r="G437" s="495">
        <v>1924.5666666666671</v>
      </c>
      <c r="H437" s="495">
        <v>2080.5666666666671</v>
      </c>
      <c r="I437" s="495">
        <v>2110.7833333333338</v>
      </c>
      <c r="J437" s="495">
        <v>2158.5666666666671</v>
      </c>
      <c r="K437" s="494">
        <v>2063</v>
      </c>
      <c r="L437" s="494">
        <v>1985</v>
      </c>
      <c r="M437" s="494">
        <v>1.40856</v>
      </c>
    </row>
    <row r="438" spans="1:13">
      <c r="A438" s="254">
        <v>428</v>
      </c>
      <c r="B438" s="497" t="s">
        <v>764</v>
      </c>
      <c r="C438" s="494">
        <v>699.15</v>
      </c>
      <c r="D438" s="495">
        <v>700.63333333333333</v>
      </c>
      <c r="E438" s="495">
        <v>681.26666666666665</v>
      </c>
      <c r="F438" s="495">
        <v>663.38333333333333</v>
      </c>
      <c r="G438" s="495">
        <v>644.01666666666665</v>
      </c>
      <c r="H438" s="495">
        <v>718.51666666666665</v>
      </c>
      <c r="I438" s="495">
        <v>737.88333333333321</v>
      </c>
      <c r="J438" s="495">
        <v>755.76666666666665</v>
      </c>
      <c r="K438" s="494">
        <v>720</v>
      </c>
      <c r="L438" s="494">
        <v>682.75</v>
      </c>
      <c r="M438" s="494">
        <v>2.7393800000000001</v>
      </c>
    </row>
    <row r="439" spans="1:13">
      <c r="A439" s="254">
        <v>429</v>
      </c>
      <c r="B439" s="497" t="s">
        <v>814</v>
      </c>
      <c r="C439" s="494">
        <v>544.6</v>
      </c>
      <c r="D439" s="495">
        <v>543.26666666666665</v>
      </c>
      <c r="E439" s="495">
        <v>537.5333333333333</v>
      </c>
      <c r="F439" s="495">
        <v>530.4666666666667</v>
      </c>
      <c r="G439" s="495">
        <v>524.73333333333335</v>
      </c>
      <c r="H439" s="495">
        <v>550.33333333333326</v>
      </c>
      <c r="I439" s="495">
        <v>556.06666666666661</v>
      </c>
      <c r="J439" s="495">
        <v>563.13333333333321</v>
      </c>
      <c r="K439" s="494">
        <v>549</v>
      </c>
      <c r="L439" s="494">
        <v>536.20000000000005</v>
      </c>
      <c r="M439" s="494">
        <v>2.4656899999999999</v>
      </c>
    </row>
    <row r="440" spans="1:13">
      <c r="A440" s="254">
        <v>430</v>
      </c>
      <c r="B440" s="497" t="s">
        <v>497</v>
      </c>
      <c r="C440" s="494">
        <v>4.75</v>
      </c>
      <c r="D440" s="495">
        <v>4.7666666666666666</v>
      </c>
      <c r="E440" s="495">
        <v>4.6833333333333336</v>
      </c>
      <c r="F440" s="495">
        <v>4.6166666666666671</v>
      </c>
      <c r="G440" s="495">
        <v>4.5333333333333341</v>
      </c>
      <c r="H440" s="495">
        <v>4.833333333333333</v>
      </c>
      <c r="I440" s="495">
        <v>4.916666666666667</v>
      </c>
      <c r="J440" s="495">
        <v>4.9833333333333325</v>
      </c>
      <c r="K440" s="494">
        <v>4.8499999999999996</v>
      </c>
      <c r="L440" s="494">
        <v>4.7</v>
      </c>
      <c r="M440" s="494">
        <v>107.56348</v>
      </c>
    </row>
    <row r="441" spans="1:13">
      <c r="A441" s="254">
        <v>431</v>
      </c>
      <c r="B441" s="497" t="s">
        <v>498</v>
      </c>
      <c r="C441" s="494">
        <v>135.65</v>
      </c>
      <c r="D441" s="495">
        <v>135.31666666666666</v>
      </c>
      <c r="E441" s="495">
        <v>133.63333333333333</v>
      </c>
      <c r="F441" s="495">
        <v>131.61666666666667</v>
      </c>
      <c r="G441" s="495">
        <v>129.93333333333334</v>
      </c>
      <c r="H441" s="495">
        <v>137.33333333333331</v>
      </c>
      <c r="I441" s="495">
        <v>139.01666666666665</v>
      </c>
      <c r="J441" s="495">
        <v>141.0333333333333</v>
      </c>
      <c r="K441" s="494">
        <v>137</v>
      </c>
      <c r="L441" s="494">
        <v>133.30000000000001</v>
      </c>
      <c r="M441" s="494">
        <v>1.56393</v>
      </c>
    </row>
    <row r="442" spans="1:13">
      <c r="A442" s="254">
        <v>432</v>
      </c>
      <c r="B442" s="497" t="s">
        <v>765</v>
      </c>
      <c r="C442" s="494">
        <v>1492.2</v>
      </c>
      <c r="D442" s="495">
        <v>1489.7</v>
      </c>
      <c r="E442" s="495">
        <v>1481</v>
      </c>
      <c r="F442" s="495">
        <v>1469.8</v>
      </c>
      <c r="G442" s="495">
        <v>1461.1</v>
      </c>
      <c r="H442" s="495">
        <v>1500.9</v>
      </c>
      <c r="I442" s="495">
        <v>1509.6000000000004</v>
      </c>
      <c r="J442" s="495">
        <v>1520.8000000000002</v>
      </c>
      <c r="K442" s="494">
        <v>1498.4</v>
      </c>
      <c r="L442" s="494">
        <v>1478.5</v>
      </c>
      <c r="M442" s="494">
        <v>0.19084999999999999</v>
      </c>
    </row>
    <row r="443" spans="1:13">
      <c r="A443" s="254">
        <v>433</v>
      </c>
      <c r="B443" s="497" t="s">
        <v>499</v>
      </c>
      <c r="C443" s="494">
        <v>1295.7</v>
      </c>
      <c r="D443" s="495">
        <v>1268.05</v>
      </c>
      <c r="E443" s="495">
        <v>1214.0999999999999</v>
      </c>
      <c r="F443" s="495">
        <v>1132.5</v>
      </c>
      <c r="G443" s="495">
        <v>1078.55</v>
      </c>
      <c r="H443" s="495">
        <v>1349.6499999999999</v>
      </c>
      <c r="I443" s="495">
        <v>1403.6000000000001</v>
      </c>
      <c r="J443" s="495">
        <v>1485.1999999999998</v>
      </c>
      <c r="K443" s="494">
        <v>1322</v>
      </c>
      <c r="L443" s="494">
        <v>1186.45</v>
      </c>
      <c r="M443" s="494">
        <v>6.1680900000000003</v>
      </c>
    </row>
    <row r="444" spans="1:13">
      <c r="A444" s="254">
        <v>434</v>
      </c>
      <c r="B444" s="497" t="s">
        <v>275</v>
      </c>
      <c r="C444" s="494">
        <v>603.54999999999995</v>
      </c>
      <c r="D444" s="495">
        <v>604.51666666666665</v>
      </c>
      <c r="E444" s="495">
        <v>594.0333333333333</v>
      </c>
      <c r="F444" s="495">
        <v>584.51666666666665</v>
      </c>
      <c r="G444" s="495">
        <v>574.0333333333333</v>
      </c>
      <c r="H444" s="495">
        <v>614.0333333333333</v>
      </c>
      <c r="I444" s="495">
        <v>624.51666666666665</v>
      </c>
      <c r="J444" s="495">
        <v>634.0333333333333</v>
      </c>
      <c r="K444" s="494">
        <v>615</v>
      </c>
      <c r="L444" s="494">
        <v>595</v>
      </c>
      <c r="M444" s="494">
        <v>4.3103600000000002</v>
      </c>
    </row>
    <row r="445" spans="1:13">
      <c r="A445" s="254">
        <v>435</v>
      </c>
      <c r="B445" s="497" t="s">
        <v>500</v>
      </c>
      <c r="C445" s="494">
        <v>876.25</v>
      </c>
      <c r="D445" s="495">
        <v>879.75</v>
      </c>
      <c r="E445" s="495">
        <v>867.65</v>
      </c>
      <c r="F445" s="495">
        <v>859.05</v>
      </c>
      <c r="G445" s="495">
        <v>846.94999999999993</v>
      </c>
      <c r="H445" s="495">
        <v>888.35</v>
      </c>
      <c r="I445" s="495">
        <v>900.44999999999993</v>
      </c>
      <c r="J445" s="495">
        <v>909.05000000000007</v>
      </c>
      <c r="K445" s="494">
        <v>891.85</v>
      </c>
      <c r="L445" s="494">
        <v>871.15</v>
      </c>
      <c r="M445" s="494">
        <v>0.20065</v>
      </c>
    </row>
    <row r="446" spans="1:13">
      <c r="A446" s="254">
        <v>436</v>
      </c>
      <c r="B446" s="497" t="s">
        <v>501</v>
      </c>
      <c r="C446" s="494">
        <v>489.75</v>
      </c>
      <c r="D446" s="495">
        <v>492.41666666666669</v>
      </c>
      <c r="E446" s="495">
        <v>482.83333333333337</v>
      </c>
      <c r="F446" s="495">
        <v>475.91666666666669</v>
      </c>
      <c r="G446" s="495">
        <v>466.33333333333337</v>
      </c>
      <c r="H446" s="495">
        <v>499.33333333333337</v>
      </c>
      <c r="I446" s="495">
        <v>508.91666666666674</v>
      </c>
      <c r="J446" s="495">
        <v>515.83333333333337</v>
      </c>
      <c r="K446" s="494">
        <v>502</v>
      </c>
      <c r="L446" s="494">
        <v>485.5</v>
      </c>
      <c r="M446" s="494">
        <v>0.26427</v>
      </c>
    </row>
    <row r="447" spans="1:13">
      <c r="A447" s="254">
        <v>437</v>
      </c>
      <c r="B447" s="497" t="s">
        <v>502</v>
      </c>
      <c r="C447" s="494">
        <v>7640.15</v>
      </c>
      <c r="D447" s="495">
        <v>7626.05</v>
      </c>
      <c r="E447" s="495">
        <v>7564.1</v>
      </c>
      <c r="F447" s="495">
        <v>7488.05</v>
      </c>
      <c r="G447" s="495">
        <v>7426.1</v>
      </c>
      <c r="H447" s="495">
        <v>7702.1</v>
      </c>
      <c r="I447" s="495">
        <v>7764.0499999999993</v>
      </c>
      <c r="J447" s="495">
        <v>7840.1</v>
      </c>
      <c r="K447" s="494">
        <v>7688</v>
      </c>
      <c r="L447" s="494">
        <v>7550</v>
      </c>
      <c r="M447" s="494">
        <v>4.3720000000000002E-2</v>
      </c>
    </row>
    <row r="448" spans="1:13">
      <c r="A448" s="254">
        <v>438</v>
      </c>
      <c r="B448" s="497" t="s">
        <v>503</v>
      </c>
      <c r="C448" s="494">
        <v>284.35000000000002</v>
      </c>
      <c r="D448" s="495">
        <v>283.06666666666666</v>
      </c>
      <c r="E448" s="495">
        <v>278.63333333333333</v>
      </c>
      <c r="F448" s="495">
        <v>272.91666666666669</v>
      </c>
      <c r="G448" s="495">
        <v>268.48333333333335</v>
      </c>
      <c r="H448" s="495">
        <v>288.7833333333333</v>
      </c>
      <c r="I448" s="495">
        <v>293.21666666666658</v>
      </c>
      <c r="J448" s="495">
        <v>298.93333333333328</v>
      </c>
      <c r="K448" s="494">
        <v>287.5</v>
      </c>
      <c r="L448" s="494">
        <v>277.35000000000002</v>
      </c>
      <c r="M448" s="494">
        <v>0.39922000000000002</v>
      </c>
    </row>
    <row r="449" spans="1:13">
      <c r="A449" s="254">
        <v>439</v>
      </c>
      <c r="B449" s="497" t="s">
        <v>504</v>
      </c>
      <c r="C449" s="494">
        <v>33.35</v>
      </c>
      <c r="D449" s="495">
        <v>33.766666666666673</v>
      </c>
      <c r="E449" s="495">
        <v>32.833333333333343</v>
      </c>
      <c r="F449" s="495">
        <v>32.31666666666667</v>
      </c>
      <c r="G449" s="495">
        <v>31.38333333333334</v>
      </c>
      <c r="H449" s="495">
        <v>34.283333333333346</v>
      </c>
      <c r="I449" s="495">
        <v>35.216666666666669</v>
      </c>
      <c r="J449" s="495">
        <v>35.733333333333348</v>
      </c>
      <c r="K449" s="494">
        <v>34.700000000000003</v>
      </c>
      <c r="L449" s="494">
        <v>33.25</v>
      </c>
      <c r="M449" s="494">
        <v>66.558120000000002</v>
      </c>
    </row>
    <row r="450" spans="1:13">
      <c r="A450" s="254">
        <v>440</v>
      </c>
      <c r="B450" s="497" t="s">
        <v>188</v>
      </c>
      <c r="C450" s="494">
        <v>566.29999999999995</v>
      </c>
      <c r="D450" s="495">
        <v>561.38333333333333</v>
      </c>
      <c r="E450" s="495">
        <v>551.2166666666667</v>
      </c>
      <c r="F450" s="495">
        <v>536.13333333333333</v>
      </c>
      <c r="G450" s="495">
        <v>525.9666666666667</v>
      </c>
      <c r="H450" s="495">
        <v>576.4666666666667</v>
      </c>
      <c r="I450" s="495">
        <v>586.63333333333344</v>
      </c>
      <c r="J450" s="495">
        <v>601.7166666666667</v>
      </c>
      <c r="K450" s="494">
        <v>571.54999999999995</v>
      </c>
      <c r="L450" s="494">
        <v>546.29999999999995</v>
      </c>
      <c r="M450" s="494">
        <v>27.432169999999999</v>
      </c>
    </row>
    <row r="451" spans="1:13">
      <c r="A451" s="254">
        <v>441</v>
      </c>
      <c r="B451" s="497" t="s">
        <v>767</v>
      </c>
      <c r="C451" s="494">
        <v>16215.7</v>
      </c>
      <c r="D451" s="495">
        <v>16144.866666666667</v>
      </c>
      <c r="E451" s="495">
        <v>15879.733333333334</v>
      </c>
      <c r="F451" s="495">
        <v>15543.766666666666</v>
      </c>
      <c r="G451" s="495">
        <v>15278.633333333333</v>
      </c>
      <c r="H451" s="495">
        <v>16480.833333333336</v>
      </c>
      <c r="I451" s="495">
        <v>16745.966666666667</v>
      </c>
      <c r="J451" s="495">
        <v>17081.933333333334</v>
      </c>
      <c r="K451" s="494">
        <v>16410</v>
      </c>
      <c r="L451" s="494">
        <v>15808.9</v>
      </c>
      <c r="M451" s="494">
        <v>2.4500000000000001E-2</v>
      </c>
    </row>
    <row r="452" spans="1:13">
      <c r="A452" s="254">
        <v>442</v>
      </c>
      <c r="B452" s="497" t="s">
        <v>177</v>
      </c>
      <c r="C452" s="494">
        <v>759.7</v>
      </c>
      <c r="D452" s="495">
        <v>752.73333333333323</v>
      </c>
      <c r="E452" s="495">
        <v>740.46666666666647</v>
      </c>
      <c r="F452" s="495">
        <v>721.23333333333323</v>
      </c>
      <c r="G452" s="495">
        <v>708.96666666666647</v>
      </c>
      <c r="H452" s="495">
        <v>771.96666666666647</v>
      </c>
      <c r="I452" s="495">
        <v>784.23333333333312</v>
      </c>
      <c r="J452" s="495">
        <v>803.46666666666647</v>
      </c>
      <c r="K452" s="494">
        <v>765</v>
      </c>
      <c r="L452" s="494">
        <v>733.5</v>
      </c>
      <c r="M452" s="494">
        <v>62.347020000000001</v>
      </c>
    </row>
    <row r="453" spans="1:13">
      <c r="A453" s="254">
        <v>443</v>
      </c>
      <c r="B453" s="497" t="s">
        <v>768</v>
      </c>
      <c r="C453" s="494">
        <v>126.95</v>
      </c>
      <c r="D453" s="495">
        <v>127.18333333333334</v>
      </c>
      <c r="E453" s="495">
        <v>125.56666666666666</v>
      </c>
      <c r="F453" s="495">
        <v>124.18333333333332</v>
      </c>
      <c r="G453" s="495">
        <v>122.56666666666665</v>
      </c>
      <c r="H453" s="495">
        <v>128.56666666666666</v>
      </c>
      <c r="I453" s="495">
        <v>130.18333333333334</v>
      </c>
      <c r="J453" s="495">
        <v>131.56666666666669</v>
      </c>
      <c r="K453" s="494">
        <v>128.80000000000001</v>
      </c>
      <c r="L453" s="494">
        <v>125.8</v>
      </c>
      <c r="M453" s="494">
        <v>17.23845</v>
      </c>
    </row>
    <row r="454" spans="1:13">
      <c r="A454" s="254">
        <v>444</v>
      </c>
      <c r="B454" s="497" t="s">
        <v>769</v>
      </c>
      <c r="C454" s="494">
        <v>1155.6500000000001</v>
      </c>
      <c r="D454" s="495">
        <v>1165.2166666666667</v>
      </c>
      <c r="E454" s="495">
        <v>1141.4333333333334</v>
      </c>
      <c r="F454" s="495">
        <v>1127.2166666666667</v>
      </c>
      <c r="G454" s="495">
        <v>1103.4333333333334</v>
      </c>
      <c r="H454" s="495">
        <v>1179.4333333333334</v>
      </c>
      <c r="I454" s="495">
        <v>1203.2166666666667</v>
      </c>
      <c r="J454" s="495">
        <v>1217.4333333333334</v>
      </c>
      <c r="K454" s="494">
        <v>1189</v>
      </c>
      <c r="L454" s="494">
        <v>1151</v>
      </c>
      <c r="M454" s="494">
        <v>6.5707000000000004</v>
      </c>
    </row>
    <row r="455" spans="1:13">
      <c r="A455" s="254">
        <v>445</v>
      </c>
      <c r="B455" s="497" t="s">
        <v>183</v>
      </c>
      <c r="C455" s="494">
        <v>3132</v>
      </c>
      <c r="D455" s="495">
        <v>3123.7000000000003</v>
      </c>
      <c r="E455" s="495">
        <v>3111.3000000000006</v>
      </c>
      <c r="F455" s="495">
        <v>3090.6000000000004</v>
      </c>
      <c r="G455" s="495">
        <v>3078.2000000000007</v>
      </c>
      <c r="H455" s="495">
        <v>3144.4000000000005</v>
      </c>
      <c r="I455" s="495">
        <v>3156.8</v>
      </c>
      <c r="J455" s="495">
        <v>3177.5000000000005</v>
      </c>
      <c r="K455" s="494">
        <v>3136.1</v>
      </c>
      <c r="L455" s="494">
        <v>3103</v>
      </c>
      <c r="M455" s="494">
        <v>14.714169999999999</v>
      </c>
    </row>
    <row r="456" spans="1:13">
      <c r="A456" s="254">
        <v>446</v>
      </c>
      <c r="B456" s="497" t="s">
        <v>804</v>
      </c>
      <c r="C456" s="494">
        <v>673.7</v>
      </c>
      <c r="D456" s="495">
        <v>673.9</v>
      </c>
      <c r="E456" s="495">
        <v>667.9</v>
      </c>
      <c r="F456" s="495">
        <v>662.1</v>
      </c>
      <c r="G456" s="495">
        <v>656.1</v>
      </c>
      <c r="H456" s="495">
        <v>679.69999999999993</v>
      </c>
      <c r="I456" s="495">
        <v>685.69999999999993</v>
      </c>
      <c r="J456" s="495">
        <v>691.49999999999989</v>
      </c>
      <c r="K456" s="494">
        <v>679.9</v>
      </c>
      <c r="L456" s="494">
        <v>668.1</v>
      </c>
      <c r="M456" s="494">
        <v>22.587689999999998</v>
      </c>
    </row>
    <row r="457" spans="1:13">
      <c r="A457" s="254">
        <v>447</v>
      </c>
      <c r="B457" s="497" t="s">
        <v>178</v>
      </c>
      <c r="C457" s="494">
        <v>3175</v>
      </c>
      <c r="D457" s="495">
        <v>3179.65</v>
      </c>
      <c r="E457" s="495">
        <v>3150.3500000000004</v>
      </c>
      <c r="F457" s="495">
        <v>3125.7000000000003</v>
      </c>
      <c r="G457" s="495">
        <v>3096.4000000000005</v>
      </c>
      <c r="H457" s="495">
        <v>3204.3</v>
      </c>
      <c r="I457" s="495">
        <v>3233.6000000000004</v>
      </c>
      <c r="J457" s="495">
        <v>3258.25</v>
      </c>
      <c r="K457" s="494">
        <v>3208.95</v>
      </c>
      <c r="L457" s="494">
        <v>3155</v>
      </c>
      <c r="M457" s="494">
        <v>1.4004399999999999</v>
      </c>
    </row>
    <row r="458" spans="1:13">
      <c r="A458" s="254">
        <v>448</v>
      </c>
      <c r="B458" s="497" t="s">
        <v>505</v>
      </c>
      <c r="C458" s="494">
        <v>1037.9000000000001</v>
      </c>
      <c r="D458" s="495">
        <v>1036.6499999999999</v>
      </c>
      <c r="E458" s="495">
        <v>1028.2999999999997</v>
      </c>
      <c r="F458" s="495">
        <v>1018.6999999999998</v>
      </c>
      <c r="G458" s="495">
        <v>1010.3499999999997</v>
      </c>
      <c r="H458" s="495">
        <v>1046.2499999999998</v>
      </c>
      <c r="I458" s="495">
        <v>1054.5999999999997</v>
      </c>
      <c r="J458" s="495">
        <v>1064.1999999999998</v>
      </c>
      <c r="K458" s="494">
        <v>1045</v>
      </c>
      <c r="L458" s="494">
        <v>1027.05</v>
      </c>
      <c r="M458" s="494">
        <v>0.26934000000000002</v>
      </c>
    </row>
    <row r="459" spans="1:13">
      <c r="A459" s="254">
        <v>449</v>
      </c>
      <c r="B459" s="497" t="s">
        <v>180</v>
      </c>
      <c r="C459" s="494">
        <v>130.15</v>
      </c>
      <c r="D459" s="495">
        <v>129.6</v>
      </c>
      <c r="E459" s="495">
        <v>128.6</v>
      </c>
      <c r="F459" s="495">
        <v>127.05000000000001</v>
      </c>
      <c r="G459" s="495">
        <v>126.05000000000001</v>
      </c>
      <c r="H459" s="495">
        <v>131.14999999999998</v>
      </c>
      <c r="I459" s="495">
        <v>132.14999999999998</v>
      </c>
      <c r="J459" s="495">
        <v>133.69999999999996</v>
      </c>
      <c r="K459" s="494">
        <v>130.6</v>
      </c>
      <c r="L459" s="494">
        <v>128.05000000000001</v>
      </c>
      <c r="M459" s="494">
        <v>18.037430000000001</v>
      </c>
    </row>
    <row r="460" spans="1:13">
      <c r="A460" s="254">
        <v>450</v>
      </c>
      <c r="B460" s="497" t="s">
        <v>179</v>
      </c>
      <c r="C460" s="494">
        <v>301.5</v>
      </c>
      <c r="D460" s="495">
        <v>299.7</v>
      </c>
      <c r="E460" s="495">
        <v>296.89999999999998</v>
      </c>
      <c r="F460" s="495">
        <v>292.3</v>
      </c>
      <c r="G460" s="495">
        <v>289.5</v>
      </c>
      <c r="H460" s="495">
        <v>304.29999999999995</v>
      </c>
      <c r="I460" s="495">
        <v>307.10000000000002</v>
      </c>
      <c r="J460" s="495">
        <v>311.69999999999993</v>
      </c>
      <c r="K460" s="494">
        <v>302.5</v>
      </c>
      <c r="L460" s="494">
        <v>295.10000000000002</v>
      </c>
      <c r="M460" s="494">
        <v>350.40532000000002</v>
      </c>
    </row>
    <row r="461" spans="1:13">
      <c r="A461" s="254">
        <v>451</v>
      </c>
      <c r="B461" s="497" t="s">
        <v>181</v>
      </c>
      <c r="C461" s="494">
        <v>98</v>
      </c>
      <c r="D461" s="495">
        <v>97.616666666666674</v>
      </c>
      <c r="E461" s="495">
        <v>96.783333333333346</v>
      </c>
      <c r="F461" s="495">
        <v>95.566666666666677</v>
      </c>
      <c r="G461" s="495">
        <v>94.733333333333348</v>
      </c>
      <c r="H461" s="495">
        <v>98.833333333333343</v>
      </c>
      <c r="I461" s="495">
        <v>99.666666666666657</v>
      </c>
      <c r="J461" s="495">
        <v>100.88333333333334</v>
      </c>
      <c r="K461" s="494">
        <v>98.45</v>
      </c>
      <c r="L461" s="494">
        <v>96.4</v>
      </c>
      <c r="M461" s="494">
        <v>268.92254000000003</v>
      </c>
    </row>
    <row r="462" spans="1:13">
      <c r="A462" s="254">
        <v>452</v>
      </c>
      <c r="B462" s="497" t="s">
        <v>770</v>
      </c>
      <c r="C462" s="494">
        <v>64.650000000000006</v>
      </c>
      <c r="D462" s="495">
        <v>64.083333333333329</v>
      </c>
      <c r="E462" s="495">
        <v>63.266666666666652</v>
      </c>
      <c r="F462" s="495">
        <v>61.883333333333326</v>
      </c>
      <c r="G462" s="495">
        <v>61.066666666666649</v>
      </c>
      <c r="H462" s="495">
        <v>65.466666666666654</v>
      </c>
      <c r="I462" s="495">
        <v>66.283333333333346</v>
      </c>
      <c r="J462" s="495">
        <v>67.666666666666657</v>
      </c>
      <c r="K462" s="494">
        <v>64.900000000000006</v>
      </c>
      <c r="L462" s="494">
        <v>62.7</v>
      </c>
      <c r="M462" s="494">
        <v>127.96704</v>
      </c>
    </row>
    <row r="463" spans="1:13">
      <c r="A463" s="254">
        <v>453</v>
      </c>
      <c r="B463" s="497" t="s">
        <v>182</v>
      </c>
      <c r="C463" s="494">
        <v>977.75</v>
      </c>
      <c r="D463" s="495">
        <v>968.35</v>
      </c>
      <c r="E463" s="495">
        <v>953.7</v>
      </c>
      <c r="F463" s="495">
        <v>929.65</v>
      </c>
      <c r="G463" s="495">
        <v>915</v>
      </c>
      <c r="H463" s="495">
        <v>992.40000000000009</v>
      </c>
      <c r="I463" s="495">
        <v>1007.05</v>
      </c>
      <c r="J463" s="495">
        <v>1031.1000000000001</v>
      </c>
      <c r="K463" s="494">
        <v>983</v>
      </c>
      <c r="L463" s="494">
        <v>944.3</v>
      </c>
      <c r="M463" s="494">
        <v>249.04515000000001</v>
      </c>
    </row>
    <row r="464" spans="1:13">
      <c r="A464" s="254">
        <v>454</v>
      </c>
      <c r="B464" s="497" t="s">
        <v>506</v>
      </c>
      <c r="C464" s="494">
        <v>3153.2</v>
      </c>
      <c r="D464" s="495">
        <v>3128.9333333333329</v>
      </c>
      <c r="E464" s="495">
        <v>3084.4166666666661</v>
      </c>
      <c r="F464" s="495">
        <v>3015.6333333333332</v>
      </c>
      <c r="G464" s="495">
        <v>2971.1166666666663</v>
      </c>
      <c r="H464" s="495">
        <v>3197.7166666666658</v>
      </c>
      <c r="I464" s="495">
        <v>3242.2333333333331</v>
      </c>
      <c r="J464" s="495">
        <v>3311.0166666666655</v>
      </c>
      <c r="K464" s="494">
        <v>3173.45</v>
      </c>
      <c r="L464" s="494">
        <v>3060.15</v>
      </c>
      <c r="M464" s="494">
        <v>0.22391</v>
      </c>
    </row>
    <row r="465" spans="1:13">
      <c r="A465" s="254">
        <v>455</v>
      </c>
      <c r="B465" s="497" t="s">
        <v>184</v>
      </c>
      <c r="C465" s="494">
        <v>969.25</v>
      </c>
      <c r="D465" s="495">
        <v>967</v>
      </c>
      <c r="E465" s="495">
        <v>946.4</v>
      </c>
      <c r="F465" s="495">
        <v>923.55</v>
      </c>
      <c r="G465" s="495">
        <v>902.94999999999993</v>
      </c>
      <c r="H465" s="495">
        <v>989.85</v>
      </c>
      <c r="I465" s="495">
        <v>1010.4499999999999</v>
      </c>
      <c r="J465" s="495">
        <v>1033.3000000000002</v>
      </c>
      <c r="K465" s="494">
        <v>987.6</v>
      </c>
      <c r="L465" s="494">
        <v>944.15</v>
      </c>
      <c r="M465" s="494">
        <v>104.97935</v>
      </c>
    </row>
    <row r="466" spans="1:13">
      <c r="A466" s="254">
        <v>456</v>
      </c>
      <c r="B466" s="497" t="s">
        <v>276</v>
      </c>
      <c r="C466" s="494">
        <v>149.44999999999999</v>
      </c>
      <c r="D466" s="495">
        <v>150.16666666666666</v>
      </c>
      <c r="E466" s="495">
        <v>148.33333333333331</v>
      </c>
      <c r="F466" s="495">
        <v>147.21666666666667</v>
      </c>
      <c r="G466" s="495">
        <v>145.38333333333333</v>
      </c>
      <c r="H466" s="495">
        <v>151.2833333333333</v>
      </c>
      <c r="I466" s="495">
        <v>153.11666666666662</v>
      </c>
      <c r="J466" s="495">
        <v>154.23333333333329</v>
      </c>
      <c r="K466" s="494">
        <v>152</v>
      </c>
      <c r="L466" s="494">
        <v>149.05000000000001</v>
      </c>
      <c r="M466" s="494">
        <v>5.1023100000000001</v>
      </c>
    </row>
    <row r="467" spans="1:13">
      <c r="A467" s="254">
        <v>457</v>
      </c>
      <c r="B467" s="497" t="s">
        <v>164</v>
      </c>
      <c r="C467" s="494">
        <v>959.55</v>
      </c>
      <c r="D467" s="495">
        <v>961.78333333333342</v>
      </c>
      <c r="E467" s="495">
        <v>952.21666666666681</v>
      </c>
      <c r="F467" s="495">
        <v>944.88333333333344</v>
      </c>
      <c r="G467" s="495">
        <v>935.31666666666683</v>
      </c>
      <c r="H467" s="495">
        <v>969.11666666666679</v>
      </c>
      <c r="I467" s="495">
        <v>978.68333333333339</v>
      </c>
      <c r="J467" s="495">
        <v>986.01666666666677</v>
      </c>
      <c r="K467" s="494">
        <v>971.35</v>
      </c>
      <c r="L467" s="494">
        <v>954.45</v>
      </c>
      <c r="M467" s="494">
        <v>4.4807899999999998</v>
      </c>
    </row>
    <row r="468" spans="1:13">
      <c r="A468" s="254">
        <v>458</v>
      </c>
      <c r="B468" s="497" t="s">
        <v>507</v>
      </c>
      <c r="C468" s="494">
        <v>1477.65</v>
      </c>
      <c r="D468" s="495">
        <v>1460.1833333333332</v>
      </c>
      <c r="E468" s="495">
        <v>1426.5666666666664</v>
      </c>
      <c r="F468" s="495">
        <v>1375.4833333333331</v>
      </c>
      <c r="G468" s="495">
        <v>1341.8666666666663</v>
      </c>
      <c r="H468" s="495">
        <v>1511.2666666666664</v>
      </c>
      <c r="I468" s="495">
        <v>1544.8833333333332</v>
      </c>
      <c r="J468" s="495">
        <v>1595.9666666666665</v>
      </c>
      <c r="K468" s="494">
        <v>1493.8</v>
      </c>
      <c r="L468" s="494">
        <v>1409.1</v>
      </c>
      <c r="M468" s="494">
        <v>1.7331799999999999</v>
      </c>
    </row>
    <row r="469" spans="1:13">
      <c r="A469" s="254">
        <v>459</v>
      </c>
      <c r="B469" s="497" t="s">
        <v>508</v>
      </c>
      <c r="C469" s="494">
        <v>989.8</v>
      </c>
      <c r="D469" s="495">
        <v>996.55000000000007</v>
      </c>
      <c r="E469" s="495">
        <v>978.85000000000014</v>
      </c>
      <c r="F469" s="495">
        <v>967.90000000000009</v>
      </c>
      <c r="G469" s="495">
        <v>950.20000000000016</v>
      </c>
      <c r="H469" s="495">
        <v>1007.5000000000001</v>
      </c>
      <c r="I469" s="495">
        <v>1025.2000000000003</v>
      </c>
      <c r="J469" s="495">
        <v>1036.1500000000001</v>
      </c>
      <c r="K469" s="494">
        <v>1014.25</v>
      </c>
      <c r="L469" s="494">
        <v>985.6</v>
      </c>
      <c r="M469" s="494">
        <v>2.7543899999999999</v>
      </c>
    </row>
    <row r="470" spans="1:13">
      <c r="A470" s="254">
        <v>460</v>
      </c>
      <c r="B470" s="497" t="s">
        <v>509</v>
      </c>
      <c r="C470" s="494">
        <v>1335.3</v>
      </c>
      <c r="D470" s="495">
        <v>1342.1833333333334</v>
      </c>
      <c r="E470" s="495">
        <v>1318.8166666666668</v>
      </c>
      <c r="F470" s="495">
        <v>1302.3333333333335</v>
      </c>
      <c r="G470" s="495">
        <v>1278.9666666666669</v>
      </c>
      <c r="H470" s="495">
        <v>1358.6666666666667</v>
      </c>
      <c r="I470" s="495">
        <v>1382.0333333333335</v>
      </c>
      <c r="J470" s="495">
        <v>1398.5166666666667</v>
      </c>
      <c r="K470" s="494">
        <v>1365.55</v>
      </c>
      <c r="L470" s="494">
        <v>1325.7</v>
      </c>
      <c r="M470" s="494">
        <v>0.33921000000000001</v>
      </c>
    </row>
    <row r="471" spans="1:13">
      <c r="A471" s="254">
        <v>461</v>
      </c>
      <c r="B471" s="497" t="s">
        <v>185</v>
      </c>
      <c r="C471" s="494">
        <v>1495.1</v>
      </c>
      <c r="D471" s="495">
        <v>1493.55</v>
      </c>
      <c r="E471" s="495">
        <v>1483.55</v>
      </c>
      <c r="F471" s="495">
        <v>1472</v>
      </c>
      <c r="G471" s="495">
        <v>1462</v>
      </c>
      <c r="H471" s="495">
        <v>1505.1</v>
      </c>
      <c r="I471" s="495">
        <v>1515.1</v>
      </c>
      <c r="J471" s="495">
        <v>1526.6499999999999</v>
      </c>
      <c r="K471" s="494">
        <v>1503.55</v>
      </c>
      <c r="L471" s="494">
        <v>1482</v>
      </c>
      <c r="M471" s="494">
        <v>11.45908</v>
      </c>
    </row>
    <row r="472" spans="1:13">
      <c r="A472" s="254">
        <v>462</v>
      </c>
      <c r="B472" s="497" t="s">
        <v>186</v>
      </c>
      <c r="C472" s="494">
        <v>2524.8000000000002</v>
      </c>
      <c r="D472" s="495">
        <v>2518.9333333333334</v>
      </c>
      <c r="E472" s="495">
        <v>2495.916666666667</v>
      </c>
      <c r="F472" s="495">
        <v>2467.0333333333338</v>
      </c>
      <c r="G472" s="495">
        <v>2444.0166666666673</v>
      </c>
      <c r="H472" s="495">
        <v>2547.8166666666666</v>
      </c>
      <c r="I472" s="495">
        <v>2570.833333333333</v>
      </c>
      <c r="J472" s="495">
        <v>2599.7166666666662</v>
      </c>
      <c r="K472" s="494">
        <v>2541.9499999999998</v>
      </c>
      <c r="L472" s="494">
        <v>2490.0500000000002</v>
      </c>
      <c r="M472" s="494">
        <v>2.46584</v>
      </c>
    </row>
    <row r="473" spans="1:13">
      <c r="A473" s="254">
        <v>463</v>
      </c>
      <c r="B473" s="497" t="s">
        <v>187</v>
      </c>
      <c r="C473" s="494">
        <v>392.85</v>
      </c>
      <c r="D473" s="495">
        <v>391.53333333333336</v>
      </c>
      <c r="E473" s="495">
        <v>388.76666666666671</v>
      </c>
      <c r="F473" s="495">
        <v>384.68333333333334</v>
      </c>
      <c r="G473" s="495">
        <v>381.91666666666669</v>
      </c>
      <c r="H473" s="495">
        <v>395.61666666666673</v>
      </c>
      <c r="I473" s="495">
        <v>398.38333333333338</v>
      </c>
      <c r="J473" s="495">
        <v>402.46666666666675</v>
      </c>
      <c r="K473" s="494">
        <v>394.3</v>
      </c>
      <c r="L473" s="494">
        <v>387.45</v>
      </c>
      <c r="M473" s="494">
        <v>4.84802</v>
      </c>
    </row>
    <row r="474" spans="1:13">
      <c r="A474" s="254">
        <v>464</v>
      </c>
      <c r="B474" s="497" t="s">
        <v>510</v>
      </c>
      <c r="C474" s="494">
        <v>784.2</v>
      </c>
      <c r="D474" s="495">
        <v>785.05000000000007</v>
      </c>
      <c r="E474" s="495">
        <v>775.60000000000014</v>
      </c>
      <c r="F474" s="495">
        <v>767.00000000000011</v>
      </c>
      <c r="G474" s="495">
        <v>757.55000000000018</v>
      </c>
      <c r="H474" s="495">
        <v>793.65000000000009</v>
      </c>
      <c r="I474" s="495">
        <v>803.10000000000014</v>
      </c>
      <c r="J474" s="495">
        <v>811.7</v>
      </c>
      <c r="K474" s="494">
        <v>794.5</v>
      </c>
      <c r="L474" s="494">
        <v>776.45</v>
      </c>
      <c r="M474" s="494">
        <v>8.5351800000000004</v>
      </c>
    </row>
    <row r="475" spans="1:13">
      <c r="A475" s="254">
        <v>465</v>
      </c>
      <c r="B475" s="497" t="s">
        <v>511</v>
      </c>
      <c r="C475" s="494">
        <v>14.1</v>
      </c>
      <c r="D475" s="495">
        <v>13.933333333333332</v>
      </c>
      <c r="E475" s="495">
        <v>13.766666666666664</v>
      </c>
      <c r="F475" s="495">
        <v>13.433333333333332</v>
      </c>
      <c r="G475" s="495">
        <v>13.266666666666664</v>
      </c>
      <c r="H475" s="495">
        <v>14.266666666666664</v>
      </c>
      <c r="I475" s="495">
        <v>14.433333333333332</v>
      </c>
      <c r="J475" s="495">
        <v>14.766666666666664</v>
      </c>
      <c r="K475" s="494">
        <v>14.1</v>
      </c>
      <c r="L475" s="494">
        <v>13.6</v>
      </c>
      <c r="M475" s="494">
        <v>88.664289999999994</v>
      </c>
    </row>
    <row r="476" spans="1:13">
      <c r="A476" s="254">
        <v>466</v>
      </c>
      <c r="B476" s="497" t="s">
        <v>512</v>
      </c>
      <c r="C476" s="494">
        <v>1126.7</v>
      </c>
      <c r="D476" s="495">
        <v>1129.3333333333333</v>
      </c>
      <c r="E476" s="495">
        <v>1111.8666666666666</v>
      </c>
      <c r="F476" s="495">
        <v>1097.0333333333333</v>
      </c>
      <c r="G476" s="495">
        <v>1079.5666666666666</v>
      </c>
      <c r="H476" s="495">
        <v>1144.1666666666665</v>
      </c>
      <c r="I476" s="495">
        <v>1161.6333333333332</v>
      </c>
      <c r="J476" s="495">
        <v>1176.4666666666665</v>
      </c>
      <c r="K476" s="494">
        <v>1146.8</v>
      </c>
      <c r="L476" s="494">
        <v>1114.5</v>
      </c>
      <c r="M476" s="494">
        <v>0.18024000000000001</v>
      </c>
    </row>
    <row r="477" spans="1:13">
      <c r="A477" s="254">
        <v>467</v>
      </c>
      <c r="B477" s="497" t="s">
        <v>513</v>
      </c>
      <c r="C477" s="494">
        <v>11.05</v>
      </c>
      <c r="D477" s="495">
        <v>11.033333333333331</v>
      </c>
      <c r="E477" s="495">
        <v>10.966666666666663</v>
      </c>
      <c r="F477" s="495">
        <v>10.883333333333331</v>
      </c>
      <c r="G477" s="495">
        <v>10.816666666666663</v>
      </c>
      <c r="H477" s="495">
        <v>11.116666666666664</v>
      </c>
      <c r="I477" s="495">
        <v>11.183333333333334</v>
      </c>
      <c r="J477" s="495">
        <v>11.266666666666664</v>
      </c>
      <c r="K477" s="494">
        <v>11.1</v>
      </c>
      <c r="L477" s="494">
        <v>10.95</v>
      </c>
      <c r="M477" s="494">
        <v>32.687159999999999</v>
      </c>
    </row>
    <row r="478" spans="1:13">
      <c r="A478" s="254">
        <v>468</v>
      </c>
      <c r="B478" s="497" t="s">
        <v>514</v>
      </c>
      <c r="C478" s="494">
        <v>388.8</v>
      </c>
      <c r="D478" s="495">
        <v>389.34999999999997</v>
      </c>
      <c r="E478" s="495">
        <v>382.69999999999993</v>
      </c>
      <c r="F478" s="495">
        <v>376.59999999999997</v>
      </c>
      <c r="G478" s="495">
        <v>369.94999999999993</v>
      </c>
      <c r="H478" s="495">
        <v>395.44999999999993</v>
      </c>
      <c r="I478" s="495">
        <v>402.09999999999991</v>
      </c>
      <c r="J478" s="495">
        <v>408.19999999999993</v>
      </c>
      <c r="K478" s="494">
        <v>396</v>
      </c>
      <c r="L478" s="494">
        <v>383.25</v>
      </c>
      <c r="M478" s="494">
        <v>2.2378900000000002</v>
      </c>
    </row>
    <row r="479" spans="1:13">
      <c r="A479" s="254">
        <v>469</v>
      </c>
      <c r="B479" s="497" t="s">
        <v>193</v>
      </c>
      <c r="C479" s="494">
        <v>597.45000000000005</v>
      </c>
      <c r="D479" s="495">
        <v>597.35</v>
      </c>
      <c r="E479" s="495">
        <v>589.5</v>
      </c>
      <c r="F479" s="495">
        <v>581.54999999999995</v>
      </c>
      <c r="G479" s="495">
        <v>573.69999999999993</v>
      </c>
      <c r="H479" s="495">
        <v>605.30000000000007</v>
      </c>
      <c r="I479" s="495">
        <v>613.1500000000002</v>
      </c>
      <c r="J479" s="495">
        <v>621.10000000000014</v>
      </c>
      <c r="K479" s="494">
        <v>605.20000000000005</v>
      </c>
      <c r="L479" s="494">
        <v>589.4</v>
      </c>
      <c r="M479" s="494">
        <v>44.968110000000003</v>
      </c>
    </row>
    <row r="480" spans="1:13">
      <c r="A480" s="254">
        <v>470</v>
      </c>
      <c r="B480" s="497" t="s">
        <v>190</v>
      </c>
      <c r="C480" s="494">
        <v>203.25</v>
      </c>
      <c r="D480" s="495">
        <v>199.66666666666666</v>
      </c>
      <c r="E480" s="495">
        <v>194.83333333333331</v>
      </c>
      <c r="F480" s="495">
        <v>186.41666666666666</v>
      </c>
      <c r="G480" s="495">
        <v>181.58333333333331</v>
      </c>
      <c r="H480" s="495">
        <v>208.08333333333331</v>
      </c>
      <c r="I480" s="495">
        <v>212.91666666666663</v>
      </c>
      <c r="J480" s="495">
        <v>221.33333333333331</v>
      </c>
      <c r="K480" s="494">
        <v>204.5</v>
      </c>
      <c r="L480" s="494">
        <v>191.25</v>
      </c>
      <c r="M480" s="494">
        <v>11.92145</v>
      </c>
    </row>
    <row r="481" spans="1:13">
      <c r="A481" s="254">
        <v>471</v>
      </c>
      <c r="B481" s="497" t="s">
        <v>784</v>
      </c>
      <c r="C481" s="494">
        <v>27</v>
      </c>
      <c r="D481" s="495">
        <v>26.983333333333334</v>
      </c>
      <c r="E481" s="495">
        <v>26.766666666666669</v>
      </c>
      <c r="F481" s="495">
        <v>26.533333333333335</v>
      </c>
      <c r="G481" s="495">
        <v>26.31666666666667</v>
      </c>
      <c r="H481" s="495">
        <v>27.216666666666669</v>
      </c>
      <c r="I481" s="495">
        <v>27.433333333333337</v>
      </c>
      <c r="J481" s="495">
        <v>27.666666666666668</v>
      </c>
      <c r="K481" s="494">
        <v>27.2</v>
      </c>
      <c r="L481" s="494">
        <v>26.75</v>
      </c>
      <c r="M481" s="494">
        <v>35.560090000000002</v>
      </c>
    </row>
    <row r="482" spans="1:13">
      <c r="A482" s="254">
        <v>472</v>
      </c>
      <c r="B482" s="497" t="s">
        <v>191</v>
      </c>
      <c r="C482" s="494">
        <v>6326.8</v>
      </c>
      <c r="D482" s="495">
        <v>6302.5666666666666</v>
      </c>
      <c r="E482" s="495">
        <v>6259.2333333333336</v>
      </c>
      <c r="F482" s="495">
        <v>6191.666666666667</v>
      </c>
      <c r="G482" s="495">
        <v>6148.3333333333339</v>
      </c>
      <c r="H482" s="495">
        <v>6370.1333333333332</v>
      </c>
      <c r="I482" s="495">
        <v>6413.4666666666672</v>
      </c>
      <c r="J482" s="495">
        <v>6481.0333333333328</v>
      </c>
      <c r="K482" s="494">
        <v>6345.9</v>
      </c>
      <c r="L482" s="494">
        <v>6235</v>
      </c>
      <c r="M482" s="494">
        <v>5.1291000000000002</v>
      </c>
    </row>
    <row r="483" spans="1:13">
      <c r="A483" s="254">
        <v>473</v>
      </c>
      <c r="B483" s="497" t="s">
        <v>192</v>
      </c>
      <c r="C483" s="494">
        <v>33.85</v>
      </c>
      <c r="D483" s="495">
        <v>33.683333333333337</v>
      </c>
      <c r="E483" s="495">
        <v>33.266666666666673</v>
      </c>
      <c r="F483" s="495">
        <v>32.683333333333337</v>
      </c>
      <c r="G483" s="495">
        <v>32.266666666666673</v>
      </c>
      <c r="H483" s="495">
        <v>34.266666666666673</v>
      </c>
      <c r="I483" s="495">
        <v>34.68333333333333</v>
      </c>
      <c r="J483" s="495">
        <v>35.266666666666673</v>
      </c>
      <c r="K483" s="494">
        <v>34.1</v>
      </c>
      <c r="L483" s="494">
        <v>33.1</v>
      </c>
      <c r="M483" s="494">
        <v>48.211269999999999</v>
      </c>
    </row>
    <row r="484" spans="1:13">
      <c r="A484" s="254">
        <v>474</v>
      </c>
      <c r="B484" s="497" t="s">
        <v>189</v>
      </c>
      <c r="C484" s="494">
        <v>1164.25</v>
      </c>
      <c r="D484" s="495">
        <v>1154.0333333333333</v>
      </c>
      <c r="E484" s="495">
        <v>1140.8666666666666</v>
      </c>
      <c r="F484" s="495">
        <v>1117.4833333333333</v>
      </c>
      <c r="G484" s="495">
        <v>1104.3166666666666</v>
      </c>
      <c r="H484" s="495">
        <v>1177.4166666666665</v>
      </c>
      <c r="I484" s="495">
        <v>1190.5833333333335</v>
      </c>
      <c r="J484" s="495">
        <v>1213.9666666666665</v>
      </c>
      <c r="K484" s="494">
        <v>1167.2</v>
      </c>
      <c r="L484" s="494">
        <v>1130.6500000000001</v>
      </c>
      <c r="M484" s="494">
        <v>5.7616500000000004</v>
      </c>
    </row>
    <row r="485" spans="1:13">
      <c r="A485" s="254">
        <v>475</v>
      </c>
      <c r="B485" s="497" t="s">
        <v>141</v>
      </c>
      <c r="C485" s="494">
        <v>520.85</v>
      </c>
      <c r="D485" s="495">
        <v>522.0333333333333</v>
      </c>
      <c r="E485" s="495">
        <v>516.06666666666661</v>
      </c>
      <c r="F485" s="495">
        <v>511.2833333333333</v>
      </c>
      <c r="G485" s="495">
        <v>505.31666666666661</v>
      </c>
      <c r="H485" s="495">
        <v>526.81666666666661</v>
      </c>
      <c r="I485" s="495">
        <v>532.7833333333333</v>
      </c>
      <c r="J485" s="495">
        <v>537.56666666666661</v>
      </c>
      <c r="K485" s="494">
        <v>528</v>
      </c>
      <c r="L485" s="494">
        <v>517.25</v>
      </c>
      <c r="M485" s="494">
        <v>16.040479999999999</v>
      </c>
    </row>
    <row r="486" spans="1:13">
      <c r="A486" s="254">
        <v>476</v>
      </c>
      <c r="B486" s="497" t="s">
        <v>277</v>
      </c>
      <c r="C486" s="494">
        <v>225.8</v>
      </c>
      <c r="D486" s="495">
        <v>225.25</v>
      </c>
      <c r="E486" s="495">
        <v>224.05</v>
      </c>
      <c r="F486" s="495">
        <v>222.3</v>
      </c>
      <c r="G486" s="495">
        <v>221.10000000000002</v>
      </c>
      <c r="H486" s="495">
        <v>227</v>
      </c>
      <c r="I486" s="495">
        <v>228.2</v>
      </c>
      <c r="J486" s="495">
        <v>229.95</v>
      </c>
      <c r="K486" s="494">
        <v>226.45</v>
      </c>
      <c r="L486" s="494">
        <v>223.5</v>
      </c>
      <c r="M486" s="494">
        <v>1.29942</v>
      </c>
    </row>
    <row r="487" spans="1:13">
      <c r="A487" s="254">
        <v>477</v>
      </c>
      <c r="B487" s="497" t="s">
        <v>515</v>
      </c>
      <c r="C487" s="494">
        <v>2630.4</v>
      </c>
      <c r="D487" s="495">
        <v>2632.85</v>
      </c>
      <c r="E487" s="495">
        <v>2608.5499999999997</v>
      </c>
      <c r="F487" s="495">
        <v>2586.6999999999998</v>
      </c>
      <c r="G487" s="495">
        <v>2562.3999999999996</v>
      </c>
      <c r="H487" s="495">
        <v>2654.7</v>
      </c>
      <c r="I487" s="495">
        <v>2679</v>
      </c>
      <c r="J487" s="495">
        <v>2700.85</v>
      </c>
      <c r="K487" s="494">
        <v>2657.15</v>
      </c>
      <c r="L487" s="494">
        <v>2611</v>
      </c>
      <c r="M487" s="494">
        <v>5.3800000000000001E-2</v>
      </c>
    </row>
    <row r="488" spans="1:13">
      <c r="A488" s="254">
        <v>478</v>
      </c>
      <c r="B488" s="497" t="s">
        <v>516</v>
      </c>
      <c r="C488" s="494">
        <v>333</v>
      </c>
      <c r="D488" s="495">
        <v>334.26666666666665</v>
      </c>
      <c r="E488" s="495">
        <v>330.0333333333333</v>
      </c>
      <c r="F488" s="495">
        <v>327.06666666666666</v>
      </c>
      <c r="G488" s="495">
        <v>322.83333333333331</v>
      </c>
      <c r="H488" s="495">
        <v>337.23333333333329</v>
      </c>
      <c r="I488" s="495">
        <v>341.46666666666664</v>
      </c>
      <c r="J488" s="495">
        <v>344.43333333333328</v>
      </c>
      <c r="K488" s="494">
        <v>338.5</v>
      </c>
      <c r="L488" s="494">
        <v>331.3</v>
      </c>
      <c r="M488" s="494">
        <v>1.5181899999999999</v>
      </c>
    </row>
    <row r="489" spans="1:13">
      <c r="A489" s="254">
        <v>479</v>
      </c>
      <c r="B489" s="497" t="s">
        <v>517</v>
      </c>
      <c r="C489" s="494">
        <v>220.75</v>
      </c>
      <c r="D489" s="495">
        <v>219.75</v>
      </c>
      <c r="E489" s="495">
        <v>217</v>
      </c>
      <c r="F489" s="495">
        <v>213.25</v>
      </c>
      <c r="G489" s="495">
        <v>210.5</v>
      </c>
      <c r="H489" s="495">
        <v>223.5</v>
      </c>
      <c r="I489" s="495">
        <v>226.25</v>
      </c>
      <c r="J489" s="495">
        <v>230</v>
      </c>
      <c r="K489" s="494">
        <v>222.5</v>
      </c>
      <c r="L489" s="494">
        <v>216</v>
      </c>
      <c r="M489" s="494">
        <v>1.1456299999999999</v>
      </c>
    </row>
    <row r="490" spans="1:13">
      <c r="A490" s="254">
        <v>480</v>
      </c>
      <c r="B490" s="497" t="s">
        <v>518</v>
      </c>
      <c r="C490" s="494">
        <v>3309.2</v>
      </c>
      <c r="D490" s="495">
        <v>3319.7333333333336</v>
      </c>
      <c r="E490" s="495">
        <v>3283.4666666666672</v>
      </c>
      <c r="F490" s="495">
        <v>3257.7333333333336</v>
      </c>
      <c r="G490" s="495">
        <v>3221.4666666666672</v>
      </c>
      <c r="H490" s="495">
        <v>3345.4666666666672</v>
      </c>
      <c r="I490" s="495">
        <v>3381.7333333333336</v>
      </c>
      <c r="J490" s="495">
        <v>3407.4666666666672</v>
      </c>
      <c r="K490" s="494">
        <v>3356</v>
      </c>
      <c r="L490" s="494">
        <v>3294</v>
      </c>
      <c r="M490" s="494">
        <v>9.1200000000000003E-2</v>
      </c>
    </row>
    <row r="491" spans="1:13">
      <c r="A491" s="254">
        <v>481</v>
      </c>
      <c r="B491" s="497" t="s">
        <v>519</v>
      </c>
      <c r="C491" s="494">
        <v>4152.2</v>
      </c>
      <c r="D491" s="495">
        <v>4128.55</v>
      </c>
      <c r="E491" s="495">
        <v>4064.6500000000005</v>
      </c>
      <c r="F491" s="495">
        <v>3977.1000000000004</v>
      </c>
      <c r="G491" s="495">
        <v>3913.2000000000007</v>
      </c>
      <c r="H491" s="495">
        <v>4216.1000000000004</v>
      </c>
      <c r="I491" s="495">
        <v>4280</v>
      </c>
      <c r="J491" s="495">
        <v>4367.55</v>
      </c>
      <c r="K491" s="494">
        <v>4192.45</v>
      </c>
      <c r="L491" s="494">
        <v>4041</v>
      </c>
      <c r="M491" s="494">
        <v>0.36896000000000001</v>
      </c>
    </row>
    <row r="492" spans="1:13">
      <c r="A492" s="254">
        <v>482</v>
      </c>
      <c r="B492" s="497" t="s">
        <v>520</v>
      </c>
      <c r="C492" s="494">
        <v>52.15</v>
      </c>
      <c r="D492" s="495">
        <v>52.300000000000004</v>
      </c>
      <c r="E492" s="495">
        <v>51.850000000000009</v>
      </c>
      <c r="F492" s="495">
        <v>51.550000000000004</v>
      </c>
      <c r="G492" s="495">
        <v>51.100000000000009</v>
      </c>
      <c r="H492" s="495">
        <v>52.600000000000009</v>
      </c>
      <c r="I492" s="495">
        <v>53.050000000000011</v>
      </c>
      <c r="J492" s="495">
        <v>53.350000000000009</v>
      </c>
      <c r="K492" s="494">
        <v>52.75</v>
      </c>
      <c r="L492" s="494">
        <v>52</v>
      </c>
      <c r="M492" s="494">
        <v>13.59984</v>
      </c>
    </row>
    <row r="493" spans="1:13">
      <c r="A493" s="254">
        <v>483</v>
      </c>
      <c r="B493" s="497" t="s">
        <v>521</v>
      </c>
      <c r="C493" s="494">
        <v>1221.3</v>
      </c>
      <c r="D493" s="495">
        <v>1220.0333333333333</v>
      </c>
      <c r="E493" s="495">
        <v>1191.2666666666667</v>
      </c>
      <c r="F493" s="495">
        <v>1161.2333333333333</v>
      </c>
      <c r="G493" s="495">
        <v>1132.4666666666667</v>
      </c>
      <c r="H493" s="495">
        <v>1250.0666666666666</v>
      </c>
      <c r="I493" s="495">
        <v>1278.833333333333</v>
      </c>
      <c r="J493" s="495">
        <v>1308.8666666666666</v>
      </c>
      <c r="K493" s="494">
        <v>1248.8</v>
      </c>
      <c r="L493" s="494">
        <v>1190</v>
      </c>
      <c r="M493" s="494">
        <v>0.40922999999999998</v>
      </c>
    </row>
    <row r="494" spans="1:13">
      <c r="A494" s="254">
        <v>484</v>
      </c>
      <c r="B494" s="497" t="s">
        <v>278</v>
      </c>
      <c r="C494" s="494">
        <v>376.75</v>
      </c>
      <c r="D494" s="495">
        <v>376.05</v>
      </c>
      <c r="E494" s="495">
        <v>372</v>
      </c>
      <c r="F494" s="495">
        <v>367.25</v>
      </c>
      <c r="G494" s="495">
        <v>363.2</v>
      </c>
      <c r="H494" s="495">
        <v>380.8</v>
      </c>
      <c r="I494" s="495">
        <v>384.85000000000008</v>
      </c>
      <c r="J494" s="495">
        <v>389.6</v>
      </c>
      <c r="K494" s="494">
        <v>380.1</v>
      </c>
      <c r="L494" s="494">
        <v>371.3</v>
      </c>
      <c r="M494" s="494">
        <v>0.62172000000000005</v>
      </c>
    </row>
    <row r="495" spans="1:13">
      <c r="A495" s="254">
        <v>485</v>
      </c>
      <c r="B495" s="497" t="s">
        <v>522</v>
      </c>
      <c r="C495" s="494">
        <v>932.05</v>
      </c>
      <c r="D495" s="495">
        <v>923.31666666666661</v>
      </c>
      <c r="E495" s="495">
        <v>908.73333333333323</v>
      </c>
      <c r="F495" s="495">
        <v>885.41666666666663</v>
      </c>
      <c r="G495" s="495">
        <v>870.83333333333326</v>
      </c>
      <c r="H495" s="495">
        <v>946.63333333333321</v>
      </c>
      <c r="I495" s="495">
        <v>961.2166666666667</v>
      </c>
      <c r="J495" s="495">
        <v>984.53333333333319</v>
      </c>
      <c r="K495" s="494">
        <v>937.9</v>
      </c>
      <c r="L495" s="494">
        <v>900</v>
      </c>
      <c r="M495" s="494">
        <v>3.4450599999999998</v>
      </c>
    </row>
    <row r="496" spans="1:13">
      <c r="A496" s="254">
        <v>486</v>
      </c>
      <c r="B496" s="497" t="s">
        <v>523</v>
      </c>
      <c r="C496" s="494">
        <v>1526.3</v>
      </c>
      <c r="D496" s="495">
        <v>1529.5666666666668</v>
      </c>
      <c r="E496" s="495">
        <v>1519.1333333333337</v>
      </c>
      <c r="F496" s="495">
        <v>1511.9666666666669</v>
      </c>
      <c r="G496" s="495">
        <v>1501.5333333333338</v>
      </c>
      <c r="H496" s="495">
        <v>1536.7333333333336</v>
      </c>
      <c r="I496" s="495">
        <v>1547.1666666666665</v>
      </c>
      <c r="J496" s="495">
        <v>1554.3333333333335</v>
      </c>
      <c r="K496" s="494">
        <v>1540</v>
      </c>
      <c r="L496" s="494">
        <v>1522.4</v>
      </c>
      <c r="M496" s="494">
        <v>0.21601999999999999</v>
      </c>
    </row>
    <row r="497" spans="1:13">
      <c r="A497" s="254">
        <v>487</v>
      </c>
      <c r="B497" s="497" t="s">
        <v>524</v>
      </c>
      <c r="C497" s="494">
        <v>1725.75</v>
      </c>
      <c r="D497" s="495">
        <v>1720.25</v>
      </c>
      <c r="E497" s="495">
        <v>1685.5</v>
      </c>
      <c r="F497" s="495">
        <v>1645.25</v>
      </c>
      <c r="G497" s="495">
        <v>1610.5</v>
      </c>
      <c r="H497" s="495">
        <v>1760.5</v>
      </c>
      <c r="I497" s="495">
        <v>1795.25</v>
      </c>
      <c r="J497" s="495">
        <v>1835.5</v>
      </c>
      <c r="K497" s="494">
        <v>1755</v>
      </c>
      <c r="L497" s="494">
        <v>1680</v>
      </c>
      <c r="M497" s="494">
        <v>3.7422</v>
      </c>
    </row>
    <row r="498" spans="1:13">
      <c r="A498" s="254">
        <v>488</v>
      </c>
      <c r="B498" s="497" t="s">
        <v>118</v>
      </c>
      <c r="C498" s="494">
        <v>8.6999999999999993</v>
      </c>
      <c r="D498" s="495">
        <v>8.6333333333333329</v>
      </c>
      <c r="E498" s="495">
        <v>8.5166666666666657</v>
      </c>
      <c r="F498" s="495">
        <v>8.3333333333333321</v>
      </c>
      <c r="G498" s="495">
        <v>8.216666666666665</v>
      </c>
      <c r="H498" s="495">
        <v>8.8166666666666664</v>
      </c>
      <c r="I498" s="495">
        <v>8.9333333333333336</v>
      </c>
      <c r="J498" s="495">
        <v>9.1166666666666671</v>
      </c>
      <c r="K498" s="494">
        <v>8.75</v>
      </c>
      <c r="L498" s="494">
        <v>8.4499999999999993</v>
      </c>
      <c r="M498" s="494">
        <v>1075.3960999999999</v>
      </c>
    </row>
    <row r="499" spans="1:13">
      <c r="A499" s="254">
        <v>489</v>
      </c>
      <c r="B499" s="497" t="s">
        <v>195</v>
      </c>
      <c r="C499" s="494">
        <v>976.4</v>
      </c>
      <c r="D499" s="495">
        <v>966.2833333333333</v>
      </c>
      <c r="E499" s="495">
        <v>951.66666666666663</v>
      </c>
      <c r="F499" s="495">
        <v>926.93333333333328</v>
      </c>
      <c r="G499" s="495">
        <v>912.31666666666661</v>
      </c>
      <c r="H499" s="495">
        <v>991.01666666666665</v>
      </c>
      <c r="I499" s="495">
        <v>1005.6333333333334</v>
      </c>
      <c r="J499" s="495">
        <v>1030.3666666666668</v>
      </c>
      <c r="K499" s="494">
        <v>980.9</v>
      </c>
      <c r="L499" s="494">
        <v>941.55</v>
      </c>
      <c r="M499" s="494">
        <v>17.809729999999998</v>
      </c>
    </row>
    <row r="500" spans="1:13">
      <c r="A500" s="254">
        <v>490</v>
      </c>
      <c r="B500" s="497" t="s">
        <v>525</v>
      </c>
      <c r="C500" s="494">
        <v>6542.2</v>
      </c>
      <c r="D500" s="495">
        <v>6547.1833333333334</v>
      </c>
      <c r="E500" s="495">
        <v>6493.416666666667</v>
      </c>
      <c r="F500" s="495">
        <v>6444.6333333333332</v>
      </c>
      <c r="G500" s="495">
        <v>6390.8666666666668</v>
      </c>
      <c r="H500" s="495">
        <v>6595.9666666666672</v>
      </c>
      <c r="I500" s="495">
        <v>6649.7333333333336</v>
      </c>
      <c r="J500" s="495">
        <v>6698.5166666666673</v>
      </c>
      <c r="K500" s="494">
        <v>6600.95</v>
      </c>
      <c r="L500" s="494">
        <v>6498.4</v>
      </c>
      <c r="M500" s="494">
        <v>2.6079999999999999E-2</v>
      </c>
    </row>
    <row r="501" spans="1:13">
      <c r="A501" s="254">
        <v>491</v>
      </c>
      <c r="B501" s="497" t="s">
        <v>526</v>
      </c>
      <c r="C501" s="494">
        <v>152.15</v>
      </c>
      <c r="D501" s="495">
        <v>150.31666666666666</v>
      </c>
      <c r="E501" s="495">
        <v>146.13333333333333</v>
      </c>
      <c r="F501" s="495">
        <v>140.11666666666667</v>
      </c>
      <c r="G501" s="495">
        <v>135.93333333333334</v>
      </c>
      <c r="H501" s="495">
        <v>156.33333333333331</v>
      </c>
      <c r="I501" s="495">
        <v>160.51666666666665</v>
      </c>
      <c r="J501" s="495">
        <v>166.5333333333333</v>
      </c>
      <c r="K501" s="494">
        <v>154.5</v>
      </c>
      <c r="L501" s="494">
        <v>144.30000000000001</v>
      </c>
      <c r="M501" s="494">
        <v>24.099910000000001</v>
      </c>
    </row>
    <row r="502" spans="1:13">
      <c r="A502" s="254">
        <v>492</v>
      </c>
      <c r="B502" s="497" t="s">
        <v>527</v>
      </c>
      <c r="C502" s="494">
        <v>79.75</v>
      </c>
      <c r="D502" s="495">
        <v>79.8</v>
      </c>
      <c r="E502" s="495">
        <v>78.849999999999994</v>
      </c>
      <c r="F502" s="495">
        <v>77.95</v>
      </c>
      <c r="G502" s="495">
        <v>77</v>
      </c>
      <c r="H502" s="495">
        <v>80.699999999999989</v>
      </c>
      <c r="I502" s="495">
        <v>81.650000000000006</v>
      </c>
      <c r="J502" s="495">
        <v>82.549999999999983</v>
      </c>
      <c r="K502" s="494">
        <v>80.75</v>
      </c>
      <c r="L502" s="494">
        <v>78.900000000000006</v>
      </c>
      <c r="M502" s="494">
        <v>5.3279100000000001</v>
      </c>
    </row>
    <row r="503" spans="1:13">
      <c r="A503" s="254">
        <v>493</v>
      </c>
      <c r="B503" s="497" t="s">
        <v>771</v>
      </c>
      <c r="C503" s="494">
        <v>438.95</v>
      </c>
      <c r="D503" s="495">
        <v>435.35000000000008</v>
      </c>
      <c r="E503" s="495">
        <v>425.70000000000016</v>
      </c>
      <c r="F503" s="495">
        <v>412.4500000000001</v>
      </c>
      <c r="G503" s="495">
        <v>402.80000000000018</v>
      </c>
      <c r="H503" s="495">
        <v>448.60000000000014</v>
      </c>
      <c r="I503" s="495">
        <v>458.25000000000011</v>
      </c>
      <c r="J503" s="495">
        <v>471.50000000000011</v>
      </c>
      <c r="K503" s="494">
        <v>445</v>
      </c>
      <c r="L503" s="494">
        <v>422.1</v>
      </c>
      <c r="M503" s="494">
        <v>1.6865300000000001</v>
      </c>
    </row>
    <row r="504" spans="1:13">
      <c r="A504" s="254">
        <v>494</v>
      </c>
      <c r="B504" s="497" t="s">
        <v>528</v>
      </c>
      <c r="C504" s="494">
        <v>2161.0500000000002</v>
      </c>
      <c r="D504" s="495">
        <v>2162.3666666666668</v>
      </c>
      <c r="E504" s="495">
        <v>2139.7333333333336</v>
      </c>
      <c r="F504" s="495">
        <v>2118.416666666667</v>
      </c>
      <c r="G504" s="495">
        <v>2095.7833333333338</v>
      </c>
      <c r="H504" s="495">
        <v>2183.6833333333334</v>
      </c>
      <c r="I504" s="495">
        <v>2206.3166666666666</v>
      </c>
      <c r="J504" s="495">
        <v>2227.6333333333332</v>
      </c>
      <c r="K504" s="494">
        <v>2185</v>
      </c>
      <c r="L504" s="494">
        <v>2141.0500000000002</v>
      </c>
      <c r="M504" s="494">
        <v>0.63807000000000003</v>
      </c>
    </row>
    <row r="505" spans="1:13">
      <c r="A505" s="254">
        <v>495</v>
      </c>
      <c r="B505" s="497" t="s">
        <v>196</v>
      </c>
      <c r="C505" s="494">
        <v>485.05</v>
      </c>
      <c r="D505" s="495">
        <v>484.34999999999997</v>
      </c>
      <c r="E505" s="495">
        <v>481.69999999999993</v>
      </c>
      <c r="F505" s="495">
        <v>478.34999999999997</v>
      </c>
      <c r="G505" s="495">
        <v>475.69999999999993</v>
      </c>
      <c r="H505" s="495">
        <v>487.69999999999993</v>
      </c>
      <c r="I505" s="495">
        <v>490.34999999999991</v>
      </c>
      <c r="J505" s="495">
        <v>493.69999999999993</v>
      </c>
      <c r="K505" s="494">
        <v>487</v>
      </c>
      <c r="L505" s="494">
        <v>481</v>
      </c>
      <c r="M505" s="494">
        <v>72.094669999999994</v>
      </c>
    </row>
    <row r="506" spans="1:13">
      <c r="A506" s="254">
        <v>496</v>
      </c>
      <c r="B506" s="497" t="s">
        <v>529</v>
      </c>
      <c r="C506" s="494">
        <v>513.65</v>
      </c>
      <c r="D506" s="495">
        <v>515.58333333333337</v>
      </c>
      <c r="E506" s="495">
        <v>508.16666666666674</v>
      </c>
      <c r="F506" s="495">
        <v>502.68333333333339</v>
      </c>
      <c r="G506" s="495">
        <v>495.26666666666677</v>
      </c>
      <c r="H506" s="495">
        <v>521.06666666666672</v>
      </c>
      <c r="I506" s="495">
        <v>528.48333333333346</v>
      </c>
      <c r="J506" s="495">
        <v>533.9666666666667</v>
      </c>
      <c r="K506" s="494">
        <v>523</v>
      </c>
      <c r="L506" s="494">
        <v>510.1</v>
      </c>
      <c r="M506" s="494">
        <v>7.1518600000000001</v>
      </c>
    </row>
    <row r="507" spans="1:13">
      <c r="A507" s="254">
        <v>497</v>
      </c>
      <c r="B507" s="497" t="s">
        <v>197</v>
      </c>
      <c r="C507" s="494">
        <v>14.75</v>
      </c>
      <c r="D507" s="495">
        <v>14.6</v>
      </c>
      <c r="E507" s="495">
        <v>14.149999999999999</v>
      </c>
      <c r="F507" s="495">
        <v>13.549999999999999</v>
      </c>
      <c r="G507" s="495">
        <v>13.099999999999998</v>
      </c>
      <c r="H507" s="495">
        <v>15.2</v>
      </c>
      <c r="I507" s="495">
        <v>15.649999999999999</v>
      </c>
      <c r="J507" s="495">
        <v>16.25</v>
      </c>
      <c r="K507" s="494">
        <v>15.05</v>
      </c>
      <c r="L507" s="494">
        <v>14</v>
      </c>
      <c r="M507" s="494">
        <v>1275.45345</v>
      </c>
    </row>
    <row r="508" spans="1:13">
      <c r="A508" s="254">
        <v>498</v>
      </c>
      <c r="B508" s="497" t="s">
        <v>198</v>
      </c>
      <c r="C508" s="494">
        <v>188.15</v>
      </c>
      <c r="D508" s="495">
        <v>189.30000000000004</v>
      </c>
      <c r="E508" s="495">
        <v>185.65000000000009</v>
      </c>
      <c r="F508" s="495">
        <v>183.15000000000006</v>
      </c>
      <c r="G508" s="495">
        <v>179.50000000000011</v>
      </c>
      <c r="H508" s="495">
        <v>191.80000000000007</v>
      </c>
      <c r="I508" s="495">
        <v>195.45</v>
      </c>
      <c r="J508" s="495">
        <v>197.95000000000005</v>
      </c>
      <c r="K508" s="494">
        <v>192.95</v>
      </c>
      <c r="L508" s="494">
        <v>186.8</v>
      </c>
      <c r="M508" s="494">
        <v>142.47766999999999</v>
      </c>
    </row>
    <row r="509" spans="1:13">
      <c r="A509" s="254">
        <v>499</v>
      </c>
      <c r="B509" s="497" t="s">
        <v>530</v>
      </c>
      <c r="C509" s="494">
        <v>266.55</v>
      </c>
      <c r="D509" s="495">
        <v>267.09999999999997</v>
      </c>
      <c r="E509" s="495">
        <v>264.44999999999993</v>
      </c>
      <c r="F509" s="495">
        <v>262.34999999999997</v>
      </c>
      <c r="G509" s="495">
        <v>259.69999999999993</v>
      </c>
      <c r="H509" s="495">
        <v>269.19999999999993</v>
      </c>
      <c r="I509" s="495">
        <v>271.84999999999991</v>
      </c>
      <c r="J509" s="495">
        <v>273.94999999999993</v>
      </c>
      <c r="K509" s="494">
        <v>269.75</v>
      </c>
      <c r="L509" s="494">
        <v>265</v>
      </c>
      <c r="M509" s="494">
        <v>1.42225</v>
      </c>
    </row>
    <row r="510" spans="1:13">
      <c r="A510" s="254">
        <v>500</v>
      </c>
      <c r="B510" s="497" t="s">
        <v>531</v>
      </c>
      <c r="C510" s="494">
        <v>2102.8000000000002</v>
      </c>
      <c r="D510" s="495">
        <v>2123.15</v>
      </c>
      <c r="E510" s="495">
        <v>2042.3500000000004</v>
      </c>
      <c r="F510" s="495">
        <v>1981.9</v>
      </c>
      <c r="G510" s="495">
        <v>1901.1000000000004</v>
      </c>
      <c r="H510" s="495">
        <v>2183.6000000000004</v>
      </c>
      <c r="I510" s="495">
        <v>2264.4000000000005</v>
      </c>
      <c r="J510" s="495">
        <v>2324.8500000000004</v>
      </c>
      <c r="K510" s="494">
        <v>2203.9499999999998</v>
      </c>
      <c r="L510" s="494">
        <v>2062.6999999999998</v>
      </c>
      <c r="M510" s="494">
        <v>1.32412</v>
      </c>
    </row>
    <row r="511" spans="1:13">
      <c r="A511" s="254">
        <v>501</v>
      </c>
      <c r="B511" s="497" t="s">
        <v>741</v>
      </c>
      <c r="C511" s="494">
        <v>1165.6500000000001</v>
      </c>
      <c r="D511" s="495">
        <v>1173.3833333333334</v>
      </c>
      <c r="E511" s="495">
        <v>1152.2666666666669</v>
      </c>
      <c r="F511" s="495">
        <v>1138.8833333333334</v>
      </c>
      <c r="G511" s="495">
        <v>1117.7666666666669</v>
      </c>
      <c r="H511" s="495">
        <v>1186.7666666666669</v>
      </c>
      <c r="I511" s="495">
        <v>1207.8833333333332</v>
      </c>
      <c r="J511" s="495">
        <v>1221.2666666666669</v>
      </c>
      <c r="K511" s="494">
        <v>1194.5</v>
      </c>
      <c r="L511" s="494">
        <v>1160</v>
      </c>
      <c r="M511" s="494">
        <v>0.25673000000000001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94"/>
      <c r="B5" s="594"/>
      <c r="C5" s="595"/>
      <c r="D5" s="595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96" t="s">
        <v>533</v>
      </c>
      <c r="C7" s="596"/>
      <c r="D7" s="248">
        <f>Main!B10</f>
        <v>44314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44313</v>
      </c>
      <c r="B10" s="253">
        <v>531739</v>
      </c>
      <c r="C10" s="254" t="s">
        <v>1084</v>
      </c>
      <c r="D10" s="254" t="s">
        <v>1038</v>
      </c>
      <c r="E10" s="254" t="s">
        <v>542</v>
      </c>
      <c r="F10" s="356">
        <v>1040319</v>
      </c>
      <c r="G10" s="253">
        <v>6.86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44313</v>
      </c>
      <c r="B11" s="253">
        <v>531739</v>
      </c>
      <c r="C11" s="254" t="s">
        <v>1084</v>
      </c>
      <c r="D11" s="254" t="s">
        <v>1038</v>
      </c>
      <c r="E11" s="254" t="s">
        <v>543</v>
      </c>
      <c r="F11" s="356">
        <v>797475</v>
      </c>
      <c r="G11" s="253">
        <v>7.12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44313</v>
      </c>
      <c r="B12" s="253">
        <v>542666</v>
      </c>
      <c r="C12" s="254" t="s">
        <v>1085</v>
      </c>
      <c r="D12" s="254" t="s">
        <v>1086</v>
      </c>
      <c r="E12" s="254" t="s">
        <v>543</v>
      </c>
      <c r="F12" s="356">
        <v>40000</v>
      </c>
      <c r="G12" s="253">
        <v>25.3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44313</v>
      </c>
      <c r="B13" s="253">
        <v>535387</v>
      </c>
      <c r="C13" s="254" t="s">
        <v>1087</v>
      </c>
      <c r="D13" s="254" t="s">
        <v>1088</v>
      </c>
      <c r="E13" s="254" t="s">
        <v>543</v>
      </c>
      <c r="F13" s="356">
        <v>400000</v>
      </c>
      <c r="G13" s="253">
        <v>8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44313</v>
      </c>
      <c r="B14" s="253">
        <v>535387</v>
      </c>
      <c r="C14" s="254" t="s">
        <v>1087</v>
      </c>
      <c r="D14" s="254" t="s">
        <v>1089</v>
      </c>
      <c r="E14" s="254" t="s">
        <v>542</v>
      </c>
      <c r="F14" s="356">
        <v>400000</v>
      </c>
      <c r="G14" s="253">
        <v>8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44313</v>
      </c>
      <c r="B15" s="253">
        <v>540416</v>
      </c>
      <c r="C15" s="254" t="s">
        <v>1061</v>
      </c>
      <c r="D15" s="254" t="s">
        <v>1090</v>
      </c>
      <c r="E15" s="254" t="s">
        <v>542</v>
      </c>
      <c r="F15" s="356">
        <v>35200</v>
      </c>
      <c r="G15" s="253">
        <v>70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44313</v>
      </c>
      <c r="B16" s="253">
        <v>540416</v>
      </c>
      <c r="C16" s="254" t="s">
        <v>1061</v>
      </c>
      <c r="D16" s="254" t="s">
        <v>1062</v>
      </c>
      <c r="E16" s="254" t="s">
        <v>543</v>
      </c>
      <c r="F16" s="356">
        <v>35200</v>
      </c>
      <c r="G16" s="253">
        <v>70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44313</v>
      </c>
      <c r="B17" s="253">
        <v>535657</v>
      </c>
      <c r="C17" s="254" t="s">
        <v>1091</v>
      </c>
      <c r="D17" s="254" t="s">
        <v>1092</v>
      </c>
      <c r="E17" s="254" t="s">
        <v>542</v>
      </c>
      <c r="F17" s="356">
        <v>70000</v>
      </c>
      <c r="G17" s="253">
        <v>3.06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44313</v>
      </c>
      <c r="B18" s="253">
        <v>540175</v>
      </c>
      <c r="C18" s="254" t="s">
        <v>1093</v>
      </c>
      <c r="D18" s="254" t="s">
        <v>1094</v>
      </c>
      <c r="E18" s="254" t="s">
        <v>543</v>
      </c>
      <c r="F18" s="356">
        <v>45500</v>
      </c>
      <c r="G18" s="253">
        <v>13.1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44313</v>
      </c>
      <c r="B19" s="253">
        <v>540175</v>
      </c>
      <c r="C19" s="254" t="s">
        <v>1093</v>
      </c>
      <c r="D19" s="254" t="s">
        <v>1095</v>
      </c>
      <c r="E19" s="254" t="s">
        <v>542</v>
      </c>
      <c r="F19" s="356">
        <v>19300</v>
      </c>
      <c r="G19" s="253">
        <v>12.15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44313</v>
      </c>
      <c r="B20" s="253">
        <v>540175</v>
      </c>
      <c r="C20" s="254" t="s">
        <v>1093</v>
      </c>
      <c r="D20" s="254" t="s">
        <v>1096</v>
      </c>
      <c r="E20" s="254" t="s">
        <v>542</v>
      </c>
      <c r="F20" s="356">
        <v>65565</v>
      </c>
      <c r="G20" s="253">
        <v>12.84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44313</v>
      </c>
      <c r="B21" s="253">
        <v>540175</v>
      </c>
      <c r="C21" s="254" t="s">
        <v>1093</v>
      </c>
      <c r="D21" s="254" t="s">
        <v>1097</v>
      </c>
      <c r="E21" s="254" t="s">
        <v>542</v>
      </c>
      <c r="F21" s="356">
        <v>840</v>
      </c>
      <c r="G21" s="253">
        <v>12.5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44313</v>
      </c>
      <c r="B22" s="253">
        <v>540175</v>
      </c>
      <c r="C22" s="254" t="s">
        <v>1093</v>
      </c>
      <c r="D22" s="254" t="s">
        <v>1097</v>
      </c>
      <c r="E22" s="254" t="s">
        <v>543</v>
      </c>
      <c r="F22" s="356">
        <v>35800</v>
      </c>
      <c r="G22" s="253">
        <v>12.2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44313</v>
      </c>
      <c r="B23" s="253">
        <v>516110</v>
      </c>
      <c r="C23" s="254" t="s">
        <v>1098</v>
      </c>
      <c r="D23" s="254" t="s">
        <v>1099</v>
      </c>
      <c r="E23" s="254" t="s">
        <v>542</v>
      </c>
      <c r="F23" s="356">
        <v>180080</v>
      </c>
      <c r="G23" s="253">
        <v>17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44313</v>
      </c>
      <c r="B24" s="253">
        <v>516110</v>
      </c>
      <c r="C24" s="254" t="s">
        <v>1098</v>
      </c>
      <c r="D24" s="254" t="s">
        <v>1100</v>
      </c>
      <c r="E24" s="254" t="s">
        <v>543</v>
      </c>
      <c r="F24" s="356">
        <v>300000</v>
      </c>
      <c r="G24" s="253">
        <v>17.010000000000002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44313</v>
      </c>
      <c r="B25" s="253">
        <v>540259</v>
      </c>
      <c r="C25" s="254" t="s">
        <v>1063</v>
      </c>
      <c r="D25" s="254" t="s">
        <v>1040</v>
      </c>
      <c r="E25" s="254" t="s">
        <v>542</v>
      </c>
      <c r="F25" s="356">
        <v>125042</v>
      </c>
      <c r="G25" s="253">
        <v>13.98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44313</v>
      </c>
      <c r="B26" s="253">
        <v>540259</v>
      </c>
      <c r="C26" s="254" t="s">
        <v>1063</v>
      </c>
      <c r="D26" s="254" t="s">
        <v>1040</v>
      </c>
      <c r="E26" s="254" t="s">
        <v>543</v>
      </c>
      <c r="F26" s="356">
        <v>148178</v>
      </c>
      <c r="G26" s="253">
        <v>14.09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44313</v>
      </c>
      <c r="B27" s="253">
        <v>540259</v>
      </c>
      <c r="C27" s="254" t="s">
        <v>1063</v>
      </c>
      <c r="D27" s="254" t="s">
        <v>1064</v>
      </c>
      <c r="E27" s="254" t="s">
        <v>542</v>
      </c>
      <c r="F27" s="356">
        <v>4913</v>
      </c>
      <c r="G27" s="253">
        <v>14.49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44313</v>
      </c>
      <c r="B28" s="253">
        <v>540259</v>
      </c>
      <c r="C28" s="254" t="s">
        <v>1063</v>
      </c>
      <c r="D28" s="254" t="s">
        <v>1064</v>
      </c>
      <c r="E28" s="254" t="s">
        <v>543</v>
      </c>
      <c r="F28" s="356">
        <v>122616</v>
      </c>
      <c r="G28" s="253">
        <v>13.88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44313</v>
      </c>
      <c r="B29" s="253" t="s">
        <v>1101</v>
      </c>
      <c r="C29" s="254" t="s">
        <v>1102</v>
      </c>
      <c r="D29" s="254" t="s">
        <v>1103</v>
      </c>
      <c r="E29" s="254" t="s">
        <v>542</v>
      </c>
      <c r="F29" s="356">
        <v>66660</v>
      </c>
      <c r="G29" s="253">
        <v>31</v>
      </c>
      <c r="H29" s="325" t="s">
        <v>842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44313</v>
      </c>
      <c r="B30" s="253" t="s">
        <v>1104</v>
      </c>
      <c r="C30" s="254" t="s">
        <v>1105</v>
      </c>
      <c r="D30" s="254" t="s">
        <v>1106</v>
      </c>
      <c r="E30" s="254" t="s">
        <v>542</v>
      </c>
      <c r="F30" s="356">
        <v>160630</v>
      </c>
      <c r="G30" s="253">
        <v>2314.66</v>
      </c>
      <c r="H30" s="325" t="s">
        <v>842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44313</v>
      </c>
      <c r="B31" s="253" t="s">
        <v>1107</v>
      </c>
      <c r="C31" s="254" t="s">
        <v>1108</v>
      </c>
      <c r="D31" s="254" t="s">
        <v>1038</v>
      </c>
      <c r="E31" s="254" t="s">
        <v>542</v>
      </c>
      <c r="F31" s="356">
        <v>121157</v>
      </c>
      <c r="G31" s="253">
        <v>122.42</v>
      </c>
      <c r="H31" s="325" t="s">
        <v>842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44313</v>
      </c>
      <c r="B32" s="253" t="s">
        <v>1109</v>
      </c>
      <c r="C32" s="254" t="s">
        <v>1110</v>
      </c>
      <c r="D32" s="254" t="s">
        <v>1040</v>
      </c>
      <c r="E32" s="254" t="s">
        <v>542</v>
      </c>
      <c r="F32" s="356">
        <v>469586</v>
      </c>
      <c r="G32" s="253">
        <v>17.95</v>
      </c>
      <c r="H32" s="325" t="s">
        <v>842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44313</v>
      </c>
      <c r="B33" s="253" t="s">
        <v>1111</v>
      </c>
      <c r="C33" s="254" t="s">
        <v>1112</v>
      </c>
      <c r="D33" s="254" t="s">
        <v>1113</v>
      </c>
      <c r="E33" s="254" t="s">
        <v>542</v>
      </c>
      <c r="F33" s="356">
        <v>309556</v>
      </c>
      <c r="G33" s="253">
        <v>208.23</v>
      </c>
      <c r="H33" s="325" t="s">
        <v>842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44313</v>
      </c>
      <c r="B34" s="253" t="s">
        <v>1114</v>
      </c>
      <c r="C34" s="254" t="s">
        <v>1115</v>
      </c>
      <c r="D34" s="254" t="s">
        <v>1116</v>
      </c>
      <c r="E34" s="254" t="s">
        <v>542</v>
      </c>
      <c r="F34" s="356">
        <v>77654</v>
      </c>
      <c r="G34" s="253">
        <v>86.44</v>
      </c>
      <c r="H34" s="325" t="s">
        <v>842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44313</v>
      </c>
      <c r="B35" s="253" t="s">
        <v>1117</v>
      </c>
      <c r="C35" s="254" t="s">
        <v>1118</v>
      </c>
      <c r="D35" s="254" t="s">
        <v>1119</v>
      </c>
      <c r="E35" s="254" t="s">
        <v>542</v>
      </c>
      <c r="F35" s="356">
        <v>20459</v>
      </c>
      <c r="G35" s="253">
        <v>280.33999999999997</v>
      </c>
      <c r="H35" s="325" t="s">
        <v>842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44313</v>
      </c>
      <c r="B36" s="253" t="s">
        <v>378</v>
      </c>
      <c r="C36" s="254" t="s">
        <v>1120</v>
      </c>
      <c r="D36" s="254" t="s">
        <v>1121</v>
      </c>
      <c r="E36" s="254" t="s">
        <v>542</v>
      </c>
      <c r="F36" s="356">
        <v>16022423</v>
      </c>
      <c r="G36" s="253">
        <v>22.22</v>
      </c>
      <c r="H36" s="325" t="s">
        <v>842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44313</v>
      </c>
      <c r="B37" s="253" t="s">
        <v>1122</v>
      </c>
      <c r="C37" s="254" t="s">
        <v>1123</v>
      </c>
      <c r="D37" s="254" t="s">
        <v>1124</v>
      </c>
      <c r="E37" s="254" t="s">
        <v>542</v>
      </c>
      <c r="F37" s="356">
        <v>87115</v>
      </c>
      <c r="G37" s="253">
        <v>304.60000000000002</v>
      </c>
      <c r="H37" s="325" t="s">
        <v>842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44313</v>
      </c>
      <c r="B38" s="253" t="s">
        <v>1125</v>
      </c>
      <c r="C38" s="254" t="s">
        <v>1126</v>
      </c>
      <c r="D38" s="254" t="s">
        <v>1127</v>
      </c>
      <c r="E38" s="254" t="s">
        <v>542</v>
      </c>
      <c r="F38" s="356">
        <v>515000</v>
      </c>
      <c r="G38" s="253">
        <v>8.1199999999999992</v>
      </c>
      <c r="H38" s="325" t="s">
        <v>842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44313</v>
      </c>
      <c r="B39" s="253" t="s">
        <v>1065</v>
      </c>
      <c r="C39" s="254" t="s">
        <v>1066</v>
      </c>
      <c r="D39" s="254" t="s">
        <v>1040</v>
      </c>
      <c r="E39" s="254" t="s">
        <v>542</v>
      </c>
      <c r="F39" s="356">
        <v>44307</v>
      </c>
      <c r="G39" s="253">
        <v>26.42</v>
      </c>
      <c r="H39" s="325" t="s">
        <v>842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44313</v>
      </c>
      <c r="B40" s="253" t="s">
        <v>1067</v>
      </c>
      <c r="C40" s="254" t="s">
        <v>1068</v>
      </c>
      <c r="D40" s="254" t="s">
        <v>1040</v>
      </c>
      <c r="E40" s="254" t="s">
        <v>542</v>
      </c>
      <c r="F40" s="356">
        <v>414695</v>
      </c>
      <c r="G40" s="253">
        <v>24.83</v>
      </c>
      <c r="H40" s="325" t="s">
        <v>842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44313</v>
      </c>
      <c r="B41" s="253" t="s">
        <v>432</v>
      </c>
      <c r="C41" s="254" t="s">
        <v>1128</v>
      </c>
      <c r="D41" s="254" t="s">
        <v>1129</v>
      </c>
      <c r="E41" s="254" t="s">
        <v>542</v>
      </c>
      <c r="F41" s="356">
        <v>250000</v>
      </c>
      <c r="G41" s="253">
        <v>1875</v>
      </c>
      <c r="H41" s="325" t="s">
        <v>842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44313</v>
      </c>
      <c r="B42" s="253" t="s">
        <v>1130</v>
      </c>
      <c r="C42" s="254" t="s">
        <v>1131</v>
      </c>
      <c r="D42" s="254" t="s">
        <v>1038</v>
      </c>
      <c r="E42" s="254" t="s">
        <v>542</v>
      </c>
      <c r="F42" s="356">
        <v>202807</v>
      </c>
      <c r="G42" s="253">
        <v>35.659999999999997</v>
      </c>
      <c r="H42" s="325" t="s">
        <v>842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44313</v>
      </c>
      <c r="B43" s="253" t="s">
        <v>1130</v>
      </c>
      <c r="C43" s="254" t="s">
        <v>1131</v>
      </c>
      <c r="D43" s="254" t="s">
        <v>1132</v>
      </c>
      <c r="E43" s="254" t="s">
        <v>542</v>
      </c>
      <c r="F43" s="356">
        <v>80958</v>
      </c>
      <c r="G43" s="253">
        <v>35.75</v>
      </c>
      <c r="H43" s="325" t="s">
        <v>842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44313</v>
      </c>
      <c r="B44" s="253" t="s">
        <v>1133</v>
      </c>
      <c r="C44" s="254" t="s">
        <v>1134</v>
      </c>
      <c r="D44" s="254" t="s">
        <v>1038</v>
      </c>
      <c r="E44" s="254" t="s">
        <v>542</v>
      </c>
      <c r="F44" s="356">
        <v>1756784</v>
      </c>
      <c r="G44" s="253">
        <v>0.85</v>
      </c>
      <c r="H44" s="325" t="s">
        <v>842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44313</v>
      </c>
      <c r="B45" s="253" t="s">
        <v>1135</v>
      </c>
      <c r="C45" s="254" t="s">
        <v>1136</v>
      </c>
      <c r="D45" s="254" t="s">
        <v>1116</v>
      </c>
      <c r="E45" s="254" t="s">
        <v>542</v>
      </c>
      <c r="F45" s="356">
        <v>89229</v>
      </c>
      <c r="G45" s="253">
        <v>53.53</v>
      </c>
      <c r="H45" s="325" t="s">
        <v>842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44313</v>
      </c>
      <c r="B46" s="253" t="s">
        <v>1073</v>
      </c>
      <c r="C46" s="254" t="s">
        <v>1074</v>
      </c>
      <c r="D46" s="254" t="s">
        <v>1137</v>
      </c>
      <c r="E46" s="254" t="s">
        <v>542</v>
      </c>
      <c r="F46" s="356">
        <v>51333</v>
      </c>
      <c r="G46" s="253">
        <v>141.78</v>
      </c>
      <c r="H46" s="325" t="s">
        <v>842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44313</v>
      </c>
      <c r="B47" s="253" t="s">
        <v>1138</v>
      </c>
      <c r="C47" s="254" t="s">
        <v>1139</v>
      </c>
      <c r="D47" s="254" t="s">
        <v>1140</v>
      </c>
      <c r="E47" s="254" t="s">
        <v>542</v>
      </c>
      <c r="F47" s="356">
        <v>36000</v>
      </c>
      <c r="G47" s="253">
        <v>6.55</v>
      </c>
      <c r="H47" s="325" t="s">
        <v>842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44313</v>
      </c>
      <c r="B48" s="253" t="s">
        <v>1071</v>
      </c>
      <c r="C48" s="254" t="s">
        <v>1072</v>
      </c>
      <c r="D48" s="254" t="s">
        <v>1141</v>
      </c>
      <c r="E48" s="254" t="s">
        <v>542</v>
      </c>
      <c r="F48" s="356">
        <v>5313162</v>
      </c>
      <c r="G48" s="253">
        <v>2.0499999999999998</v>
      </c>
      <c r="H48" s="325" t="s">
        <v>842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44313</v>
      </c>
      <c r="B49" s="253" t="s">
        <v>1071</v>
      </c>
      <c r="C49" s="254" t="s">
        <v>1072</v>
      </c>
      <c r="D49" s="254" t="s">
        <v>1038</v>
      </c>
      <c r="E49" s="254" t="s">
        <v>542</v>
      </c>
      <c r="F49" s="356">
        <v>3469132</v>
      </c>
      <c r="G49" s="253">
        <v>2.0499999999999998</v>
      </c>
      <c r="H49" s="325" t="s">
        <v>842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44313</v>
      </c>
      <c r="B50" s="253" t="s">
        <v>1071</v>
      </c>
      <c r="C50" s="254" t="s">
        <v>1072</v>
      </c>
      <c r="D50" s="254" t="s">
        <v>1142</v>
      </c>
      <c r="E50" s="254" t="s">
        <v>542</v>
      </c>
      <c r="F50" s="356">
        <v>3700000</v>
      </c>
      <c r="G50" s="253">
        <v>2.06</v>
      </c>
      <c r="H50" s="325" t="s">
        <v>842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44313</v>
      </c>
      <c r="B51" s="253" t="s">
        <v>1071</v>
      </c>
      <c r="C51" s="254" t="s">
        <v>1072</v>
      </c>
      <c r="D51" s="254" t="s">
        <v>1143</v>
      </c>
      <c r="E51" s="254" t="s">
        <v>542</v>
      </c>
      <c r="F51" s="356">
        <v>1500001</v>
      </c>
      <c r="G51" s="253">
        <v>2.04</v>
      </c>
      <c r="H51" s="325" t="s">
        <v>842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44313</v>
      </c>
      <c r="B52" s="253" t="s">
        <v>1144</v>
      </c>
      <c r="C52" s="254" t="s">
        <v>1145</v>
      </c>
      <c r="D52" s="254" t="s">
        <v>1124</v>
      </c>
      <c r="E52" s="254" t="s">
        <v>542</v>
      </c>
      <c r="F52" s="356">
        <v>146606</v>
      </c>
      <c r="G52" s="253">
        <v>291.27</v>
      </c>
      <c r="H52" s="325" t="s">
        <v>842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44313</v>
      </c>
      <c r="B53" s="253" t="s">
        <v>1144</v>
      </c>
      <c r="C53" s="254" t="s">
        <v>1145</v>
      </c>
      <c r="D53" s="254" t="s">
        <v>1037</v>
      </c>
      <c r="E53" s="254" t="s">
        <v>542</v>
      </c>
      <c r="F53" s="356">
        <v>171093</v>
      </c>
      <c r="G53" s="253">
        <v>276.68</v>
      </c>
      <c r="H53" s="325" t="s">
        <v>842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44313</v>
      </c>
      <c r="B54" s="253" t="s">
        <v>1144</v>
      </c>
      <c r="C54" s="254" t="s">
        <v>1145</v>
      </c>
      <c r="D54" s="254" t="s">
        <v>1146</v>
      </c>
      <c r="E54" s="254" t="s">
        <v>542</v>
      </c>
      <c r="F54" s="356">
        <v>167257</v>
      </c>
      <c r="G54" s="253">
        <v>290.43</v>
      </c>
      <c r="H54" s="325" t="s">
        <v>842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44313</v>
      </c>
      <c r="B55" s="253" t="s">
        <v>1144</v>
      </c>
      <c r="C55" s="254" t="s">
        <v>1145</v>
      </c>
      <c r="D55" s="254" t="s">
        <v>1147</v>
      </c>
      <c r="E55" s="254" t="s">
        <v>542</v>
      </c>
      <c r="F55" s="356">
        <v>85013</v>
      </c>
      <c r="G55" s="253">
        <v>291.29000000000002</v>
      </c>
      <c r="H55" s="325" t="s">
        <v>842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44313</v>
      </c>
      <c r="B56" s="253" t="s">
        <v>1144</v>
      </c>
      <c r="C56" s="254" t="s">
        <v>1145</v>
      </c>
      <c r="D56" s="254" t="s">
        <v>1148</v>
      </c>
      <c r="E56" s="254" t="s">
        <v>542</v>
      </c>
      <c r="F56" s="356">
        <v>113814</v>
      </c>
      <c r="G56" s="253">
        <v>284.83</v>
      </c>
      <c r="H56" s="325" t="s">
        <v>842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44313</v>
      </c>
      <c r="B57" s="253" t="s">
        <v>1144</v>
      </c>
      <c r="C57" s="254" t="s">
        <v>1145</v>
      </c>
      <c r="D57" s="254" t="s">
        <v>1039</v>
      </c>
      <c r="E57" s="254" t="s">
        <v>542</v>
      </c>
      <c r="F57" s="356">
        <v>111033</v>
      </c>
      <c r="G57" s="253">
        <v>275.39</v>
      </c>
      <c r="H57" s="325" t="s">
        <v>842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44313</v>
      </c>
      <c r="B58" s="253" t="s">
        <v>1149</v>
      </c>
      <c r="C58" s="254" t="s">
        <v>1150</v>
      </c>
      <c r="D58" s="254" t="s">
        <v>1038</v>
      </c>
      <c r="E58" s="254" t="s">
        <v>542</v>
      </c>
      <c r="F58" s="356">
        <v>838124</v>
      </c>
      <c r="G58" s="253">
        <v>39.51</v>
      </c>
      <c r="H58" s="325" t="s">
        <v>842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44313</v>
      </c>
      <c r="B59" s="253" t="s">
        <v>1101</v>
      </c>
      <c r="C59" s="254" t="s">
        <v>1102</v>
      </c>
      <c r="D59" s="254" t="s">
        <v>1151</v>
      </c>
      <c r="E59" s="254" t="s">
        <v>543</v>
      </c>
      <c r="F59" s="356">
        <v>97768</v>
      </c>
      <c r="G59" s="253">
        <v>31</v>
      </c>
      <c r="H59" s="325" t="s">
        <v>842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44313</v>
      </c>
      <c r="B60" s="253" t="s">
        <v>1104</v>
      </c>
      <c r="C60" s="254" t="s">
        <v>1105</v>
      </c>
      <c r="D60" s="254" t="s">
        <v>1106</v>
      </c>
      <c r="E60" s="254" t="s">
        <v>543</v>
      </c>
      <c r="F60" s="356">
        <v>162747</v>
      </c>
      <c r="G60" s="253">
        <v>2316.48</v>
      </c>
      <c r="H60" s="325" t="s">
        <v>842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44313</v>
      </c>
      <c r="B61" s="253" t="s">
        <v>1107</v>
      </c>
      <c r="C61" s="254" t="s">
        <v>1108</v>
      </c>
      <c r="D61" s="254" t="s">
        <v>1038</v>
      </c>
      <c r="E61" s="254" t="s">
        <v>543</v>
      </c>
      <c r="F61" s="356">
        <v>119457</v>
      </c>
      <c r="G61" s="253">
        <v>125.19</v>
      </c>
      <c r="H61" s="325" t="s">
        <v>842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44313</v>
      </c>
      <c r="B62" s="118" t="s">
        <v>1109</v>
      </c>
      <c r="C62" s="231" t="s">
        <v>1110</v>
      </c>
      <c r="D62" s="231" t="s">
        <v>1040</v>
      </c>
      <c r="E62" s="254" t="s">
        <v>543</v>
      </c>
      <c r="F62" s="118">
        <v>222894</v>
      </c>
      <c r="G62" s="118">
        <v>17.73</v>
      </c>
      <c r="H62" s="325" t="s">
        <v>842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44313</v>
      </c>
      <c r="B63" s="253" t="s">
        <v>1111</v>
      </c>
      <c r="C63" s="254" t="s">
        <v>1112</v>
      </c>
      <c r="D63" s="254" t="s">
        <v>1113</v>
      </c>
      <c r="E63" s="254" t="s">
        <v>543</v>
      </c>
      <c r="F63" s="356">
        <v>332488</v>
      </c>
      <c r="G63" s="253">
        <v>208.94</v>
      </c>
      <c r="H63" s="325" t="s">
        <v>842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44313</v>
      </c>
      <c r="B64" s="253" t="s">
        <v>1114</v>
      </c>
      <c r="C64" s="254" t="s">
        <v>1115</v>
      </c>
      <c r="D64" s="254" t="s">
        <v>1116</v>
      </c>
      <c r="E64" s="254" t="s">
        <v>543</v>
      </c>
      <c r="F64" s="356">
        <v>58732</v>
      </c>
      <c r="G64" s="253">
        <v>87.66</v>
      </c>
      <c r="H64" s="325" t="s">
        <v>842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44313</v>
      </c>
      <c r="B65" s="253" t="s">
        <v>1117</v>
      </c>
      <c r="C65" s="254" t="s">
        <v>1118</v>
      </c>
      <c r="D65" s="254" t="s">
        <v>1119</v>
      </c>
      <c r="E65" s="254" t="s">
        <v>543</v>
      </c>
      <c r="F65" s="356">
        <v>408588</v>
      </c>
      <c r="G65" s="253">
        <v>279.73</v>
      </c>
      <c r="H65" s="325" t="s">
        <v>842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44313</v>
      </c>
      <c r="B66" s="253" t="s">
        <v>1117</v>
      </c>
      <c r="C66" s="254" t="s">
        <v>1118</v>
      </c>
      <c r="D66" s="254" t="s">
        <v>1152</v>
      </c>
      <c r="E66" s="254" t="s">
        <v>543</v>
      </c>
      <c r="F66" s="356">
        <v>400000</v>
      </c>
      <c r="G66" s="253">
        <v>281.25</v>
      </c>
      <c r="H66" s="325" t="s">
        <v>842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44313</v>
      </c>
      <c r="B67" s="253" t="s">
        <v>409</v>
      </c>
      <c r="C67" s="254" t="s">
        <v>1153</v>
      </c>
      <c r="D67" s="254" t="s">
        <v>1154</v>
      </c>
      <c r="E67" s="254" t="s">
        <v>543</v>
      </c>
      <c r="F67" s="356">
        <v>7000000</v>
      </c>
      <c r="G67" s="253">
        <v>23.67</v>
      </c>
      <c r="H67" s="325" t="s">
        <v>842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44313</v>
      </c>
      <c r="B68" s="253" t="s">
        <v>1122</v>
      </c>
      <c r="C68" s="254" t="s">
        <v>1123</v>
      </c>
      <c r="D68" s="254" t="s">
        <v>1124</v>
      </c>
      <c r="E68" s="254" t="s">
        <v>543</v>
      </c>
      <c r="F68" s="356">
        <v>69415</v>
      </c>
      <c r="G68" s="253">
        <v>304.38</v>
      </c>
      <c r="H68" s="325" t="s">
        <v>842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44313</v>
      </c>
      <c r="B69" s="253" t="s">
        <v>1125</v>
      </c>
      <c r="C69" s="254" t="s">
        <v>1126</v>
      </c>
      <c r="D69" s="254" t="s">
        <v>1155</v>
      </c>
      <c r="E69" s="254" t="s">
        <v>543</v>
      </c>
      <c r="F69" s="356">
        <v>500000</v>
      </c>
      <c r="G69" s="253">
        <v>8.16</v>
      </c>
      <c r="H69" s="325" t="s">
        <v>842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44313</v>
      </c>
      <c r="B70" s="253" t="s">
        <v>1125</v>
      </c>
      <c r="C70" s="254" t="s">
        <v>1126</v>
      </c>
      <c r="D70" s="254" t="s">
        <v>1127</v>
      </c>
      <c r="E70" s="254" t="s">
        <v>543</v>
      </c>
      <c r="F70" s="356">
        <v>425000</v>
      </c>
      <c r="G70" s="253">
        <v>8.25</v>
      </c>
      <c r="H70" s="325" t="s">
        <v>842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44313</v>
      </c>
      <c r="B71" s="253" t="s">
        <v>1156</v>
      </c>
      <c r="C71" s="254" t="s">
        <v>1157</v>
      </c>
      <c r="D71" s="254" t="s">
        <v>1158</v>
      </c>
      <c r="E71" s="254" t="s">
        <v>543</v>
      </c>
      <c r="F71" s="356">
        <v>13840</v>
      </c>
      <c r="G71" s="253">
        <v>120.3</v>
      </c>
      <c r="H71" s="325" t="s">
        <v>842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44313</v>
      </c>
      <c r="B72" s="253" t="s">
        <v>1156</v>
      </c>
      <c r="C72" s="254" t="s">
        <v>1157</v>
      </c>
      <c r="D72" s="254" t="s">
        <v>1159</v>
      </c>
      <c r="E72" s="254" t="s">
        <v>543</v>
      </c>
      <c r="F72" s="356">
        <v>13607</v>
      </c>
      <c r="G72" s="253">
        <v>120.4</v>
      </c>
      <c r="H72" s="325" t="s">
        <v>842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44313</v>
      </c>
      <c r="B73" s="253" t="s">
        <v>1065</v>
      </c>
      <c r="C73" s="254" t="s">
        <v>1066</v>
      </c>
      <c r="D73" s="254" t="s">
        <v>1040</v>
      </c>
      <c r="E73" s="254" t="s">
        <v>543</v>
      </c>
      <c r="F73" s="356">
        <v>77019</v>
      </c>
      <c r="G73" s="253">
        <v>27.04</v>
      </c>
      <c r="H73" s="325" t="s">
        <v>842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44313</v>
      </c>
      <c r="B74" s="253" t="s">
        <v>1067</v>
      </c>
      <c r="C74" s="254" t="s">
        <v>1068</v>
      </c>
      <c r="D74" s="254" t="s">
        <v>1040</v>
      </c>
      <c r="E74" s="254" t="s">
        <v>543</v>
      </c>
      <c r="F74" s="356">
        <v>414695</v>
      </c>
      <c r="G74" s="253">
        <v>25.23</v>
      </c>
      <c r="H74" s="325" t="s">
        <v>842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44313</v>
      </c>
      <c r="B75" s="253" t="s">
        <v>1130</v>
      </c>
      <c r="C75" s="254" t="s">
        <v>1131</v>
      </c>
      <c r="D75" s="254" t="s">
        <v>1132</v>
      </c>
      <c r="E75" s="254" t="s">
        <v>543</v>
      </c>
      <c r="F75" s="356">
        <v>150000</v>
      </c>
      <c r="G75" s="253">
        <v>35.75</v>
      </c>
      <c r="H75" s="325" t="s">
        <v>842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44313</v>
      </c>
      <c r="B76" s="253" t="s">
        <v>1130</v>
      </c>
      <c r="C76" s="254" t="s">
        <v>1131</v>
      </c>
      <c r="D76" s="254" t="s">
        <v>1038</v>
      </c>
      <c r="E76" s="254" t="s">
        <v>543</v>
      </c>
      <c r="F76" s="356">
        <v>210808</v>
      </c>
      <c r="G76" s="253">
        <v>35.75</v>
      </c>
      <c r="H76" s="325" t="s">
        <v>842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44313</v>
      </c>
      <c r="B77" s="253" t="s">
        <v>1160</v>
      </c>
      <c r="C77" s="254" t="s">
        <v>1161</v>
      </c>
      <c r="D77" s="254" t="s">
        <v>1162</v>
      </c>
      <c r="E77" s="254" t="s">
        <v>543</v>
      </c>
      <c r="F77" s="356">
        <v>4505999</v>
      </c>
      <c r="G77" s="253">
        <v>0.55000000000000004</v>
      </c>
      <c r="H77" s="325" t="s">
        <v>842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44313</v>
      </c>
      <c r="B78" s="253" t="s">
        <v>1135</v>
      </c>
      <c r="C78" s="254" t="s">
        <v>1136</v>
      </c>
      <c r="D78" s="254" t="s">
        <v>1116</v>
      </c>
      <c r="E78" s="254" t="s">
        <v>543</v>
      </c>
      <c r="F78" s="356">
        <v>89229</v>
      </c>
      <c r="G78" s="253">
        <v>54.08</v>
      </c>
      <c r="H78" s="325" t="s">
        <v>842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44313</v>
      </c>
      <c r="B79" s="253" t="s">
        <v>1073</v>
      </c>
      <c r="C79" s="254" t="s">
        <v>1074</v>
      </c>
      <c r="D79" s="254" t="s">
        <v>1137</v>
      </c>
      <c r="E79" s="254" t="s">
        <v>543</v>
      </c>
      <c r="F79" s="356">
        <v>35363</v>
      </c>
      <c r="G79" s="253">
        <v>140.93</v>
      </c>
      <c r="H79" s="325" t="s">
        <v>842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44313</v>
      </c>
      <c r="B80" s="253" t="s">
        <v>1138</v>
      </c>
      <c r="C80" s="254" t="s">
        <v>1139</v>
      </c>
      <c r="D80" s="254" t="s">
        <v>1163</v>
      </c>
      <c r="E80" s="254" t="s">
        <v>543</v>
      </c>
      <c r="F80" s="356">
        <v>36000</v>
      </c>
      <c r="G80" s="253">
        <v>6.55</v>
      </c>
      <c r="H80" s="325" t="s">
        <v>842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44313</v>
      </c>
      <c r="B81" s="253" t="s">
        <v>1069</v>
      </c>
      <c r="C81" s="254" t="s">
        <v>1070</v>
      </c>
      <c r="D81" s="254" t="s">
        <v>1038</v>
      </c>
      <c r="E81" s="254" t="s">
        <v>543</v>
      </c>
      <c r="F81" s="356">
        <v>75000</v>
      </c>
      <c r="G81" s="253">
        <v>44.5</v>
      </c>
      <c r="H81" s="325" t="s">
        <v>842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44313</v>
      </c>
      <c r="B82" s="253" t="s">
        <v>1071</v>
      </c>
      <c r="C82" s="254" t="s">
        <v>1072</v>
      </c>
      <c r="D82" s="254" t="s">
        <v>1141</v>
      </c>
      <c r="E82" s="254" t="s">
        <v>543</v>
      </c>
      <c r="F82" s="356">
        <v>5173162</v>
      </c>
      <c r="G82" s="253">
        <v>2.0499999999999998</v>
      </c>
      <c r="H82" s="325" t="s">
        <v>842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44313</v>
      </c>
      <c r="B83" s="253" t="s">
        <v>1071</v>
      </c>
      <c r="C83" s="254" t="s">
        <v>1072</v>
      </c>
      <c r="D83" s="254" t="s">
        <v>1143</v>
      </c>
      <c r="E83" s="254" t="s">
        <v>543</v>
      </c>
      <c r="F83" s="356">
        <v>948972</v>
      </c>
      <c r="G83" s="253">
        <v>2.04</v>
      </c>
      <c r="H83" s="325" t="s">
        <v>842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44313</v>
      </c>
      <c r="B84" s="253" t="s">
        <v>1071</v>
      </c>
      <c r="C84" s="254" t="s">
        <v>1072</v>
      </c>
      <c r="D84" s="254" t="s">
        <v>1075</v>
      </c>
      <c r="E84" s="254" t="s">
        <v>543</v>
      </c>
      <c r="F84" s="356">
        <v>8500000</v>
      </c>
      <c r="G84" s="253">
        <v>2.04</v>
      </c>
      <c r="H84" s="325" t="s">
        <v>842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44313</v>
      </c>
      <c r="B85" s="253" t="s">
        <v>1071</v>
      </c>
      <c r="C85" s="254" t="s">
        <v>1072</v>
      </c>
      <c r="D85" s="254" t="s">
        <v>1164</v>
      </c>
      <c r="E85" s="254" t="s">
        <v>543</v>
      </c>
      <c r="F85" s="356">
        <v>5220000</v>
      </c>
      <c r="G85" s="253">
        <v>2.06</v>
      </c>
      <c r="H85" s="325" t="s">
        <v>842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44313</v>
      </c>
      <c r="B86" s="253" t="s">
        <v>1071</v>
      </c>
      <c r="C86" s="254" t="s">
        <v>1072</v>
      </c>
      <c r="D86" s="254" t="s">
        <v>1038</v>
      </c>
      <c r="E86" s="254" t="s">
        <v>543</v>
      </c>
      <c r="F86" s="356">
        <v>169123</v>
      </c>
      <c r="G86" s="253">
        <v>2.11</v>
      </c>
      <c r="H86" s="325" t="s">
        <v>842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44313</v>
      </c>
      <c r="B87" s="253" t="s">
        <v>1071</v>
      </c>
      <c r="C87" s="254" t="s">
        <v>1072</v>
      </c>
      <c r="D87" s="254" t="s">
        <v>1165</v>
      </c>
      <c r="E87" s="254" t="s">
        <v>543</v>
      </c>
      <c r="F87" s="356">
        <v>2250000</v>
      </c>
      <c r="G87" s="253">
        <v>2.06</v>
      </c>
      <c r="H87" s="325" t="s">
        <v>842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44313</v>
      </c>
      <c r="B88" s="253" t="s">
        <v>1071</v>
      </c>
      <c r="C88" s="254" t="s">
        <v>1072</v>
      </c>
      <c r="D88" s="254" t="s">
        <v>1142</v>
      </c>
      <c r="E88" s="254" t="s">
        <v>543</v>
      </c>
      <c r="F88" s="356">
        <v>2731579</v>
      </c>
      <c r="G88" s="253">
        <v>2.0699999999999998</v>
      </c>
      <c r="H88" s="325" t="s">
        <v>842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44313</v>
      </c>
      <c r="B89" s="253" t="s">
        <v>1144</v>
      </c>
      <c r="C89" s="254" t="s">
        <v>1145</v>
      </c>
      <c r="D89" s="254" t="s">
        <v>1147</v>
      </c>
      <c r="E89" s="254" t="s">
        <v>543</v>
      </c>
      <c r="F89" s="356">
        <v>125052</v>
      </c>
      <c r="G89" s="253">
        <v>285.10000000000002</v>
      </c>
      <c r="H89" s="325" t="s">
        <v>842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44313</v>
      </c>
      <c r="B90" s="253" t="s">
        <v>1144</v>
      </c>
      <c r="C90" s="254" t="s">
        <v>1145</v>
      </c>
      <c r="D90" s="254" t="s">
        <v>1124</v>
      </c>
      <c r="E90" s="254" t="s">
        <v>543</v>
      </c>
      <c r="F90" s="356">
        <v>126905</v>
      </c>
      <c r="G90" s="253">
        <v>291.08</v>
      </c>
      <c r="H90" s="325" t="s">
        <v>842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44313</v>
      </c>
      <c r="B91" s="253" t="s">
        <v>1144</v>
      </c>
      <c r="C91" s="254" t="s">
        <v>1145</v>
      </c>
      <c r="D91" s="254" t="s">
        <v>1146</v>
      </c>
      <c r="E91" s="254" t="s">
        <v>543</v>
      </c>
      <c r="F91" s="356">
        <v>167257</v>
      </c>
      <c r="G91" s="253">
        <v>290.41000000000003</v>
      </c>
      <c r="H91" s="325" t="s">
        <v>842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44313</v>
      </c>
      <c r="B92" s="253" t="s">
        <v>1144</v>
      </c>
      <c r="C92" s="254" t="s">
        <v>1145</v>
      </c>
      <c r="D92" s="254" t="s">
        <v>1039</v>
      </c>
      <c r="E92" s="254" t="s">
        <v>543</v>
      </c>
      <c r="F92" s="356">
        <v>111033</v>
      </c>
      <c r="G92" s="253">
        <v>275.95</v>
      </c>
      <c r="H92" s="325" t="s">
        <v>842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44313</v>
      </c>
      <c r="B93" s="253" t="s">
        <v>1144</v>
      </c>
      <c r="C93" s="254" t="s">
        <v>1145</v>
      </c>
      <c r="D93" s="254" t="s">
        <v>1148</v>
      </c>
      <c r="E93" s="254" t="s">
        <v>543</v>
      </c>
      <c r="F93" s="356">
        <v>116401</v>
      </c>
      <c r="G93" s="253">
        <v>283.56</v>
      </c>
      <c r="H93" s="325" t="s">
        <v>842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44313</v>
      </c>
      <c r="B94" s="253" t="s">
        <v>1144</v>
      </c>
      <c r="C94" s="254" t="s">
        <v>1145</v>
      </c>
      <c r="D94" s="254" t="s">
        <v>1037</v>
      </c>
      <c r="E94" s="254" t="s">
        <v>543</v>
      </c>
      <c r="F94" s="356">
        <v>171101</v>
      </c>
      <c r="G94" s="253">
        <v>276.87</v>
      </c>
      <c r="H94" s="325" t="s">
        <v>842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44313</v>
      </c>
      <c r="B95" s="253" t="s">
        <v>1149</v>
      </c>
      <c r="C95" s="254" t="s">
        <v>1150</v>
      </c>
      <c r="D95" s="254" t="s">
        <v>1038</v>
      </c>
      <c r="E95" s="254" t="s">
        <v>543</v>
      </c>
      <c r="F95" s="356">
        <v>804661</v>
      </c>
      <c r="G95" s="253">
        <v>39.549999999999997</v>
      </c>
      <c r="H95" s="325" t="s">
        <v>842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6"/>
  <sheetViews>
    <sheetView zoomScale="85" zoomScaleNormal="85" workbookViewId="0">
      <selection activeCell="L29" sqref="L29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44314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01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00" customFormat="1" ht="14.25">
      <c r="A10" s="539">
        <v>1</v>
      </c>
      <c r="B10" s="531">
        <v>44253</v>
      </c>
      <c r="C10" s="540"/>
      <c r="D10" s="459" t="s">
        <v>125</v>
      </c>
      <c r="E10" s="541" t="s">
        <v>856</v>
      </c>
      <c r="F10" s="542">
        <v>95.5</v>
      </c>
      <c r="G10" s="542">
        <v>88.5</v>
      </c>
      <c r="H10" s="542">
        <v>94.25</v>
      </c>
      <c r="I10" s="543" t="s">
        <v>855</v>
      </c>
      <c r="J10" s="461" t="s">
        <v>947</v>
      </c>
      <c r="K10" s="461">
        <f t="shared" ref="K10" si="0">H10-F10</f>
        <v>-1.25</v>
      </c>
      <c r="L10" s="526">
        <f t="shared" ref="L10" si="1">(F10*-0.8)/100</f>
        <v>-0.76400000000000001</v>
      </c>
      <c r="M10" s="535">
        <f t="shared" ref="M10:M12" si="2">(K10+L10)/F10</f>
        <v>-2.1089005235602098E-2</v>
      </c>
      <c r="N10" s="461" t="s">
        <v>620</v>
      </c>
      <c r="O10" s="536">
        <v>44298</v>
      </c>
      <c r="P10" s="454"/>
      <c r="Q10" s="4"/>
      <c r="R10" s="455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500" customFormat="1" ht="14.25">
      <c r="A11" s="473">
        <v>2</v>
      </c>
      <c r="B11" s="467">
        <v>44273</v>
      </c>
      <c r="C11" s="475"/>
      <c r="D11" s="446" t="s">
        <v>772</v>
      </c>
      <c r="E11" s="476" t="s">
        <v>557</v>
      </c>
      <c r="F11" s="444">
        <v>1785</v>
      </c>
      <c r="G11" s="477">
        <v>1670</v>
      </c>
      <c r="H11" s="476">
        <f>(1872.5+1775)/2</f>
        <v>1823.75</v>
      </c>
      <c r="I11" s="478">
        <v>2000</v>
      </c>
      <c r="J11" s="445" t="s">
        <v>863</v>
      </c>
      <c r="K11" s="445">
        <f t="shared" ref="K11:K12" si="3">H11-F11</f>
        <v>38.75</v>
      </c>
      <c r="L11" s="502">
        <f t="shared" ref="L11:L12" si="4">(F11*-0.8)/100</f>
        <v>-14.28</v>
      </c>
      <c r="M11" s="442">
        <f t="shared" si="2"/>
        <v>1.3708683473389355E-2</v>
      </c>
      <c r="N11" s="445" t="s">
        <v>556</v>
      </c>
      <c r="O11" s="443">
        <v>44287</v>
      </c>
      <c r="P11" s="454"/>
      <c r="Q11" s="4"/>
      <c r="R11" s="455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500" customFormat="1" ht="14.25">
      <c r="A12" s="473">
        <v>3</v>
      </c>
      <c r="B12" s="467">
        <v>44274</v>
      </c>
      <c r="C12" s="475"/>
      <c r="D12" s="446" t="s">
        <v>248</v>
      </c>
      <c r="E12" s="476" t="s">
        <v>557</v>
      </c>
      <c r="F12" s="444">
        <v>2850</v>
      </c>
      <c r="G12" s="477">
        <v>2650</v>
      </c>
      <c r="H12" s="476">
        <v>3025</v>
      </c>
      <c r="I12" s="478" t="s">
        <v>846</v>
      </c>
      <c r="J12" s="445" t="s">
        <v>912</v>
      </c>
      <c r="K12" s="445">
        <f t="shared" si="3"/>
        <v>175</v>
      </c>
      <c r="L12" s="502">
        <f t="shared" si="4"/>
        <v>-22.8</v>
      </c>
      <c r="M12" s="442">
        <f t="shared" si="2"/>
        <v>5.3403508771929821E-2</v>
      </c>
      <c r="N12" s="445" t="s">
        <v>556</v>
      </c>
      <c r="O12" s="443">
        <v>44294</v>
      </c>
      <c r="P12" s="454"/>
      <c r="Q12" s="4"/>
      <c r="R12" s="455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00" customFormat="1" ht="14.25">
      <c r="A13" s="473">
        <v>4</v>
      </c>
      <c r="B13" s="467">
        <v>44274</v>
      </c>
      <c r="C13" s="475"/>
      <c r="D13" s="446" t="s">
        <v>172</v>
      </c>
      <c r="E13" s="476" t="s">
        <v>557</v>
      </c>
      <c r="F13" s="444">
        <v>5275</v>
      </c>
      <c r="G13" s="477">
        <v>4950</v>
      </c>
      <c r="H13" s="476">
        <v>5725</v>
      </c>
      <c r="I13" s="478" t="s">
        <v>847</v>
      </c>
      <c r="J13" s="445" t="s">
        <v>864</v>
      </c>
      <c r="K13" s="445">
        <f t="shared" ref="K13:K14" si="5">H13-F13</f>
        <v>450</v>
      </c>
      <c r="L13" s="502">
        <f t="shared" ref="L13:L14" si="6">(F13*-0.8)/100</f>
        <v>-42.2</v>
      </c>
      <c r="M13" s="442">
        <f t="shared" ref="M13:M14" si="7">(K13+L13)/F13</f>
        <v>7.7308056872037914E-2</v>
      </c>
      <c r="N13" s="445" t="s">
        <v>556</v>
      </c>
      <c r="O13" s="443">
        <v>44287</v>
      </c>
      <c r="P13" s="454"/>
      <c r="Q13" s="4"/>
      <c r="R13" s="455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00" customFormat="1" ht="14.25">
      <c r="A14" s="539">
        <v>5</v>
      </c>
      <c r="B14" s="531">
        <v>44277</v>
      </c>
      <c r="C14" s="540"/>
      <c r="D14" s="459" t="s">
        <v>851</v>
      </c>
      <c r="E14" s="541" t="s">
        <v>557</v>
      </c>
      <c r="F14" s="542">
        <v>2050</v>
      </c>
      <c r="G14" s="542">
        <v>1940</v>
      </c>
      <c r="H14" s="541">
        <v>1925</v>
      </c>
      <c r="I14" s="543" t="s">
        <v>852</v>
      </c>
      <c r="J14" s="461" t="s">
        <v>946</v>
      </c>
      <c r="K14" s="461">
        <f t="shared" si="5"/>
        <v>-125</v>
      </c>
      <c r="L14" s="526">
        <f t="shared" si="6"/>
        <v>-16.399999999999999</v>
      </c>
      <c r="M14" s="535">
        <f t="shared" si="7"/>
        <v>-6.8975609756097567E-2</v>
      </c>
      <c r="N14" s="461" t="s">
        <v>620</v>
      </c>
      <c r="O14" s="536">
        <v>44298</v>
      </c>
      <c r="P14" s="454"/>
      <c r="Q14" s="4"/>
      <c r="R14" s="455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00" customFormat="1" ht="14.25">
      <c r="A15" s="473">
        <v>6</v>
      </c>
      <c r="B15" s="474">
        <v>44277</v>
      </c>
      <c r="C15" s="475"/>
      <c r="D15" s="446" t="s">
        <v>853</v>
      </c>
      <c r="E15" s="476" t="s">
        <v>557</v>
      </c>
      <c r="F15" s="444">
        <v>507</v>
      </c>
      <c r="G15" s="477">
        <v>478</v>
      </c>
      <c r="H15" s="477">
        <v>536.5</v>
      </c>
      <c r="I15" s="478" t="s">
        <v>854</v>
      </c>
      <c r="J15" s="445" t="s">
        <v>926</v>
      </c>
      <c r="K15" s="445">
        <f t="shared" ref="K15" si="8">H15-F15</f>
        <v>29.5</v>
      </c>
      <c r="L15" s="502">
        <f t="shared" ref="L15" si="9">(F15*-0.8)/100</f>
        <v>-4.056</v>
      </c>
      <c r="M15" s="442">
        <f t="shared" ref="M15" si="10">(K15+L15)/F15</f>
        <v>5.0185404339250492E-2</v>
      </c>
      <c r="N15" s="445" t="s">
        <v>556</v>
      </c>
      <c r="O15" s="443">
        <v>44295</v>
      </c>
      <c r="P15" s="454"/>
      <c r="Q15" s="4"/>
      <c r="R15" s="455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00" customFormat="1" ht="14.25">
      <c r="A16" s="473">
        <v>7</v>
      </c>
      <c r="B16" s="474">
        <v>44281</v>
      </c>
      <c r="C16" s="475"/>
      <c r="D16" s="446" t="s">
        <v>160</v>
      </c>
      <c r="E16" s="476" t="s">
        <v>557</v>
      </c>
      <c r="F16" s="444">
        <v>1785</v>
      </c>
      <c r="G16" s="477">
        <v>1675</v>
      </c>
      <c r="H16" s="477">
        <v>1895</v>
      </c>
      <c r="I16" s="478" t="s">
        <v>857</v>
      </c>
      <c r="J16" s="445" t="s">
        <v>894</v>
      </c>
      <c r="K16" s="445">
        <f t="shared" ref="K16:K18" si="11">H16-F16</f>
        <v>110</v>
      </c>
      <c r="L16" s="502">
        <f t="shared" ref="L16:L18" si="12">(F16*-0.8)/100</f>
        <v>-14.28</v>
      </c>
      <c r="M16" s="442">
        <f t="shared" ref="M16:M18" si="13">(K16+L16)/F16</f>
        <v>5.3624649859943974E-2</v>
      </c>
      <c r="N16" s="445" t="s">
        <v>556</v>
      </c>
      <c r="O16" s="443">
        <v>44293</v>
      </c>
      <c r="P16" s="454"/>
      <c r="Q16" s="4"/>
      <c r="R16" s="455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00" customFormat="1" ht="14.25">
      <c r="A17" s="473">
        <v>8</v>
      </c>
      <c r="B17" s="474">
        <v>44285</v>
      </c>
      <c r="C17" s="475"/>
      <c r="D17" s="446" t="s">
        <v>490</v>
      </c>
      <c r="E17" s="476" t="s">
        <v>557</v>
      </c>
      <c r="F17" s="444">
        <v>516</v>
      </c>
      <c r="G17" s="477">
        <v>477</v>
      </c>
      <c r="H17" s="477">
        <v>547.5</v>
      </c>
      <c r="I17" s="478" t="s">
        <v>860</v>
      </c>
      <c r="J17" s="445" t="s">
        <v>893</v>
      </c>
      <c r="K17" s="445">
        <f t="shared" si="11"/>
        <v>31.5</v>
      </c>
      <c r="L17" s="502">
        <f t="shared" si="12"/>
        <v>-4.1280000000000001</v>
      </c>
      <c r="M17" s="442">
        <f t="shared" si="13"/>
        <v>5.3046511627906974E-2</v>
      </c>
      <c r="N17" s="445" t="s">
        <v>556</v>
      </c>
      <c r="O17" s="443">
        <v>44293</v>
      </c>
      <c r="P17" s="454"/>
      <c r="Q17" s="4"/>
      <c r="R17" s="455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00" customFormat="1" ht="14.25">
      <c r="A18" s="539">
        <v>5</v>
      </c>
      <c r="B18" s="531">
        <v>44277</v>
      </c>
      <c r="C18" s="540"/>
      <c r="D18" s="459" t="s">
        <v>969</v>
      </c>
      <c r="E18" s="541" t="s">
        <v>557</v>
      </c>
      <c r="F18" s="542">
        <v>1270</v>
      </c>
      <c r="G18" s="542">
        <v>1195</v>
      </c>
      <c r="H18" s="541">
        <v>1195</v>
      </c>
      <c r="I18" s="543">
        <v>1450</v>
      </c>
      <c r="J18" s="461" t="s">
        <v>970</v>
      </c>
      <c r="K18" s="461">
        <f t="shared" si="11"/>
        <v>-75</v>
      </c>
      <c r="L18" s="526">
        <f t="shared" si="12"/>
        <v>-10.16</v>
      </c>
      <c r="M18" s="535">
        <f t="shared" si="13"/>
        <v>-6.705511811023622E-2</v>
      </c>
      <c r="N18" s="461" t="s">
        <v>620</v>
      </c>
      <c r="O18" s="536">
        <v>44301</v>
      </c>
      <c r="P18" s="454"/>
      <c r="Q18" s="4"/>
      <c r="R18" s="455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00" customFormat="1" ht="14.25">
      <c r="A19" s="358">
        <v>10</v>
      </c>
      <c r="B19" s="373">
        <v>44291</v>
      </c>
      <c r="C19" s="374"/>
      <c r="D19" s="412" t="s">
        <v>109</v>
      </c>
      <c r="E19" s="378" t="s">
        <v>557</v>
      </c>
      <c r="F19" s="383" t="s">
        <v>873</v>
      </c>
      <c r="G19" s="383">
        <v>1370</v>
      </c>
      <c r="H19" s="378"/>
      <c r="I19" s="375" t="s">
        <v>874</v>
      </c>
      <c r="J19" s="380" t="s">
        <v>558</v>
      </c>
      <c r="K19" s="380"/>
      <c r="L19" s="388"/>
      <c r="M19" s="351"/>
      <c r="N19" s="361"/>
      <c r="O19" s="357"/>
      <c r="P19" s="454"/>
      <c r="Q19" s="4"/>
      <c r="R19" s="455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00" customFormat="1" ht="14.25">
      <c r="A20" s="539">
        <v>11</v>
      </c>
      <c r="B20" s="531">
        <v>44291</v>
      </c>
      <c r="C20" s="540"/>
      <c r="D20" s="459" t="s">
        <v>878</v>
      </c>
      <c r="E20" s="541" t="s">
        <v>557</v>
      </c>
      <c r="F20" s="542">
        <v>182</v>
      </c>
      <c r="G20" s="542">
        <v>174</v>
      </c>
      <c r="H20" s="541">
        <v>173</v>
      </c>
      <c r="I20" s="543" t="s">
        <v>879</v>
      </c>
      <c r="J20" s="461" t="s">
        <v>1018</v>
      </c>
      <c r="K20" s="461">
        <f t="shared" ref="K20:K21" si="14">H20-F20</f>
        <v>-9</v>
      </c>
      <c r="L20" s="526">
        <f t="shared" ref="L20:L21" si="15">(F20*-0.8)/100</f>
        <v>-1.456</v>
      </c>
      <c r="M20" s="535">
        <f t="shared" ref="M20:M21" si="16">(K20+L20)/F20</f>
        <v>-5.7450549450549449E-2</v>
      </c>
      <c r="N20" s="461" t="s">
        <v>620</v>
      </c>
      <c r="O20" s="536">
        <v>44308</v>
      </c>
      <c r="P20" s="454"/>
      <c r="Q20" s="4"/>
      <c r="R20" s="455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00" customFormat="1" ht="14.25">
      <c r="A21" s="481">
        <v>12</v>
      </c>
      <c r="B21" s="572">
        <v>44293</v>
      </c>
      <c r="C21" s="483"/>
      <c r="D21" s="573" t="s">
        <v>116</v>
      </c>
      <c r="E21" s="485" t="s">
        <v>557</v>
      </c>
      <c r="F21" s="486">
        <v>569</v>
      </c>
      <c r="G21" s="487">
        <v>534</v>
      </c>
      <c r="H21" s="485">
        <v>600</v>
      </c>
      <c r="I21" s="488" t="s">
        <v>905</v>
      </c>
      <c r="J21" s="574" t="s">
        <v>1053</v>
      </c>
      <c r="K21" s="574">
        <f t="shared" si="14"/>
        <v>31</v>
      </c>
      <c r="L21" s="575">
        <f t="shared" si="15"/>
        <v>-4.5520000000000005</v>
      </c>
      <c r="M21" s="491">
        <f t="shared" si="16"/>
        <v>4.6481546572934976E-2</v>
      </c>
      <c r="N21" s="574" t="s">
        <v>556</v>
      </c>
      <c r="O21" s="493">
        <v>44312</v>
      </c>
      <c r="P21" s="454"/>
      <c r="Q21" s="4"/>
      <c r="R21" s="455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00" customFormat="1" ht="14.25">
      <c r="A22" s="358">
        <v>13</v>
      </c>
      <c r="B22" s="418">
        <v>44295</v>
      </c>
      <c r="C22" s="374"/>
      <c r="D22" s="412" t="s">
        <v>365</v>
      </c>
      <c r="E22" s="378" t="s">
        <v>557</v>
      </c>
      <c r="F22" s="387" t="s">
        <v>937</v>
      </c>
      <c r="G22" s="383">
        <v>1370</v>
      </c>
      <c r="H22" s="378"/>
      <c r="I22" s="375" t="s">
        <v>938</v>
      </c>
      <c r="J22" s="380" t="s">
        <v>558</v>
      </c>
      <c r="K22" s="380"/>
      <c r="L22" s="388"/>
      <c r="M22" s="351"/>
      <c r="N22" s="361"/>
      <c r="O22" s="357"/>
      <c r="P22" s="454"/>
      <c r="Q22" s="4"/>
      <c r="R22" s="455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00" customFormat="1" ht="14.25">
      <c r="A23" s="358">
        <v>14</v>
      </c>
      <c r="B23" s="418">
        <v>44301</v>
      </c>
      <c r="C23" s="374"/>
      <c r="D23" s="412" t="s">
        <v>744</v>
      </c>
      <c r="E23" s="378" t="s">
        <v>557</v>
      </c>
      <c r="F23" s="387" t="s">
        <v>962</v>
      </c>
      <c r="G23" s="383">
        <v>3850</v>
      </c>
      <c r="H23" s="378"/>
      <c r="I23" s="375" t="s">
        <v>963</v>
      </c>
      <c r="J23" s="380" t="s">
        <v>558</v>
      </c>
      <c r="K23" s="380"/>
      <c r="L23" s="388"/>
      <c r="M23" s="351"/>
      <c r="N23" s="361"/>
      <c r="O23" s="357"/>
      <c r="P23" s="454"/>
      <c r="Q23" s="4"/>
      <c r="R23" s="455" t="s">
        <v>792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00" customFormat="1" ht="14.25">
      <c r="A24" s="481">
        <v>15</v>
      </c>
      <c r="B24" s="572">
        <v>44305</v>
      </c>
      <c r="C24" s="483"/>
      <c r="D24" s="573" t="s">
        <v>160</v>
      </c>
      <c r="E24" s="485" t="s">
        <v>557</v>
      </c>
      <c r="F24" s="486">
        <v>1765</v>
      </c>
      <c r="G24" s="487">
        <v>1680</v>
      </c>
      <c r="H24" s="485">
        <v>1837.5</v>
      </c>
      <c r="I24" s="488" t="s">
        <v>998</v>
      </c>
      <c r="J24" s="574" t="s">
        <v>1054</v>
      </c>
      <c r="K24" s="574">
        <f t="shared" ref="K24" si="17">H24-F24</f>
        <v>72.5</v>
      </c>
      <c r="L24" s="575">
        <f t="shared" ref="L24" si="18">(F24*-0.8)/100</f>
        <v>-14.12</v>
      </c>
      <c r="M24" s="491">
        <f t="shared" ref="M24" si="19">(K24+L24)/F24</f>
        <v>3.3076487252124649E-2</v>
      </c>
      <c r="N24" s="574" t="s">
        <v>556</v>
      </c>
      <c r="O24" s="493">
        <v>44312</v>
      </c>
      <c r="P24" s="454"/>
      <c r="Q24" s="4"/>
      <c r="R24" s="455" t="s">
        <v>559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500" customFormat="1" ht="14.25">
      <c r="A25" s="358">
        <v>16</v>
      </c>
      <c r="B25" s="418">
        <v>44313</v>
      </c>
      <c r="C25" s="374"/>
      <c r="D25" s="412" t="s">
        <v>242</v>
      </c>
      <c r="E25" s="378" t="s">
        <v>557</v>
      </c>
      <c r="F25" s="387" t="s">
        <v>1080</v>
      </c>
      <c r="G25" s="383">
        <v>460</v>
      </c>
      <c r="H25" s="378"/>
      <c r="I25" s="375">
        <v>550</v>
      </c>
      <c r="J25" s="380" t="s">
        <v>558</v>
      </c>
      <c r="K25" s="380"/>
      <c r="L25" s="388"/>
      <c r="M25" s="351"/>
      <c r="N25" s="361"/>
      <c r="O25" s="357"/>
      <c r="P25" s="454"/>
      <c r="Q25" s="4"/>
      <c r="R25" s="455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500" customFormat="1" ht="14.25">
      <c r="A26" s="358"/>
      <c r="B26" s="373"/>
      <c r="C26" s="374"/>
      <c r="D26" s="412"/>
      <c r="E26" s="378"/>
      <c r="F26" s="383"/>
      <c r="G26" s="383"/>
      <c r="H26" s="378"/>
      <c r="I26" s="375"/>
      <c r="J26" s="380"/>
      <c r="K26" s="380"/>
      <c r="L26" s="388"/>
      <c r="M26" s="351"/>
      <c r="N26" s="361"/>
      <c r="O26" s="357"/>
      <c r="P26" s="454"/>
      <c r="Q26" s="4"/>
      <c r="R26" s="455"/>
      <c r="S26" s="4"/>
      <c r="T26" s="4"/>
      <c r="U26" s="4"/>
      <c r="V26" s="4"/>
      <c r="W26" s="4"/>
      <c r="X26" s="4"/>
      <c r="Y26" s="4"/>
      <c r="Z26" s="4"/>
      <c r="AA26" s="4"/>
      <c r="AB26" s="4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s="2" customFormat="1" ht="14.25">
      <c r="A27" s="358"/>
      <c r="B27" s="373"/>
      <c r="C27" s="374"/>
      <c r="D27" s="385"/>
      <c r="E27" s="378"/>
      <c r="F27" s="378"/>
      <c r="G27" s="383"/>
      <c r="H27" s="378"/>
      <c r="I27" s="375"/>
      <c r="J27" s="380"/>
      <c r="K27" s="380"/>
      <c r="L27" s="388"/>
      <c r="M27" s="351"/>
      <c r="N27" s="361"/>
      <c r="O27" s="357"/>
      <c r="P27" s="454"/>
      <c r="Q27" s="4"/>
      <c r="R27" s="455"/>
      <c r="S27" s="4"/>
      <c r="T27" s="4"/>
      <c r="U27" s="4"/>
      <c r="V27" s="4"/>
      <c r="W27" s="4"/>
      <c r="X27" s="4"/>
      <c r="Y27" s="4"/>
      <c r="Z27" s="4"/>
      <c r="AA27" s="4"/>
      <c r="AB27" s="4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s="2" customFormat="1" ht="14.25">
      <c r="A28" s="433"/>
      <c r="B28" s="434"/>
      <c r="C28" s="435"/>
      <c r="D28" s="436"/>
      <c r="E28" s="437"/>
      <c r="F28" s="437"/>
      <c r="G28" s="400"/>
      <c r="H28" s="437"/>
      <c r="I28" s="438"/>
      <c r="J28" s="401"/>
      <c r="K28" s="401"/>
      <c r="L28" s="439"/>
      <c r="M28" s="76"/>
      <c r="N28" s="440"/>
      <c r="O28" s="441"/>
      <c r="P28" s="381"/>
      <c r="Q28" s="61"/>
      <c r="R28" s="32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38" s="2" customFormat="1" ht="14.25">
      <c r="A29" s="433"/>
      <c r="B29" s="434"/>
      <c r="C29" s="435"/>
      <c r="D29" s="436"/>
      <c r="E29" s="437"/>
      <c r="F29" s="437"/>
      <c r="G29" s="400"/>
      <c r="H29" s="437"/>
      <c r="I29" s="438"/>
      <c r="J29" s="401"/>
      <c r="K29" s="401"/>
      <c r="L29" s="439"/>
      <c r="M29" s="76"/>
      <c r="N29" s="440"/>
      <c r="O29" s="441"/>
      <c r="P29" s="381"/>
      <c r="Q29" s="61"/>
      <c r="R29" s="32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38" s="2" customFormat="1" ht="12" customHeight="1">
      <c r="A30" s="20" t="s">
        <v>560</v>
      </c>
      <c r="B30" s="21"/>
      <c r="C30" s="22"/>
      <c r="D30" s="23"/>
      <c r="E30" s="24"/>
      <c r="F30" s="25"/>
      <c r="G30" s="25"/>
      <c r="H30" s="25"/>
      <c r="I30" s="25"/>
      <c r="J30" s="62"/>
      <c r="K30" s="25"/>
      <c r="L30" s="389"/>
      <c r="M30" s="35"/>
      <c r="N30" s="62"/>
      <c r="O30" s="63"/>
      <c r="P30" s="5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2" customFormat="1" ht="12" customHeight="1">
      <c r="A31" s="26" t="s">
        <v>561</v>
      </c>
      <c r="B31" s="20"/>
      <c r="C31" s="20"/>
      <c r="D31" s="20"/>
      <c r="F31" s="27" t="s">
        <v>562</v>
      </c>
      <c r="G31" s="14"/>
      <c r="H31" s="28"/>
      <c r="I31" s="33"/>
      <c r="J31" s="64"/>
      <c r="K31" s="65"/>
      <c r="L31" s="390"/>
      <c r="M31" s="66"/>
      <c r="N31" s="13"/>
      <c r="O31" s="67"/>
      <c r="P31" s="5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s="2" customFormat="1" ht="12" customHeight="1">
      <c r="A32" s="20" t="s">
        <v>563</v>
      </c>
      <c r="B32" s="20"/>
      <c r="C32" s="20"/>
      <c r="D32" s="20"/>
      <c r="E32" s="29"/>
      <c r="F32" s="27" t="s">
        <v>564</v>
      </c>
      <c r="G32" s="14"/>
      <c r="H32" s="28"/>
      <c r="I32" s="33"/>
      <c r="J32" s="64"/>
      <c r="K32" s="65"/>
      <c r="L32" s="390"/>
      <c r="M32" s="66"/>
      <c r="N32" s="13"/>
      <c r="O32" s="67"/>
      <c r="P32" s="5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s="2" customFormat="1" ht="12" customHeight="1">
      <c r="A33" s="20"/>
      <c r="B33" s="20"/>
      <c r="C33" s="20"/>
      <c r="D33" s="20"/>
      <c r="E33" s="29"/>
      <c r="F33" s="14"/>
      <c r="G33" s="14"/>
      <c r="H33" s="28"/>
      <c r="I33" s="33"/>
      <c r="J33" s="68"/>
      <c r="K33" s="65"/>
      <c r="L33" s="390"/>
      <c r="M33" s="14"/>
      <c r="N33" s="69"/>
      <c r="O33" s="54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5">
      <c r="A34" s="8"/>
      <c r="B34" s="30" t="s">
        <v>565</v>
      </c>
      <c r="C34" s="30"/>
      <c r="D34" s="30"/>
      <c r="E34" s="30"/>
      <c r="F34" s="31"/>
      <c r="G34" s="29"/>
      <c r="H34" s="29"/>
      <c r="I34" s="70"/>
      <c r="J34" s="71"/>
      <c r="K34" s="72"/>
      <c r="L34" s="391"/>
      <c r="M34" s="9"/>
      <c r="N34" s="8"/>
      <c r="O34" s="50"/>
      <c r="P34" s="4"/>
      <c r="R34" s="79"/>
      <c r="S34" s="13"/>
      <c r="T34" s="13"/>
      <c r="U34" s="13"/>
      <c r="V34" s="13"/>
      <c r="W34" s="13"/>
      <c r="X34" s="13"/>
      <c r="Y34" s="13"/>
      <c r="Z34" s="13"/>
    </row>
    <row r="35" spans="1:38" s="3" customFormat="1" ht="38.25">
      <c r="A35" s="17" t="s">
        <v>16</v>
      </c>
      <c r="B35" s="18" t="s">
        <v>534</v>
      </c>
      <c r="C35" s="18"/>
      <c r="D35" s="19" t="s">
        <v>545</v>
      </c>
      <c r="E35" s="18" t="s">
        <v>546</v>
      </c>
      <c r="F35" s="18" t="s">
        <v>547</v>
      </c>
      <c r="G35" s="18" t="s">
        <v>566</v>
      </c>
      <c r="H35" s="18" t="s">
        <v>549</v>
      </c>
      <c r="I35" s="18" t="s">
        <v>550</v>
      </c>
      <c r="J35" s="18" t="s">
        <v>551</v>
      </c>
      <c r="K35" s="59" t="s">
        <v>567</v>
      </c>
      <c r="L35" s="392" t="s">
        <v>819</v>
      </c>
      <c r="M35" s="60" t="s">
        <v>818</v>
      </c>
      <c r="N35" s="18" t="s">
        <v>554</v>
      </c>
      <c r="O35" s="75" t="s">
        <v>555</v>
      </c>
      <c r="P35" s="4"/>
      <c r="Q35" s="37"/>
      <c r="R35" s="35"/>
      <c r="S35" s="35"/>
      <c r="T35" s="35"/>
    </row>
    <row r="36" spans="1:38" s="369" customFormat="1" ht="15" customHeight="1">
      <c r="A36" s="468">
        <v>1</v>
      </c>
      <c r="B36" s="467">
        <v>44277</v>
      </c>
      <c r="C36" s="469"/>
      <c r="D36" s="470" t="s">
        <v>849</v>
      </c>
      <c r="E36" s="444" t="s">
        <v>557</v>
      </c>
      <c r="F36" s="444">
        <v>688.5</v>
      </c>
      <c r="G36" s="444">
        <v>668</v>
      </c>
      <c r="H36" s="471">
        <v>703</v>
      </c>
      <c r="I36" s="444" t="s">
        <v>850</v>
      </c>
      <c r="J36" s="445" t="s">
        <v>895</v>
      </c>
      <c r="K36" s="445">
        <f t="shared" ref="K36" si="20">H36-F36</f>
        <v>14.5</v>
      </c>
      <c r="L36" s="502">
        <f t="shared" ref="L36:L42" si="21">(F36*-0.7)/100</f>
        <v>-4.8194999999999997</v>
      </c>
      <c r="M36" s="442">
        <f t="shared" ref="M36" si="22">(K36+L36)/F36</f>
        <v>1.4060275962236747E-2</v>
      </c>
      <c r="N36" s="445" t="s">
        <v>556</v>
      </c>
      <c r="O36" s="443">
        <v>44293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8" s="369" customFormat="1" ht="15" customHeight="1">
      <c r="A37" s="468">
        <v>2</v>
      </c>
      <c r="B37" s="467">
        <v>44285</v>
      </c>
      <c r="C37" s="469"/>
      <c r="D37" s="470" t="s">
        <v>740</v>
      </c>
      <c r="E37" s="444" t="s">
        <v>557</v>
      </c>
      <c r="F37" s="444">
        <v>681</v>
      </c>
      <c r="G37" s="444">
        <v>660</v>
      </c>
      <c r="H37" s="471">
        <v>702.5</v>
      </c>
      <c r="I37" s="444" t="s">
        <v>861</v>
      </c>
      <c r="J37" s="445" t="s">
        <v>844</v>
      </c>
      <c r="K37" s="445">
        <f t="shared" ref="K37" si="23">H37-F37</f>
        <v>21.5</v>
      </c>
      <c r="L37" s="502">
        <f t="shared" si="21"/>
        <v>-4.7669999999999995</v>
      </c>
      <c r="M37" s="442">
        <f t="shared" ref="M37" si="24">(K37+L37)/F37</f>
        <v>2.4571218795888399E-2</v>
      </c>
      <c r="N37" s="445" t="s">
        <v>556</v>
      </c>
      <c r="O37" s="443">
        <v>44287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8" s="369" customFormat="1" ht="15" customHeight="1">
      <c r="A38" s="468">
        <v>3</v>
      </c>
      <c r="B38" s="467">
        <v>44286</v>
      </c>
      <c r="C38" s="469"/>
      <c r="D38" s="470" t="s">
        <v>90</v>
      </c>
      <c r="E38" s="444" t="s">
        <v>557</v>
      </c>
      <c r="F38" s="444">
        <v>3685</v>
      </c>
      <c r="G38" s="444">
        <v>3490</v>
      </c>
      <c r="H38" s="471">
        <v>3775</v>
      </c>
      <c r="I38" s="444" t="s">
        <v>862</v>
      </c>
      <c r="J38" s="445" t="s">
        <v>881</v>
      </c>
      <c r="K38" s="445">
        <f t="shared" ref="K38:K40" si="25">H38-F38</f>
        <v>90</v>
      </c>
      <c r="L38" s="502">
        <f t="shared" si="21"/>
        <v>-25.795000000000002</v>
      </c>
      <c r="M38" s="442">
        <f t="shared" ref="M38:M40" si="26">(K38+L38)/F38</f>
        <v>1.7423337856173678E-2</v>
      </c>
      <c r="N38" s="445" t="s">
        <v>556</v>
      </c>
      <c r="O38" s="443">
        <v>44291</v>
      </c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8" s="369" customFormat="1" ht="15" customHeight="1">
      <c r="A39" s="468">
        <v>4</v>
      </c>
      <c r="B39" s="467">
        <v>44286</v>
      </c>
      <c r="C39" s="469"/>
      <c r="D39" s="470" t="s">
        <v>783</v>
      </c>
      <c r="E39" s="444" t="s">
        <v>557</v>
      </c>
      <c r="F39" s="444">
        <v>234.5</v>
      </c>
      <c r="G39" s="444">
        <v>228</v>
      </c>
      <c r="H39" s="471">
        <v>241</v>
      </c>
      <c r="I39" s="444" t="s">
        <v>824</v>
      </c>
      <c r="J39" s="445" t="s">
        <v>883</v>
      </c>
      <c r="K39" s="445">
        <f t="shared" si="25"/>
        <v>6.5</v>
      </c>
      <c r="L39" s="502">
        <f t="shared" si="21"/>
        <v>-1.6414999999999997</v>
      </c>
      <c r="M39" s="442">
        <f t="shared" si="26"/>
        <v>2.071855010660981E-2</v>
      </c>
      <c r="N39" s="445" t="s">
        <v>556</v>
      </c>
      <c r="O39" s="443">
        <v>44292</v>
      </c>
      <c r="P39" s="4"/>
      <c r="Q39" s="4"/>
      <c r="R39" s="32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8" s="369" customFormat="1" ht="15" customHeight="1">
      <c r="A40" s="530">
        <v>5</v>
      </c>
      <c r="B40" s="531">
        <v>44291</v>
      </c>
      <c r="C40" s="532"/>
      <c r="D40" s="533" t="s">
        <v>131</v>
      </c>
      <c r="E40" s="460" t="s">
        <v>557</v>
      </c>
      <c r="F40" s="460">
        <v>1782.5</v>
      </c>
      <c r="G40" s="534">
        <v>1730</v>
      </c>
      <c r="H40" s="534">
        <v>1710</v>
      </c>
      <c r="I40" s="460">
        <v>1880</v>
      </c>
      <c r="J40" s="461" t="s">
        <v>985</v>
      </c>
      <c r="K40" s="461">
        <f t="shared" si="25"/>
        <v>-72.5</v>
      </c>
      <c r="L40" s="526">
        <f t="shared" si="21"/>
        <v>-12.477499999999999</v>
      </c>
      <c r="M40" s="535">
        <f t="shared" si="26"/>
        <v>-4.7673211781206169E-2</v>
      </c>
      <c r="N40" s="461" t="s">
        <v>620</v>
      </c>
      <c r="O40" s="536">
        <v>44305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8" s="369" customFormat="1" ht="15" customHeight="1">
      <c r="A41" s="530">
        <v>6</v>
      </c>
      <c r="B41" s="531">
        <v>44291</v>
      </c>
      <c r="C41" s="532"/>
      <c r="D41" s="533" t="s">
        <v>86</v>
      </c>
      <c r="E41" s="460" t="s">
        <v>557</v>
      </c>
      <c r="F41" s="460">
        <v>885</v>
      </c>
      <c r="G41" s="534">
        <v>855</v>
      </c>
      <c r="H41" s="534">
        <v>855</v>
      </c>
      <c r="I41" s="460" t="s">
        <v>877</v>
      </c>
      <c r="J41" s="461" t="s">
        <v>941</v>
      </c>
      <c r="K41" s="461">
        <f t="shared" ref="K41" si="27">H41-F41</f>
        <v>-30</v>
      </c>
      <c r="L41" s="526">
        <f t="shared" si="21"/>
        <v>-6.1950000000000003</v>
      </c>
      <c r="M41" s="535">
        <f t="shared" ref="M41" si="28">(K41+L41)/F41</f>
        <v>-4.0898305084745762E-2</v>
      </c>
      <c r="N41" s="461" t="s">
        <v>620</v>
      </c>
      <c r="O41" s="536">
        <v>44298</v>
      </c>
      <c r="P41" s="4"/>
      <c r="Q41" s="4"/>
      <c r="R41" s="324" t="s">
        <v>792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8" s="369" customFormat="1" ht="15" customHeight="1">
      <c r="A42" s="468">
        <v>7</v>
      </c>
      <c r="B42" s="467">
        <v>44291</v>
      </c>
      <c r="C42" s="469"/>
      <c r="D42" s="470" t="s">
        <v>372</v>
      </c>
      <c r="E42" s="444" t="s">
        <v>557</v>
      </c>
      <c r="F42" s="444">
        <v>548</v>
      </c>
      <c r="G42" s="444">
        <v>530</v>
      </c>
      <c r="H42" s="471">
        <v>568</v>
      </c>
      <c r="I42" s="444" t="s">
        <v>882</v>
      </c>
      <c r="J42" s="445" t="s">
        <v>932</v>
      </c>
      <c r="K42" s="445">
        <f t="shared" ref="K42" si="29">H42-F42</f>
        <v>20</v>
      </c>
      <c r="L42" s="502">
        <f t="shared" si="21"/>
        <v>-3.8359999999999999</v>
      </c>
      <c r="M42" s="442">
        <f t="shared" ref="M42" si="30">(K42+L42)/F42</f>
        <v>2.9496350364963505E-2</v>
      </c>
      <c r="N42" s="445" t="s">
        <v>556</v>
      </c>
      <c r="O42" s="443">
        <v>44295</v>
      </c>
      <c r="P42" s="4"/>
      <c r="Q42" s="4"/>
      <c r="R42" s="324" t="s">
        <v>792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8" s="369" customFormat="1" ht="15" customHeight="1">
      <c r="A43" s="468">
        <v>8</v>
      </c>
      <c r="B43" s="467">
        <v>44292</v>
      </c>
      <c r="C43" s="469"/>
      <c r="D43" s="470" t="s">
        <v>188</v>
      </c>
      <c r="E43" s="444" t="s">
        <v>890</v>
      </c>
      <c r="F43" s="444">
        <v>590</v>
      </c>
      <c r="G43" s="444">
        <v>608</v>
      </c>
      <c r="H43" s="471">
        <v>580.5</v>
      </c>
      <c r="I43" s="444">
        <v>560</v>
      </c>
      <c r="J43" s="445" t="s">
        <v>891</v>
      </c>
      <c r="K43" s="445">
        <f>F43-H43</f>
        <v>9.5</v>
      </c>
      <c r="L43" s="502">
        <f>(F43*-0.07)/100</f>
        <v>-0.41300000000000003</v>
      </c>
      <c r="M43" s="442">
        <f t="shared" ref="M43:M45" si="31">(K43+L43)/F43</f>
        <v>1.5401694915254237E-2</v>
      </c>
      <c r="N43" s="445" t="s">
        <v>556</v>
      </c>
      <c r="O43" s="524">
        <v>44292</v>
      </c>
      <c r="P43" s="4"/>
      <c r="Q43" s="4"/>
      <c r="R43" s="32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8" s="369" customFormat="1" ht="15" customHeight="1">
      <c r="A44" s="468">
        <v>9</v>
      </c>
      <c r="B44" s="467">
        <v>44293</v>
      </c>
      <c r="C44" s="469"/>
      <c r="D44" s="470" t="s">
        <v>196</v>
      </c>
      <c r="E44" s="444" t="s">
        <v>557</v>
      </c>
      <c r="F44" s="444">
        <v>425</v>
      </c>
      <c r="G44" s="444">
        <v>412</v>
      </c>
      <c r="H44" s="471">
        <v>435.5</v>
      </c>
      <c r="I44" s="444" t="s">
        <v>898</v>
      </c>
      <c r="J44" s="445" t="s">
        <v>899</v>
      </c>
      <c r="K44" s="445">
        <f t="shared" ref="K44:K45" si="32">H44-F44</f>
        <v>10.5</v>
      </c>
      <c r="L44" s="502">
        <f>(F44*-0.07)/100</f>
        <v>-0.29750000000000004</v>
      </c>
      <c r="M44" s="442">
        <f t="shared" si="31"/>
        <v>2.4005882352941179E-2</v>
      </c>
      <c r="N44" s="445" t="s">
        <v>556</v>
      </c>
      <c r="O44" s="524">
        <v>44293</v>
      </c>
      <c r="P44" s="4"/>
      <c r="Q44" s="4"/>
      <c r="R44" s="32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38" s="369" customFormat="1" ht="15" customHeight="1">
      <c r="A45" s="468">
        <v>10</v>
      </c>
      <c r="B45" s="467">
        <v>44293</v>
      </c>
      <c r="C45" s="469"/>
      <c r="D45" s="470" t="s">
        <v>100</v>
      </c>
      <c r="E45" s="444" t="s">
        <v>557</v>
      </c>
      <c r="F45" s="444">
        <v>501</v>
      </c>
      <c r="G45" s="444">
        <v>486</v>
      </c>
      <c r="H45" s="471">
        <v>515</v>
      </c>
      <c r="I45" s="444" t="s">
        <v>900</v>
      </c>
      <c r="J45" s="445" t="s">
        <v>925</v>
      </c>
      <c r="K45" s="445">
        <f t="shared" si="32"/>
        <v>14</v>
      </c>
      <c r="L45" s="502">
        <f>(F45*-0.7)/100</f>
        <v>-3.5069999999999997</v>
      </c>
      <c r="M45" s="442">
        <f t="shared" si="31"/>
        <v>2.0944111776447106E-2</v>
      </c>
      <c r="N45" s="445" t="s">
        <v>556</v>
      </c>
      <c r="O45" s="443">
        <v>44294</v>
      </c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38" s="369" customFormat="1" ht="15" customHeight="1">
      <c r="A46" s="468">
        <v>11</v>
      </c>
      <c r="B46" s="467">
        <v>44294</v>
      </c>
      <c r="C46" s="469"/>
      <c r="D46" s="470" t="s">
        <v>913</v>
      </c>
      <c r="E46" s="444" t="s">
        <v>557</v>
      </c>
      <c r="F46" s="444">
        <v>4320</v>
      </c>
      <c r="G46" s="444">
        <v>4190</v>
      </c>
      <c r="H46" s="471">
        <v>4435</v>
      </c>
      <c r="I46" s="444" t="s">
        <v>914</v>
      </c>
      <c r="J46" s="445" t="s">
        <v>933</v>
      </c>
      <c r="K46" s="445">
        <f t="shared" ref="K46" si="33">H46-F46</f>
        <v>115</v>
      </c>
      <c r="L46" s="502">
        <f>(F46*-0.7)/100</f>
        <v>-30.24</v>
      </c>
      <c r="M46" s="442">
        <f t="shared" ref="M46" si="34">(K46+L46)/F46</f>
        <v>1.9620370370370371E-2</v>
      </c>
      <c r="N46" s="445" t="s">
        <v>556</v>
      </c>
      <c r="O46" s="443">
        <v>44295</v>
      </c>
      <c r="P46" s="4"/>
      <c r="Q46" s="4"/>
      <c r="R46" s="32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38" s="369" customFormat="1" ht="15" customHeight="1">
      <c r="A47" s="468">
        <v>12</v>
      </c>
      <c r="B47" s="467">
        <v>44295</v>
      </c>
      <c r="C47" s="469"/>
      <c r="D47" s="470" t="s">
        <v>365</v>
      </c>
      <c r="E47" s="444" t="s">
        <v>557</v>
      </c>
      <c r="F47" s="444">
        <v>1425</v>
      </c>
      <c r="G47" s="444">
        <v>1380</v>
      </c>
      <c r="H47" s="471">
        <v>1475</v>
      </c>
      <c r="I47" s="444" t="s">
        <v>930</v>
      </c>
      <c r="J47" s="445" t="s">
        <v>931</v>
      </c>
      <c r="K47" s="445">
        <f t="shared" ref="K47" si="35">H47-F47</f>
        <v>50</v>
      </c>
      <c r="L47" s="502">
        <f>(F47*-0.07)/100</f>
        <v>-0.99750000000000016</v>
      </c>
      <c r="M47" s="442">
        <f t="shared" ref="M47:M48" si="36">(K47+L47)/F47</f>
        <v>3.4387719298245613E-2</v>
      </c>
      <c r="N47" s="445" t="s">
        <v>556</v>
      </c>
      <c r="O47" s="524">
        <v>44295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38" s="369" customFormat="1" ht="15" customHeight="1">
      <c r="A48" s="468">
        <v>13</v>
      </c>
      <c r="B48" s="474">
        <v>44295</v>
      </c>
      <c r="C48" s="469"/>
      <c r="D48" s="470" t="s">
        <v>934</v>
      </c>
      <c r="E48" s="444" t="s">
        <v>890</v>
      </c>
      <c r="F48" s="444">
        <v>59.25</v>
      </c>
      <c r="G48" s="471">
        <v>61</v>
      </c>
      <c r="H48" s="471">
        <v>56.75</v>
      </c>
      <c r="I48" s="444" t="s">
        <v>935</v>
      </c>
      <c r="J48" s="537" t="s">
        <v>880</v>
      </c>
      <c r="K48" s="445">
        <f>F48-H48</f>
        <v>2.5</v>
      </c>
      <c r="L48" s="502">
        <f t="shared" ref="L48:L53" si="37">(F48*-0.7)/100</f>
        <v>-0.41474999999999995</v>
      </c>
      <c r="M48" s="442">
        <f t="shared" si="36"/>
        <v>3.5194092827004225E-2</v>
      </c>
      <c r="N48" s="445" t="s">
        <v>556</v>
      </c>
      <c r="O48" s="443">
        <v>44298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s="369" customFormat="1" ht="15" customHeight="1">
      <c r="A49" s="530">
        <v>14</v>
      </c>
      <c r="B49" s="531">
        <v>44295</v>
      </c>
      <c r="C49" s="532"/>
      <c r="D49" s="533" t="s">
        <v>472</v>
      </c>
      <c r="E49" s="460" t="s">
        <v>557</v>
      </c>
      <c r="F49" s="460">
        <v>365</v>
      </c>
      <c r="G49" s="534">
        <v>353</v>
      </c>
      <c r="H49" s="534">
        <v>351.5</v>
      </c>
      <c r="I49" s="460">
        <v>385</v>
      </c>
      <c r="J49" s="461" t="s">
        <v>940</v>
      </c>
      <c r="K49" s="461">
        <f t="shared" ref="K49" si="38">H49-F49</f>
        <v>-13.5</v>
      </c>
      <c r="L49" s="526">
        <f t="shared" si="37"/>
        <v>-2.5549999999999997</v>
      </c>
      <c r="M49" s="535">
        <f t="shared" ref="M49" si="39">(K49+L49)/F49</f>
        <v>-4.3986301369863014E-2</v>
      </c>
      <c r="N49" s="461" t="s">
        <v>620</v>
      </c>
      <c r="O49" s="536">
        <v>44298</v>
      </c>
      <c r="P49" s="4"/>
      <c r="Q49" s="4"/>
      <c r="R49" s="324" t="s">
        <v>792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27" s="369" customFormat="1" ht="15" customHeight="1">
      <c r="A50" s="530">
        <v>15</v>
      </c>
      <c r="B50" s="531">
        <v>44295</v>
      </c>
      <c r="C50" s="532"/>
      <c r="D50" s="533" t="s">
        <v>157</v>
      </c>
      <c r="E50" s="460" t="s">
        <v>557</v>
      </c>
      <c r="F50" s="460">
        <v>1810</v>
      </c>
      <c r="G50" s="534">
        <v>1760</v>
      </c>
      <c r="H50" s="534">
        <v>1760</v>
      </c>
      <c r="I50" s="460" t="s">
        <v>936</v>
      </c>
      <c r="J50" s="461" t="s">
        <v>942</v>
      </c>
      <c r="K50" s="461">
        <f t="shared" ref="K50:K53" si="40">H50-F50</f>
        <v>-50</v>
      </c>
      <c r="L50" s="526">
        <f t="shared" si="37"/>
        <v>-12.67</v>
      </c>
      <c r="M50" s="535">
        <f t="shared" ref="M50:M53" si="41">(K50+L50)/F50</f>
        <v>-3.4624309392265191E-2</v>
      </c>
      <c r="N50" s="461" t="s">
        <v>620</v>
      </c>
      <c r="O50" s="536">
        <v>44298</v>
      </c>
      <c r="P50" s="4"/>
      <c r="Q50" s="4"/>
      <c r="R50" s="32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27" s="369" customFormat="1" ht="15" customHeight="1">
      <c r="A51" s="530">
        <v>16</v>
      </c>
      <c r="B51" s="531">
        <v>44295</v>
      </c>
      <c r="C51" s="532"/>
      <c r="D51" s="533" t="s">
        <v>162</v>
      </c>
      <c r="E51" s="460" t="s">
        <v>557</v>
      </c>
      <c r="F51" s="460">
        <v>209.5</v>
      </c>
      <c r="G51" s="534">
        <v>204</v>
      </c>
      <c r="H51" s="534">
        <v>204</v>
      </c>
      <c r="I51" s="460">
        <v>220</v>
      </c>
      <c r="J51" s="461" t="s">
        <v>948</v>
      </c>
      <c r="K51" s="461">
        <f t="shared" si="40"/>
        <v>-5.5</v>
      </c>
      <c r="L51" s="526">
        <f t="shared" si="37"/>
        <v>-1.4664999999999997</v>
      </c>
      <c r="M51" s="535">
        <f t="shared" si="41"/>
        <v>-3.3252983293556082E-2</v>
      </c>
      <c r="N51" s="461" t="s">
        <v>620</v>
      </c>
      <c r="O51" s="536">
        <v>44298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27" s="369" customFormat="1" ht="15" customHeight="1">
      <c r="A52" s="468">
        <v>17</v>
      </c>
      <c r="B52" s="474">
        <v>44299</v>
      </c>
      <c r="C52" s="469"/>
      <c r="D52" s="470" t="s">
        <v>50</v>
      </c>
      <c r="E52" s="444" t="s">
        <v>557</v>
      </c>
      <c r="F52" s="444">
        <v>2595</v>
      </c>
      <c r="G52" s="471">
        <v>2520</v>
      </c>
      <c r="H52" s="471">
        <v>2658.5</v>
      </c>
      <c r="I52" s="444" t="s">
        <v>959</v>
      </c>
      <c r="J52" s="445" t="s">
        <v>981</v>
      </c>
      <c r="K52" s="445">
        <f t="shared" si="40"/>
        <v>63.5</v>
      </c>
      <c r="L52" s="502">
        <f t="shared" si="37"/>
        <v>-18.164999999999999</v>
      </c>
      <c r="M52" s="442">
        <f t="shared" si="41"/>
        <v>1.7470134874759152E-2</v>
      </c>
      <c r="N52" s="445" t="s">
        <v>556</v>
      </c>
      <c r="O52" s="443">
        <v>44302</v>
      </c>
      <c r="P52" s="4"/>
      <c r="Q52" s="4"/>
      <c r="R52" s="32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27" s="369" customFormat="1" ht="15" customHeight="1">
      <c r="A53" s="530">
        <v>18</v>
      </c>
      <c r="B53" s="531">
        <v>44301</v>
      </c>
      <c r="C53" s="532"/>
      <c r="D53" s="533" t="s">
        <v>249</v>
      </c>
      <c r="E53" s="460" t="s">
        <v>557</v>
      </c>
      <c r="F53" s="460">
        <v>698.5</v>
      </c>
      <c r="G53" s="534">
        <v>678</v>
      </c>
      <c r="H53" s="534">
        <v>675</v>
      </c>
      <c r="I53" s="460" t="s">
        <v>968</v>
      </c>
      <c r="J53" s="461" t="s">
        <v>1001</v>
      </c>
      <c r="K53" s="461">
        <f t="shared" si="40"/>
        <v>-23.5</v>
      </c>
      <c r="L53" s="526">
        <f t="shared" si="37"/>
        <v>-4.8895</v>
      </c>
      <c r="M53" s="535">
        <f t="shared" si="41"/>
        <v>-4.0643521832498211E-2</v>
      </c>
      <c r="N53" s="461" t="s">
        <v>620</v>
      </c>
      <c r="O53" s="536">
        <v>44305</v>
      </c>
      <c r="P53" s="4"/>
      <c r="Q53" s="4"/>
      <c r="R53" s="32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s="369" customFormat="1" ht="15" customHeight="1">
      <c r="A54" s="468">
        <v>19</v>
      </c>
      <c r="B54" s="474">
        <v>44302</v>
      </c>
      <c r="C54" s="469"/>
      <c r="D54" s="470" t="s">
        <v>372</v>
      </c>
      <c r="E54" s="444" t="s">
        <v>557</v>
      </c>
      <c r="F54" s="444">
        <v>535.5</v>
      </c>
      <c r="G54" s="471">
        <v>520</v>
      </c>
      <c r="H54" s="471">
        <v>548</v>
      </c>
      <c r="I54" s="444" t="s">
        <v>979</v>
      </c>
      <c r="J54" s="445" t="s">
        <v>980</v>
      </c>
      <c r="K54" s="445">
        <f t="shared" ref="K54:K55" si="42">H54-F54</f>
        <v>12.5</v>
      </c>
      <c r="L54" s="502">
        <f>(F54*-0.07)/100</f>
        <v>-0.37485000000000007</v>
      </c>
      <c r="M54" s="442">
        <f t="shared" ref="M54:M55" si="43">(K54+L54)/F54</f>
        <v>2.2642670401493929E-2</v>
      </c>
      <c r="N54" s="445" t="s">
        <v>556</v>
      </c>
      <c r="O54" s="524">
        <v>44302</v>
      </c>
      <c r="P54" s="4"/>
      <c r="Q54" s="4"/>
      <c r="R54" s="324" t="s">
        <v>792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27" s="369" customFormat="1" ht="15" customHeight="1">
      <c r="A55" s="530">
        <v>20</v>
      </c>
      <c r="B55" s="472">
        <v>44302</v>
      </c>
      <c r="C55" s="532"/>
      <c r="D55" s="533" t="s">
        <v>913</v>
      </c>
      <c r="E55" s="460" t="s">
        <v>557</v>
      </c>
      <c r="F55" s="460">
        <v>4100</v>
      </c>
      <c r="G55" s="534">
        <v>3945</v>
      </c>
      <c r="H55" s="534">
        <v>3945</v>
      </c>
      <c r="I55" s="460" t="s">
        <v>982</v>
      </c>
      <c r="J55" s="461" t="s">
        <v>1004</v>
      </c>
      <c r="K55" s="461">
        <f t="shared" si="42"/>
        <v>-155</v>
      </c>
      <c r="L55" s="526">
        <f t="shared" ref="L55" si="44">(F55*-0.7)/100</f>
        <v>-28.7</v>
      </c>
      <c r="M55" s="535">
        <f t="shared" si="43"/>
        <v>-4.4804878048780486E-2</v>
      </c>
      <c r="N55" s="461" t="s">
        <v>620</v>
      </c>
      <c r="O55" s="536">
        <v>44306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27" s="369" customFormat="1" ht="15" customHeight="1">
      <c r="A56" s="468">
        <v>21</v>
      </c>
      <c r="B56" s="467">
        <v>44305</v>
      </c>
      <c r="C56" s="469"/>
      <c r="D56" s="470" t="s">
        <v>100</v>
      </c>
      <c r="E56" s="444" t="s">
        <v>557</v>
      </c>
      <c r="F56" s="444">
        <v>558</v>
      </c>
      <c r="G56" s="471">
        <v>538</v>
      </c>
      <c r="H56" s="471">
        <v>574</v>
      </c>
      <c r="I56" s="444" t="s">
        <v>990</v>
      </c>
      <c r="J56" s="445" t="s">
        <v>921</v>
      </c>
      <c r="K56" s="445">
        <f t="shared" ref="K56:K58" si="45">H56-F56</f>
        <v>16</v>
      </c>
      <c r="L56" s="502">
        <f>(F56*-0.07)/100</f>
        <v>-0.3906</v>
      </c>
      <c r="M56" s="442">
        <f t="shared" ref="M56:M58" si="46">(K56+L56)/F56</f>
        <v>2.7973835125448029E-2</v>
      </c>
      <c r="N56" s="445" t="s">
        <v>556</v>
      </c>
      <c r="O56" s="524">
        <v>44305</v>
      </c>
      <c r="P56" s="4"/>
      <c r="Q56" s="4"/>
      <c r="R56" s="324" t="s">
        <v>792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27" s="369" customFormat="1" ht="15" customHeight="1">
      <c r="A57" s="468">
        <v>22</v>
      </c>
      <c r="B57" s="467">
        <v>44305</v>
      </c>
      <c r="C57" s="469"/>
      <c r="D57" s="470" t="s">
        <v>994</v>
      </c>
      <c r="E57" s="444" t="s">
        <v>557</v>
      </c>
      <c r="F57" s="444">
        <v>1209</v>
      </c>
      <c r="G57" s="471">
        <v>1174</v>
      </c>
      <c r="H57" s="471">
        <v>1238</v>
      </c>
      <c r="I57" s="444" t="s">
        <v>995</v>
      </c>
      <c r="J57" s="445" t="s">
        <v>1005</v>
      </c>
      <c r="K57" s="445">
        <f t="shared" si="45"/>
        <v>29</v>
      </c>
      <c r="L57" s="502">
        <f t="shared" ref="L57:L58" si="47">(F57*-0.7)/100</f>
        <v>-8.4629999999999992</v>
      </c>
      <c r="M57" s="442">
        <f t="shared" si="46"/>
        <v>1.6986765922249791E-2</v>
      </c>
      <c r="N57" s="445" t="s">
        <v>556</v>
      </c>
      <c r="O57" s="443">
        <v>44306</v>
      </c>
      <c r="P57" s="4"/>
      <c r="Q57" s="4"/>
      <c r="R57" s="32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27" s="369" customFormat="1" ht="15" customHeight="1">
      <c r="A58" s="530">
        <v>23</v>
      </c>
      <c r="B58" s="472">
        <v>44305</v>
      </c>
      <c r="C58" s="532"/>
      <c r="D58" s="533" t="s">
        <v>50</v>
      </c>
      <c r="E58" s="460" t="s">
        <v>557</v>
      </c>
      <c r="F58" s="460">
        <v>2590</v>
      </c>
      <c r="G58" s="534">
        <v>2520</v>
      </c>
      <c r="H58" s="534">
        <v>2510</v>
      </c>
      <c r="I58" s="460" t="s">
        <v>959</v>
      </c>
      <c r="J58" s="461" t="s">
        <v>1019</v>
      </c>
      <c r="K58" s="461">
        <f t="shared" si="45"/>
        <v>-80</v>
      </c>
      <c r="L58" s="526">
        <f t="shared" si="47"/>
        <v>-18.13</v>
      </c>
      <c r="M58" s="535">
        <f t="shared" si="46"/>
        <v>-3.7888030888030888E-2</v>
      </c>
      <c r="N58" s="461" t="s">
        <v>620</v>
      </c>
      <c r="O58" s="536">
        <v>44308</v>
      </c>
      <c r="P58" s="4"/>
      <c r="Q58" s="4"/>
      <c r="R58" s="32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27" s="369" customFormat="1" ht="15" customHeight="1">
      <c r="A59" s="468">
        <v>24</v>
      </c>
      <c r="B59" s="467">
        <v>44305</v>
      </c>
      <c r="C59" s="469"/>
      <c r="D59" s="470" t="s">
        <v>372</v>
      </c>
      <c r="E59" s="444" t="s">
        <v>557</v>
      </c>
      <c r="F59" s="444">
        <v>534</v>
      </c>
      <c r="G59" s="471">
        <v>517</v>
      </c>
      <c r="H59" s="471">
        <v>550.5</v>
      </c>
      <c r="I59" s="444" t="s">
        <v>979</v>
      </c>
      <c r="J59" s="445" t="s">
        <v>1006</v>
      </c>
      <c r="K59" s="445">
        <f t="shared" ref="K59" si="48">H59-F59</f>
        <v>16.5</v>
      </c>
      <c r="L59" s="502">
        <f t="shared" ref="L59" si="49">(F59*-0.7)/100</f>
        <v>-3.7379999999999995</v>
      </c>
      <c r="M59" s="442">
        <f t="shared" ref="M59" si="50">(K59+L59)/F59</f>
        <v>2.3898876404494382E-2</v>
      </c>
      <c r="N59" s="445" t="s">
        <v>556</v>
      </c>
      <c r="O59" s="443">
        <v>44306</v>
      </c>
      <c r="P59" s="4"/>
      <c r="Q59" s="4"/>
      <c r="R59" s="324" t="s">
        <v>792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27" s="369" customFormat="1" ht="15" customHeight="1">
      <c r="A60" s="394">
        <v>25</v>
      </c>
      <c r="B60" s="418">
        <v>44306</v>
      </c>
      <c r="C60" s="421"/>
      <c r="D60" s="528" t="s">
        <v>1009</v>
      </c>
      <c r="E60" s="387" t="s">
        <v>557</v>
      </c>
      <c r="F60" s="387" t="s">
        <v>1010</v>
      </c>
      <c r="G60" s="422">
        <v>494</v>
      </c>
      <c r="H60" s="422"/>
      <c r="I60" s="387" t="s">
        <v>1011</v>
      </c>
      <c r="J60" s="352" t="s">
        <v>558</v>
      </c>
      <c r="K60" s="352"/>
      <c r="L60" s="404"/>
      <c r="M60" s="402"/>
      <c r="N60" s="352"/>
      <c r="O60" s="409"/>
      <c r="P60" s="4"/>
      <c r="Q60" s="4"/>
      <c r="R60" s="324" t="s">
        <v>559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27" s="369" customFormat="1" ht="15" customHeight="1">
      <c r="A61" s="561">
        <v>26</v>
      </c>
      <c r="B61" s="562">
        <v>44306</v>
      </c>
      <c r="C61" s="563"/>
      <c r="D61" s="564" t="s">
        <v>96</v>
      </c>
      <c r="E61" s="551" t="s">
        <v>557</v>
      </c>
      <c r="F61" s="551">
        <v>1210</v>
      </c>
      <c r="G61" s="565">
        <v>1174</v>
      </c>
      <c r="H61" s="565">
        <v>1215</v>
      </c>
      <c r="I61" s="551" t="s">
        <v>995</v>
      </c>
      <c r="J61" s="566" t="s">
        <v>958</v>
      </c>
      <c r="K61" s="566">
        <f t="shared" ref="K61:K63" si="51">H61-F61</f>
        <v>5</v>
      </c>
      <c r="L61" s="567">
        <f>(F61*-0.07)/100</f>
        <v>-0.84699999999999998</v>
      </c>
      <c r="M61" s="556">
        <f t="shared" ref="M61:M64" si="52">(K61+L61)/F61</f>
        <v>3.4322314049586781E-3</v>
      </c>
      <c r="N61" s="566" t="s">
        <v>665</v>
      </c>
      <c r="O61" s="568">
        <v>44306</v>
      </c>
      <c r="P61" s="4"/>
      <c r="Q61" s="4"/>
      <c r="R61" s="324" t="s">
        <v>559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27" s="369" customFormat="1" ht="15" customHeight="1">
      <c r="A62" s="468">
        <v>27</v>
      </c>
      <c r="B62" s="467">
        <v>44308</v>
      </c>
      <c r="C62" s="469"/>
      <c r="D62" s="470" t="s">
        <v>372</v>
      </c>
      <c r="E62" s="444" t="s">
        <v>557</v>
      </c>
      <c r="F62" s="444">
        <v>533.5</v>
      </c>
      <c r="G62" s="471">
        <v>517</v>
      </c>
      <c r="H62" s="471">
        <v>548</v>
      </c>
      <c r="I62" s="444" t="s">
        <v>979</v>
      </c>
      <c r="J62" s="445" t="s">
        <v>895</v>
      </c>
      <c r="K62" s="445">
        <f t="shared" si="51"/>
        <v>14.5</v>
      </c>
      <c r="L62" s="502">
        <f t="shared" ref="L62:L64" si="53">(F62*-0.7)/100</f>
        <v>-3.7344999999999997</v>
      </c>
      <c r="M62" s="442">
        <f t="shared" si="52"/>
        <v>2.0179006560449859E-2</v>
      </c>
      <c r="N62" s="445" t="s">
        <v>556</v>
      </c>
      <c r="O62" s="443">
        <v>44309</v>
      </c>
      <c r="P62" s="4"/>
      <c r="Q62" s="4"/>
      <c r="R62" s="324" t="s">
        <v>792</v>
      </c>
      <c r="S62" s="37"/>
      <c r="T62" s="37"/>
      <c r="U62" s="37"/>
      <c r="V62" s="37"/>
      <c r="W62" s="37"/>
      <c r="X62" s="37"/>
      <c r="Y62" s="37"/>
      <c r="Z62" s="37"/>
      <c r="AA62" s="37"/>
    </row>
    <row r="63" spans="1:27" s="369" customFormat="1" ht="15" customHeight="1">
      <c r="A63" s="530">
        <v>28</v>
      </c>
      <c r="B63" s="472">
        <v>44308</v>
      </c>
      <c r="C63" s="532"/>
      <c r="D63" s="533" t="s">
        <v>96</v>
      </c>
      <c r="E63" s="460" t="s">
        <v>557</v>
      </c>
      <c r="F63" s="460">
        <v>1163</v>
      </c>
      <c r="G63" s="534">
        <v>1130</v>
      </c>
      <c r="H63" s="534">
        <v>1130</v>
      </c>
      <c r="I63" s="460" t="s">
        <v>1027</v>
      </c>
      <c r="J63" s="461" t="s">
        <v>1076</v>
      </c>
      <c r="K63" s="461">
        <f t="shared" si="51"/>
        <v>-33</v>
      </c>
      <c r="L63" s="526">
        <f t="shared" si="53"/>
        <v>-8.1409999999999982</v>
      </c>
      <c r="M63" s="535">
        <f t="shared" si="52"/>
        <v>-3.5374892519346515E-2</v>
      </c>
      <c r="N63" s="461" t="s">
        <v>620</v>
      </c>
      <c r="O63" s="536">
        <v>44313</v>
      </c>
      <c r="P63" s="4"/>
      <c r="Q63" s="4"/>
      <c r="R63" s="324" t="s">
        <v>559</v>
      </c>
      <c r="S63" s="37"/>
      <c r="T63" s="37"/>
      <c r="U63" s="37"/>
      <c r="V63" s="37"/>
      <c r="W63" s="37"/>
      <c r="X63" s="37"/>
      <c r="Y63" s="37"/>
      <c r="Z63" s="37"/>
      <c r="AA63" s="37"/>
    </row>
    <row r="64" spans="1:27" s="369" customFormat="1" ht="15" customHeight="1">
      <c r="A64" s="530">
        <v>29</v>
      </c>
      <c r="B64" s="472">
        <v>44312</v>
      </c>
      <c r="C64" s="532"/>
      <c r="D64" s="533" t="s">
        <v>1051</v>
      </c>
      <c r="E64" s="460" t="s">
        <v>890</v>
      </c>
      <c r="F64" s="460">
        <v>181.5</v>
      </c>
      <c r="G64" s="534">
        <v>187</v>
      </c>
      <c r="H64" s="534">
        <v>186.5</v>
      </c>
      <c r="I64" s="460">
        <v>172</v>
      </c>
      <c r="J64" s="461" t="s">
        <v>1077</v>
      </c>
      <c r="K64" s="461">
        <f>F64-H64</f>
        <v>-5</v>
      </c>
      <c r="L64" s="526">
        <f t="shared" si="53"/>
        <v>-1.2705</v>
      </c>
      <c r="M64" s="535">
        <f t="shared" si="52"/>
        <v>-3.4548209366391185E-2</v>
      </c>
      <c r="N64" s="461" t="s">
        <v>620</v>
      </c>
      <c r="O64" s="536">
        <v>44313</v>
      </c>
      <c r="P64" s="4"/>
      <c r="Q64" s="4"/>
      <c r="R64" s="324" t="s">
        <v>792</v>
      </c>
      <c r="S64" s="37"/>
      <c r="T64" s="37"/>
      <c r="U64" s="37"/>
      <c r="V64" s="37"/>
      <c r="W64" s="37"/>
      <c r="X64" s="37"/>
      <c r="Y64" s="37"/>
      <c r="Z64" s="37"/>
      <c r="AA64" s="37"/>
    </row>
    <row r="65" spans="1:34" s="369" customFormat="1" ht="15" customHeight="1">
      <c r="A65" s="468">
        <v>30</v>
      </c>
      <c r="B65" s="467">
        <v>44312</v>
      </c>
      <c r="C65" s="469"/>
      <c r="D65" s="470" t="s">
        <v>1052</v>
      </c>
      <c r="E65" s="444" t="s">
        <v>557</v>
      </c>
      <c r="F65" s="444">
        <v>1059</v>
      </c>
      <c r="G65" s="471">
        <v>1020</v>
      </c>
      <c r="H65" s="471">
        <v>1080</v>
      </c>
      <c r="I65" s="444">
        <v>1120</v>
      </c>
      <c r="J65" s="445" t="s">
        <v>606</v>
      </c>
      <c r="K65" s="445">
        <f t="shared" ref="K65" si="54">H65-F65</f>
        <v>21</v>
      </c>
      <c r="L65" s="502">
        <f>(F65*-0.07)/100</f>
        <v>-0.74130000000000007</v>
      </c>
      <c r="M65" s="442">
        <f t="shared" ref="M65" si="55">(K65+L65)/F65</f>
        <v>1.9130028328611898E-2</v>
      </c>
      <c r="N65" s="445" t="s">
        <v>556</v>
      </c>
      <c r="O65" s="524">
        <v>44312</v>
      </c>
      <c r="P65" s="4"/>
      <c r="Q65" s="4"/>
      <c r="R65" s="324" t="s">
        <v>792</v>
      </c>
      <c r="S65" s="37"/>
      <c r="T65" s="37"/>
      <c r="U65" s="37"/>
      <c r="V65" s="37"/>
      <c r="W65" s="37"/>
      <c r="X65" s="37"/>
      <c r="Y65" s="37"/>
      <c r="Z65" s="37"/>
      <c r="AA65" s="37"/>
    </row>
    <row r="66" spans="1:34" s="369" customFormat="1" ht="15" customHeight="1">
      <c r="A66" s="394">
        <v>31</v>
      </c>
      <c r="B66" s="418">
        <v>44312</v>
      </c>
      <c r="C66" s="421"/>
      <c r="D66" s="386" t="s">
        <v>1056</v>
      </c>
      <c r="E66" s="387" t="s">
        <v>557</v>
      </c>
      <c r="F66" s="387" t="s">
        <v>1057</v>
      </c>
      <c r="G66" s="422">
        <v>385</v>
      </c>
      <c r="H66" s="422"/>
      <c r="I66" s="387">
        <v>420</v>
      </c>
      <c r="J66" s="352" t="s">
        <v>558</v>
      </c>
      <c r="K66" s="352"/>
      <c r="L66" s="404"/>
      <c r="M66" s="402"/>
      <c r="N66" s="380"/>
      <c r="O66" s="393"/>
      <c r="P66" s="4"/>
      <c r="Q66" s="4"/>
      <c r="R66" s="324" t="s">
        <v>792</v>
      </c>
      <c r="S66" s="37"/>
      <c r="T66" s="37"/>
      <c r="U66" s="37"/>
      <c r="V66" s="37"/>
      <c r="W66" s="37"/>
      <c r="X66" s="37"/>
      <c r="Y66" s="37"/>
      <c r="Z66" s="37"/>
      <c r="AA66" s="37"/>
    </row>
    <row r="67" spans="1:34" s="369" customFormat="1" ht="15" customHeight="1">
      <c r="A67" s="394">
        <v>32</v>
      </c>
      <c r="B67" s="418">
        <v>44312</v>
      </c>
      <c r="C67" s="421"/>
      <c r="D67" s="386" t="s">
        <v>1058</v>
      </c>
      <c r="E67" s="387" t="s">
        <v>557</v>
      </c>
      <c r="F67" s="387" t="s">
        <v>1059</v>
      </c>
      <c r="G67" s="422">
        <v>536</v>
      </c>
      <c r="H67" s="422"/>
      <c r="I67" s="387">
        <v>590</v>
      </c>
      <c r="J67" s="352" t="s">
        <v>558</v>
      </c>
      <c r="K67" s="352"/>
      <c r="L67" s="404"/>
      <c r="M67" s="402"/>
      <c r="N67" s="380"/>
      <c r="O67" s="393"/>
      <c r="P67" s="4"/>
      <c r="Q67" s="4"/>
      <c r="R67" s="324" t="s">
        <v>559</v>
      </c>
      <c r="S67" s="37"/>
      <c r="T67" s="37"/>
      <c r="U67" s="37"/>
      <c r="V67" s="37"/>
      <c r="W67" s="37"/>
      <c r="X67" s="37"/>
      <c r="Y67" s="37"/>
      <c r="Z67" s="37"/>
      <c r="AA67" s="37"/>
    </row>
    <row r="68" spans="1:34" s="369" customFormat="1" ht="15" customHeight="1">
      <c r="A68" s="394">
        <v>33</v>
      </c>
      <c r="B68" s="418">
        <v>44313</v>
      </c>
      <c r="C68" s="421"/>
      <c r="D68" s="386" t="s">
        <v>1081</v>
      </c>
      <c r="E68" s="387" t="s">
        <v>557</v>
      </c>
      <c r="F68" s="387" t="s">
        <v>1082</v>
      </c>
      <c r="G68" s="422">
        <v>735</v>
      </c>
      <c r="H68" s="422"/>
      <c r="I68" s="387">
        <v>810</v>
      </c>
      <c r="J68" s="352" t="s">
        <v>558</v>
      </c>
      <c r="K68" s="352"/>
      <c r="L68" s="404"/>
      <c r="M68" s="402"/>
      <c r="N68" s="380"/>
      <c r="O68" s="393"/>
      <c r="P68" s="4"/>
      <c r="Q68" s="4"/>
      <c r="R68" s="324"/>
      <c r="S68" s="37"/>
      <c r="T68" s="37"/>
      <c r="U68" s="37"/>
      <c r="V68" s="37"/>
      <c r="W68" s="37"/>
      <c r="X68" s="37"/>
      <c r="Y68" s="37"/>
      <c r="Z68" s="37"/>
      <c r="AA68" s="37"/>
    </row>
    <row r="69" spans="1:34" s="369" customFormat="1" ht="15" customHeight="1">
      <c r="A69" s="394"/>
      <c r="B69" s="418"/>
      <c r="C69" s="421"/>
      <c r="D69" s="386"/>
      <c r="E69" s="387"/>
      <c r="F69" s="387"/>
      <c r="G69" s="422"/>
      <c r="H69" s="422"/>
      <c r="I69" s="387"/>
      <c r="J69" s="352"/>
      <c r="K69" s="352"/>
      <c r="L69" s="404"/>
      <c r="M69" s="402"/>
      <c r="N69" s="380"/>
      <c r="O69" s="393"/>
      <c r="P69" s="4"/>
      <c r="Q69" s="4"/>
      <c r="R69" s="324"/>
      <c r="S69" s="37"/>
      <c r="T69" s="37"/>
      <c r="U69" s="37"/>
      <c r="V69" s="37"/>
      <c r="W69" s="37"/>
      <c r="X69" s="37"/>
      <c r="Y69" s="37"/>
      <c r="Z69" s="37"/>
      <c r="AA69" s="37"/>
    </row>
    <row r="70" spans="1:34" s="369" customFormat="1" ht="15" customHeight="1">
      <c r="A70" s="394"/>
      <c r="B70" s="418"/>
      <c r="C70" s="421"/>
      <c r="D70" s="386"/>
      <c r="E70" s="387"/>
      <c r="F70" s="387"/>
      <c r="G70" s="422"/>
      <c r="H70" s="422"/>
      <c r="I70" s="387"/>
      <c r="J70" s="352"/>
      <c r="K70" s="352"/>
      <c r="L70" s="404"/>
      <c r="M70" s="402"/>
      <c r="N70" s="380"/>
      <c r="O70" s="393"/>
      <c r="P70" s="4"/>
      <c r="Q70" s="4"/>
      <c r="R70" s="324"/>
      <c r="S70" s="37"/>
      <c r="T70" s="37"/>
      <c r="U70" s="37"/>
      <c r="V70" s="37"/>
      <c r="W70" s="37"/>
      <c r="X70" s="37"/>
      <c r="Y70" s="37"/>
      <c r="Z70" s="37"/>
      <c r="AA70" s="37"/>
    </row>
    <row r="71" spans="1:34" s="369" customFormat="1" ht="15" customHeight="1">
      <c r="A71" s="394"/>
      <c r="B71" s="418"/>
      <c r="C71" s="421"/>
      <c r="D71" s="386"/>
      <c r="E71" s="387"/>
      <c r="F71" s="387"/>
      <c r="G71" s="422"/>
      <c r="H71" s="422"/>
      <c r="I71" s="387"/>
      <c r="J71" s="352"/>
      <c r="K71" s="352"/>
      <c r="L71" s="404"/>
      <c r="M71" s="402"/>
      <c r="N71" s="380"/>
      <c r="O71" s="393"/>
      <c r="P71" s="4"/>
      <c r="Q71" s="4"/>
      <c r="R71" s="324"/>
      <c r="S71" s="37"/>
      <c r="T71" s="37"/>
      <c r="U71" s="37"/>
      <c r="V71" s="37"/>
      <c r="W71" s="37"/>
      <c r="X71" s="37"/>
      <c r="Y71" s="37"/>
      <c r="Z71" s="37"/>
      <c r="AA71" s="37"/>
    </row>
    <row r="72" spans="1:34" s="369" customFormat="1" ht="15" customHeight="1">
      <c r="A72" s="394"/>
      <c r="B72" s="418"/>
      <c r="C72" s="421"/>
      <c r="D72" s="386"/>
      <c r="E72" s="387"/>
      <c r="F72" s="387"/>
      <c r="G72" s="422"/>
      <c r="H72" s="422"/>
      <c r="I72" s="387"/>
      <c r="J72" s="352"/>
      <c r="K72" s="352"/>
      <c r="L72" s="404"/>
      <c r="M72" s="402"/>
      <c r="N72" s="380"/>
      <c r="O72" s="393"/>
      <c r="P72" s="4"/>
      <c r="Q72" s="4"/>
      <c r="R72" s="324"/>
      <c r="S72" s="37"/>
      <c r="T72" s="37"/>
      <c r="U72" s="37"/>
      <c r="V72" s="37"/>
      <c r="W72" s="37"/>
      <c r="X72" s="37"/>
      <c r="Y72" s="37"/>
      <c r="Z72" s="37"/>
      <c r="AA72" s="37"/>
    </row>
    <row r="73" spans="1:34" s="369" customFormat="1" ht="15" customHeight="1">
      <c r="A73" s="394"/>
      <c r="B73" s="418"/>
      <c r="C73" s="421"/>
      <c r="D73" s="386"/>
      <c r="E73" s="387"/>
      <c r="F73" s="387"/>
      <c r="G73" s="422"/>
      <c r="H73" s="422"/>
      <c r="I73" s="387"/>
      <c r="J73" s="352"/>
      <c r="K73" s="352"/>
      <c r="L73" s="404"/>
      <c r="M73" s="402"/>
      <c r="N73" s="380"/>
      <c r="O73" s="393"/>
      <c r="P73" s="4"/>
      <c r="Q73" s="4"/>
      <c r="R73" s="324"/>
      <c r="S73" s="37"/>
      <c r="T73" s="37"/>
      <c r="U73" s="37"/>
      <c r="V73" s="37"/>
      <c r="W73" s="37"/>
      <c r="X73" s="37"/>
      <c r="Y73" s="37"/>
      <c r="Z73" s="37"/>
      <c r="AA73" s="37"/>
    </row>
    <row r="74" spans="1:34" s="369" customFormat="1" ht="15" customHeight="1">
      <c r="A74" s="394"/>
      <c r="B74" s="418"/>
      <c r="C74" s="421"/>
      <c r="D74" s="386"/>
      <c r="E74" s="387"/>
      <c r="F74" s="387"/>
      <c r="G74" s="422"/>
      <c r="H74" s="422"/>
      <c r="I74" s="387"/>
      <c r="J74" s="352"/>
      <c r="K74" s="352"/>
      <c r="L74" s="404"/>
      <c r="M74" s="402"/>
      <c r="N74" s="380"/>
      <c r="O74" s="393"/>
      <c r="P74" s="4"/>
      <c r="Q74" s="4"/>
      <c r="R74" s="324"/>
      <c r="S74" s="37"/>
      <c r="T74" s="37"/>
      <c r="U74" s="37"/>
      <c r="V74" s="37"/>
      <c r="W74" s="37"/>
      <c r="X74" s="37"/>
      <c r="Y74" s="37"/>
      <c r="Z74" s="37"/>
      <c r="AA74" s="37"/>
    </row>
    <row r="75" spans="1:34" s="369" customFormat="1" ht="15" customHeight="1">
      <c r="A75" s="576"/>
      <c r="B75" s="424"/>
      <c r="C75" s="577"/>
      <c r="D75" s="578"/>
      <c r="E75" s="399"/>
      <c r="F75" s="399"/>
      <c r="G75" s="579"/>
      <c r="H75" s="579"/>
      <c r="I75" s="399"/>
      <c r="J75" s="395"/>
      <c r="K75" s="395"/>
      <c r="L75" s="580"/>
      <c r="M75" s="411"/>
      <c r="N75" s="401"/>
      <c r="O75" s="581"/>
      <c r="P75" s="4"/>
      <c r="Q75" s="4"/>
      <c r="R75" s="324"/>
      <c r="S75" s="37"/>
      <c r="T75" s="37"/>
      <c r="U75" s="37"/>
      <c r="V75" s="37"/>
      <c r="W75" s="37"/>
      <c r="X75" s="37"/>
      <c r="Y75" s="37"/>
      <c r="Z75" s="37"/>
      <c r="AA75" s="37"/>
    </row>
    <row r="76" spans="1:34" ht="44.25" customHeight="1">
      <c r="A76" s="20" t="s">
        <v>560</v>
      </c>
      <c r="B76" s="36"/>
      <c r="C76" s="36"/>
      <c r="D76" s="37"/>
      <c r="E76" s="33"/>
      <c r="F76" s="33"/>
      <c r="G76" s="32"/>
      <c r="H76" s="32" t="s">
        <v>821</v>
      </c>
      <c r="I76" s="33"/>
      <c r="J76" s="14"/>
      <c r="K76" s="76"/>
      <c r="L76" s="77"/>
      <c r="M76" s="76"/>
      <c r="N76" s="78"/>
      <c r="O76" s="76"/>
      <c r="P76" s="4"/>
      <c r="Q76" s="410"/>
      <c r="R76" s="423"/>
      <c r="S76" s="410"/>
      <c r="T76" s="410"/>
      <c r="U76" s="410"/>
      <c r="V76" s="410"/>
      <c r="W76" s="410"/>
      <c r="X76" s="410"/>
      <c r="Y76" s="410"/>
      <c r="Z76" s="37"/>
      <c r="AA76" s="37"/>
      <c r="AB76" s="37"/>
    </row>
    <row r="77" spans="1:34" s="3" customFormat="1">
      <c r="A77" s="26" t="s">
        <v>561</v>
      </c>
      <c r="B77" s="20"/>
      <c r="C77" s="20"/>
      <c r="D77" s="20"/>
      <c r="E77" s="2"/>
      <c r="F77" s="27" t="s">
        <v>562</v>
      </c>
      <c r="G77" s="38"/>
      <c r="H77" s="39"/>
      <c r="I77" s="79"/>
      <c r="J77" s="14"/>
      <c r="K77" s="80"/>
      <c r="L77" s="81"/>
      <c r="M77" s="82"/>
      <c r="N77" s="83"/>
      <c r="O77" s="84"/>
      <c r="P77" s="2"/>
      <c r="Q77" s="1"/>
      <c r="R77" s="9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6" customFormat="1" ht="14.25" customHeight="1">
      <c r="A78" s="26"/>
      <c r="B78" s="20"/>
      <c r="C78" s="20"/>
      <c r="D78" s="20"/>
      <c r="E78" s="29"/>
      <c r="F78" s="27" t="s">
        <v>564</v>
      </c>
      <c r="G78" s="38"/>
      <c r="H78" s="39"/>
      <c r="I78" s="79"/>
      <c r="J78" s="14"/>
      <c r="K78" s="80"/>
      <c r="L78" s="81"/>
      <c r="M78" s="82"/>
      <c r="N78" s="83"/>
      <c r="O78" s="84"/>
      <c r="P78" s="2"/>
      <c r="Q78" s="1"/>
      <c r="R78" s="9"/>
      <c r="S78" s="3"/>
      <c r="Y78" s="3"/>
      <c r="Z78" s="3"/>
    </row>
    <row r="79" spans="1:34" s="6" customFormat="1" ht="14.25" customHeight="1">
      <c r="A79" s="20"/>
      <c r="B79" s="20"/>
      <c r="C79" s="20"/>
      <c r="D79" s="20"/>
      <c r="E79" s="29"/>
      <c r="F79" s="14"/>
      <c r="G79" s="14"/>
      <c r="H79" s="28"/>
      <c r="I79" s="33"/>
      <c r="J79" s="68"/>
      <c r="K79" s="65"/>
      <c r="L79" s="66"/>
      <c r="M79" s="14"/>
      <c r="N79" s="69"/>
      <c r="O79" s="54"/>
      <c r="P79" s="5"/>
      <c r="Q79" s="1"/>
      <c r="R79" s="9"/>
      <c r="S79" s="3"/>
      <c r="Y79" s="3"/>
      <c r="Z79" s="3"/>
    </row>
    <row r="80" spans="1:34" s="6" customFormat="1" ht="15">
      <c r="A80" s="40" t="s">
        <v>571</v>
      </c>
      <c r="B80" s="40"/>
      <c r="C80" s="40"/>
      <c r="D80" s="40"/>
      <c r="E80" s="29"/>
      <c r="F80" s="14"/>
      <c r="G80" s="9"/>
      <c r="H80" s="14"/>
      <c r="I80" s="9"/>
      <c r="J80" s="85"/>
      <c r="K80" s="9"/>
      <c r="L80" s="9"/>
      <c r="M80" s="9"/>
      <c r="N80" s="9"/>
      <c r="O80" s="86"/>
      <c r="P80"/>
      <c r="Q80" s="1"/>
      <c r="R80" s="9"/>
      <c r="S80" s="3"/>
      <c r="Y80" s="3"/>
      <c r="Z80" s="3"/>
    </row>
    <row r="81" spans="1:26" s="6" customFormat="1" ht="38.25">
      <c r="A81" s="18" t="s">
        <v>16</v>
      </c>
      <c r="B81" s="18" t="s">
        <v>534</v>
      </c>
      <c r="C81" s="18"/>
      <c r="D81" s="19" t="s">
        <v>545</v>
      </c>
      <c r="E81" s="18" t="s">
        <v>546</v>
      </c>
      <c r="F81" s="18" t="s">
        <v>547</v>
      </c>
      <c r="G81" s="18" t="s">
        <v>566</v>
      </c>
      <c r="H81" s="18" t="s">
        <v>549</v>
      </c>
      <c r="I81" s="18" t="s">
        <v>550</v>
      </c>
      <c r="J81" s="17" t="s">
        <v>551</v>
      </c>
      <c r="K81" s="74" t="s">
        <v>572</v>
      </c>
      <c r="L81" s="60" t="s">
        <v>819</v>
      </c>
      <c r="M81" s="74" t="s">
        <v>568</v>
      </c>
      <c r="N81" s="18" t="s">
        <v>569</v>
      </c>
      <c r="O81" s="17" t="s">
        <v>554</v>
      </c>
      <c r="P81" s="87" t="s">
        <v>555</v>
      </c>
      <c r="Q81" s="1"/>
      <c r="R81" s="14"/>
      <c r="S81" s="3"/>
      <c r="Y81" s="3"/>
      <c r="Z81" s="3"/>
    </row>
    <row r="82" spans="1:26" s="369" customFormat="1" ht="13.9" customHeight="1">
      <c r="A82" s="517">
        <v>1</v>
      </c>
      <c r="B82" s="467">
        <v>44287</v>
      </c>
      <c r="C82" s="518"/>
      <c r="D82" s="446" t="s">
        <v>858</v>
      </c>
      <c r="E82" s="519" t="s">
        <v>557</v>
      </c>
      <c r="F82" s="444">
        <v>2250</v>
      </c>
      <c r="G82" s="444">
        <v>2198</v>
      </c>
      <c r="H82" s="444">
        <v>2295</v>
      </c>
      <c r="I82" s="445" t="s">
        <v>859</v>
      </c>
      <c r="J82" s="445" t="s">
        <v>889</v>
      </c>
      <c r="K82" s="520">
        <f t="shared" ref="K82" si="56">H82-F82</f>
        <v>45</v>
      </c>
      <c r="L82" s="523">
        <f t="shared" ref="L82" si="57">(H82*N82)*0.035%</f>
        <v>200.81250000000003</v>
      </c>
      <c r="M82" s="521">
        <f t="shared" ref="M82" si="58">(K82*N82)-L82</f>
        <v>11049.1875</v>
      </c>
      <c r="N82" s="445">
        <v>250</v>
      </c>
      <c r="O82" s="522" t="s">
        <v>556</v>
      </c>
      <c r="P82" s="443">
        <v>44292</v>
      </c>
      <c r="Q82" s="363"/>
      <c r="R82" s="324" t="s">
        <v>559</v>
      </c>
      <c r="S82" s="37"/>
      <c r="Y82" s="37"/>
      <c r="Z82" s="37"/>
    </row>
    <row r="83" spans="1:26" s="369" customFormat="1" ht="13.9" customHeight="1">
      <c r="A83" s="517">
        <v>2</v>
      </c>
      <c r="B83" s="467">
        <v>44287</v>
      </c>
      <c r="C83" s="518"/>
      <c r="D83" s="446" t="s">
        <v>870</v>
      </c>
      <c r="E83" s="519" t="s">
        <v>557</v>
      </c>
      <c r="F83" s="444">
        <v>524.5</v>
      </c>
      <c r="G83" s="444">
        <v>517</v>
      </c>
      <c r="H83" s="444">
        <v>527</v>
      </c>
      <c r="I83" s="445" t="s">
        <v>871</v>
      </c>
      <c r="J83" s="445" t="s">
        <v>880</v>
      </c>
      <c r="K83" s="520">
        <f t="shared" ref="K83" si="59">H83-F83</f>
        <v>2.5</v>
      </c>
      <c r="L83" s="523">
        <f t="shared" ref="L83" si="60">(H83*N83)*0.035%</f>
        <v>341.41695000000004</v>
      </c>
      <c r="M83" s="521">
        <f t="shared" ref="M83" si="61">(K83*N83)-L83</f>
        <v>4286.0830500000002</v>
      </c>
      <c r="N83" s="445">
        <v>1851</v>
      </c>
      <c r="O83" s="522" t="s">
        <v>556</v>
      </c>
      <c r="P83" s="443">
        <v>44291</v>
      </c>
      <c r="Q83" s="363"/>
      <c r="R83" s="324" t="s">
        <v>559</v>
      </c>
      <c r="S83" s="37"/>
      <c r="Y83" s="37"/>
      <c r="Z83" s="37"/>
    </row>
    <row r="84" spans="1:26" s="369" customFormat="1" ht="13.9" customHeight="1">
      <c r="A84" s="517">
        <v>3</v>
      </c>
      <c r="B84" s="467">
        <v>44293</v>
      </c>
      <c r="C84" s="518"/>
      <c r="D84" s="446" t="s">
        <v>896</v>
      </c>
      <c r="E84" s="519" t="s">
        <v>557</v>
      </c>
      <c r="F84" s="444">
        <v>1352</v>
      </c>
      <c r="G84" s="444">
        <v>1320</v>
      </c>
      <c r="H84" s="444">
        <v>1383.5</v>
      </c>
      <c r="I84" s="445" t="s">
        <v>897</v>
      </c>
      <c r="J84" s="445" t="s">
        <v>893</v>
      </c>
      <c r="K84" s="520">
        <f t="shared" ref="K84" si="62">H84-F84</f>
        <v>31.5</v>
      </c>
      <c r="L84" s="523">
        <f t="shared" ref="L84" si="63">(H84*N84)*0.035%</f>
        <v>193.69000000000003</v>
      </c>
      <c r="M84" s="521">
        <f t="shared" ref="M84" si="64">(K84*N84)-L84</f>
        <v>12406.31</v>
      </c>
      <c r="N84" s="445">
        <v>400</v>
      </c>
      <c r="O84" s="522" t="s">
        <v>556</v>
      </c>
      <c r="P84" s="443">
        <v>44293</v>
      </c>
      <c r="Q84" s="363"/>
      <c r="R84" s="324" t="s">
        <v>792</v>
      </c>
      <c r="S84" s="37"/>
      <c r="Y84" s="37"/>
      <c r="Z84" s="37"/>
    </row>
    <row r="85" spans="1:26" s="369" customFormat="1" ht="13.9" customHeight="1">
      <c r="A85" s="517">
        <v>4</v>
      </c>
      <c r="B85" s="467">
        <v>44293</v>
      </c>
      <c r="C85" s="518"/>
      <c r="D85" s="446" t="s">
        <v>906</v>
      </c>
      <c r="E85" s="519" t="s">
        <v>557</v>
      </c>
      <c r="F85" s="444">
        <v>3292.5</v>
      </c>
      <c r="G85" s="444">
        <v>3245</v>
      </c>
      <c r="H85" s="444">
        <v>3321</v>
      </c>
      <c r="I85" s="445" t="s">
        <v>907</v>
      </c>
      <c r="J85" s="445" t="s">
        <v>924</v>
      </c>
      <c r="K85" s="520">
        <f t="shared" ref="K85:K86" si="65">H85-F85</f>
        <v>28.5</v>
      </c>
      <c r="L85" s="523">
        <f t="shared" ref="L85" si="66">(H85*N85)*0.035%</f>
        <v>348.70500000000004</v>
      </c>
      <c r="M85" s="521">
        <f t="shared" ref="M85" si="67">(K85*N85)-L85</f>
        <v>8201.2950000000001</v>
      </c>
      <c r="N85" s="445">
        <v>300</v>
      </c>
      <c r="O85" s="522" t="s">
        <v>556</v>
      </c>
      <c r="P85" s="443">
        <v>44294</v>
      </c>
      <c r="Q85" s="363"/>
      <c r="R85" s="324" t="s">
        <v>792</v>
      </c>
      <c r="S85" s="37"/>
      <c r="Y85" s="37"/>
      <c r="Z85" s="37"/>
    </row>
    <row r="86" spans="1:26" s="369" customFormat="1" ht="13.9" customHeight="1">
      <c r="A86" s="599">
        <v>5</v>
      </c>
      <c r="B86" s="601">
        <v>44293</v>
      </c>
      <c r="C86" s="479"/>
      <c r="D86" s="459" t="s">
        <v>908</v>
      </c>
      <c r="E86" s="480" t="s">
        <v>557</v>
      </c>
      <c r="F86" s="460">
        <v>2943</v>
      </c>
      <c r="G86" s="460">
        <v>2870</v>
      </c>
      <c r="H86" s="460">
        <v>2870</v>
      </c>
      <c r="I86" s="461">
        <v>3100</v>
      </c>
      <c r="J86" s="603" t="s">
        <v>943</v>
      </c>
      <c r="K86" s="525">
        <f t="shared" si="65"/>
        <v>-73</v>
      </c>
      <c r="L86" s="525">
        <v>200.81250000000003</v>
      </c>
      <c r="M86" s="603">
        <f>(-46*300)-300.81</f>
        <v>-14100.81</v>
      </c>
      <c r="N86" s="603">
        <v>300</v>
      </c>
      <c r="O86" s="605" t="s">
        <v>620</v>
      </c>
      <c r="P86" s="597">
        <v>44267</v>
      </c>
      <c r="Q86" s="363"/>
      <c r="R86" s="324" t="s">
        <v>559</v>
      </c>
      <c r="S86" s="37"/>
      <c r="Y86" s="37"/>
      <c r="Z86" s="37"/>
    </row>
    <row r="87" spans="1:26" s="369" customFormat="1" ht="13.9" customHeight="1">
      <c r="A87" s="600"/>
      <c r="B87" s="602"/>
      <c r="C87" s="479"/>
      <c r="D87" s="459" t="s">
        <v>911</v>
      </c>
      <c r="E87" s="480" t="s">
        <v>890</v>
      </c>
      <c r="F87" s="460">
        <v>48.5</v>
      </c>
      <c r="G87" s="460"/>
      <c r="H87" s="460">
        <v>21.5</v>
      </c>
      <c r="I87" s="461"/>
      <c r="J87" s="604"/>
      <c r="K87" s="526">
        <f>F87-H87</f>
        <v>27</v>
      </c>
      <c r="L87" s="525">
        <v>100</v>
      </c>
      <c r="M87" s="604"/>
      <c r="N87" s="604"/>
      <c r="O87" s="606"/>
      <c r="P87" s="598"/>
      <c r="Q87" s="363"/>
      <c r="R87" s="324" t="s">
        <v>559</v>
      </c>
      <c r="S87" s="37"/>
      <c r="Y87" s="37"/>
      <c r="Z87" s="37"/>
    </row>
    <row r="88" spans="1:26" s="369" customFormat="1" ht="13.9" customHeight="1">
      <c r="A88" s="599">
        <v>6</v>
      </c>
      <c r="B88" s="601">
        <v>44293</v>
      </c>
      <c r="C88" s="479"/>
      <c r="D88" s="459" t="s">
        <v>909</v>
      </c>
      <c r="E88" s="480" t="s">
        <v>557</v>
      </c>
      <c r="F88" s="460">
        <v>1048</v>
      </c>
      <c r="G88" s="460">
        <v>1018</v>
      </c>
      <c r="H88" s="460">
        <v>1018</v>
      </c>
      <c r="I88" s="461">
        <v>1100</v>
      </c>
      <c r="J88" s="603" t="s">
        <v>944</v>
      </c>
      <c r="K88" s="525">
        <f>H88-F88</f>
        <v>-30</v>
      </c>
      <c r="L88" s="525">
        <v>200.81250000000003</v>
      </c>
      <c r="M88" s="603">
        <f>(-22*700)-300.81</f>
        <v>-15700.81</v>
      </c>
      <c r="N88" s="603">
        <v>700</v>
      </c>
      <c r="O88" s="605" t="s">
        <v>620</v>
      </c>
      <c r="P88" s="597">
        <v>44267</v>
      </c>
      <c r="Q88" s="363"/>
      <c r="R88" s="324" t="s">
        <v>559</v>
      </c>
      <c r="S88" s="37"/>
      <c r="Y88" s="37"/>
      <c r="Z88" s="37"/>
    </row>
    <row r="89" spans="1:26" s="369" customFormat="1" ht="13.9" customHeight="1">
      <c r="A89" s="600"/>
      <c r="B89" s="602"/>
      <c r="C89" s="479"/>
      <c r="D89" s="459" t="s">
        <v>910</v>
      </c>
      <c r="E89" s="480" t="s">
        <v>890</v>
      </c>
      <c r="F89" s="460">
        <v>21</v>
      </c>
      <c r="G89" s="460"/>
      <c r="H89" s="460">
        <v>13</v>
      </c>
      <c r="I89" s="461"/>
      <c r="J89" s="604"/>
      <c r="K89" s="526">
        <v>8</v>
      </c>
      <c r="L89" s="525">
        <v>100</v>
      </c>
      <c r="M89" s="604"/>
      <c r="N89" s="604"/>
      <c r="O89" s="606"/>
      <c r="P89" s="598"/>
      <c r="Q89" s="363"/>
      <c r="R89" s="324" t="s">
        <v>559</v>
      </c>
      <c r="S89" s="37"/>
      <c r="Y89" s="37"/>
      <c r="Z89" s="37"/>
    </row>
    <row r="90" spans="1:26" s="369" customFormat="1" ht="13.9" customHeight="1">
      <c r="A90" s="599">
        <v>7</v>
      </c>
      <c r="B90" s="601">
        <v>44294</v>
      </c>
      <c r="C90" s="479"/>
      <c r="D90" s="459" t="s">
        <v>915</v>
      </c>
      <c r="E90" s="480" t="s">
        <v>557</v>
      </c>
      <c r="F90" s="460">
        <v>1049</v>
      </c>
      <c r="G90" s="460">
        <v>1018</v>
      </c>
      <c r="H90" s="460">
        <v>1034</v>
      </c>
      <c r="I90" s="461">
        <v>1100</v>
      </c>
      <c r="J90" s="603" t="s">
        <v>917</v>
      </c>
      <c r="K90" s="525">
        <v>-15</v>
      </c>
      <c r="L90" s="525">
        <f t="shared" ref="L90" si="68">(H90*N90)*0.035%</f>
        <v>434.28000000000009</v>
      </c>
      <c r="M90" s="603">
        <v>-12000</v>
      </c>
      <c r="N90" s="603">
        <v>1200</v>
      </c>
      <c r="O90" s="605" t="s">
        <v>620</v>
      </c>
      <c r="P90" s="607">
        <v>44294</v>
      </c>
      <c r="Q90" s="363"/>
      <c r="R90" s="324" t="s">
        <v>559</v>
      </c>
      <c r="S90" s="37"/>
      <c r="Y90" s="37"/>
      <c r="Z90" s="37"/>
    </row>
    <row r="91" spans="1:26" s="369" customFormat="1" ht="13.9" customHeight="1">
      <c r="A91" s="600"/>
      <c r="B91" s="602"/>
      <c r="C91" s="479"/>
      <c r="D91" s="459" t="s">
        <v>916</v>
      </c>
      <c r="E91" s="480" t="s">
        <v>890</v>
      </c>
      <c r="F91" s="460">
        <v>21</v>
      </c>
      <c r="G91" s="460"/>
      <c r="H91" s="460">
        <v>16</v>
      </c>
      <c r="I91" s="461"/>
      <c r="J91" s="604"/>
      <c r="K91" s="526">
        <v>5</v>
      </c>
      <c r="L91" s="525">
        <v>100</v>
      </c>
      <c r="M91" s="604"/>
      <c r="N91" s="604"/>
      <c r="O91" s="606"/>
      <c r="P91" s="608"/>
      <c r="Q91" s="363"/>
      <c r="R91" s="324" t="s">
        <v>559</v>
      </c>
      <c r="S91" s="37"/>
      <c r="Y91" s="37"/>
      <c r="Z91" s="37"/>
    </row>
    <row r="92" spans="1:26" s="369" customFormat="1" ht="13.9" customHeight="1">
      <c r="A92" s="517">
        <v>8</v>
      </c>
      <c r="B92" s="467">
        <v>44302</v>
      </c>
      <c r="C92" s="518"/>
      <c r="D92" s="446" t="s">
        <v>983</v>
      </c>
      <c r="E92" s="519" t="s">
        <v>557</v>
      </c>
      <c r="F92" s="444">
        <v>327.5</v>
      </c>
      <c r="G92" s="444">
        <v>318</v>
      </c>
      <c r="H92" s="444">
        <v>333.5</v>
      </c>
      <c r="I92" s="445">
        <v>345</v>
      </c>
      <c r="J92" s="445" t="s">
        <v>991</v>
      </c>
      <c r="K92" s="520">
        <f t="shared" ref="K92" si="69">H92-F92</f>
        <v>6</v>
      </c>
      <c r="L92" s="523">
        <f t="shared" ref="L92" si="70">(H92*N92)*0.035%</f>
        <v>180.92375000000001</v>
      </c>
      <c r="M92" s="521">
        <f t="shared" ref="M92" si="71">(K92*N92)-L92</f>
        <v>9119.0762500000001</v>
      </c>
      <c r="N92" s="445">
        <v>1550</v>
      </c>
      <c r="O92" s="522" t="s">
        <v>556</v>
      </c>
      <c r="P92" s="443">
        <v>44305</v>
      </c>
      <c r="Q92" s="363"/>
      <c r="R92" s="324" t="s">
        <v>559</v>
      </c>
      <c r="S92" s="37"/>
      <c r="Y92" s="37"/>
      <c r="Z92" s="37"/>
    </row>
    <row r="93" spans="1:26" s="369" customFormat="1" ht="13.9" customHeight="1">
      <c r="A93" s="517">
        <v>9</v>
      </c>
      <c r="B93" s="467">
        <v>44305</v>
      </c>
      <c r="C93" s="518"/>
      <c r="D93" s="446" t="s">
        <v>992</v>
      </c>
      <c r="E93" s="519" t="s">
        <v>557</v>
      </c>
      <c r="F93" s="444">
        <v>2765</v>
      </c>
      <c r="G93" s="444">
        <v>2695</v>
      </c>
      <c r="H93" s="444">
        <v>2805</v>
      </c>
      <c r="I93" s="445" t="s">
        <v>993</v>
      </c>
      <c r="J93" s="445" t="s">
        <v>593</v>
      </c>
      <c r="K93" s="520">
        <f t="shared" ref="K93" si="72">H93-F93</f>
        <v>40</v>
      </c>
      <c r="L93" s="523">
        <f t="shared" ref="L93" si="73">(H93*N93)*0.035%</f>
        <v>196.35000000000002</v>
      </c>
      <c r="M93" s="521">
        <f t="shared" ref="M93" si="74">(K93*N93)-L93</f>
        <v>7803.65</v>
      </c>
      <c r="N93" s="445">
        <v>200</v>
      </c>
      <c r="O93" s="522" t="s">
        <v>556</v>
      </c>
      <c r="P93" s="443">
        <v>44308</v>
      </c>
      <c r="Q93" s="363"/>
      <c r="R93" s="324" t="s">
        <v>559</v>
      </c>
      <c r="S93" s="37"/>
      <c r="Y93" s="37"/>
      <c r="Z93" s="37"/>
    </row>
    <row r="94" spans="1:26" s="369" customFormat="1" ht="13.9" customHeight="1">
      <c r="A94" s="517">
        <v>10</v>
      </c>
      <c r="B94" s="467">
        <v>44305</v>
      </c>
      <c r="C94" s="518"/>
      <c r="D94" s="446" t="s">
        <v>996</v>
      </c>
      <c r="E94" s="519" t="s">
        <v>557</v>
      </c>
      <c r="F94" s="444">
        <v>949</v>
      </c>
      <c r="G94" s="444">
        <v>928</v>
      </c>
      <c r="H94" s="444">
        <v>962</v>
      </c>
      <c r="I94" s="445">
        <v>990</v>
      </c>
      <c r="J94" s="445" t="s">
        <v>1002</v>
      </c>
      <c r="K94" s="520">
        <f t="shared" ref="K94:K96" si="75">H94-F94</f>
        <v>13</v>
      </c>
      <c r="L94" s="523">
        <f t="shared" ref="L94:L96" si="76">(H94*N94)*0.035%</f>
        <v>218.85500000000002</v>
      </c>
      <c r="M94" s="521">
        <f t="shared" ref="M94:M96" si="77">(K94*N94)-L94</f>
        <v>8231.1450000000004</v>
      </c>
      <c r="N94" s="445">
        <v>650</v>
      </c>
      <c r="O94" s="522" t="s">
        <v>556</v>
      </c>
      <c r="P94" s="524">
        <v>44305</v>
      </c>
      <c r="Q94" s="363"/>
      <c r="R94" s="324" t="s">
        <v>792</v>
      </c>
      <c r="S94" s="37"/>
      <c r="Y94" s="37"/>
      <c r="Z94" s="37"/>
    </row>
    <row r="95" spans="1:26" s="369" customFormat="1" ht="13.9" customHeight="1">
      <c r="A95" s="508">
        <v>11</v>
      </c>
      <c r="B95" s="472">
        <v>44305</v>
      </c>
      <c r="C95" s="479"/>
      <c r="D95" s="459" t="s">
        <v>997</v>
      </c>
      <c r="E95" s="480" t="s">
        <v>557</v>
      </c>
      <c r="F95" s="460">
        <v>992</v>
      </c>
      <c r="G95" s="460">
        <v>972</v>
      </c>
      <c r="H95" s="460">
        <v>972</v>
      </c>
      <c r="I95" s="461">
        <v>1030</v>
      </c>
      <c r="J95" s="461" t="s">
        <v>1012</v>
      </c>
      <c r="K95" s="560">
        <f t="shared" si="75"/>
        <v>-20</v>
      </c>
      <c r="L95" s="525">
        <f t="shared" si="76"/>
        <v>238.14000000000004</v>
      </c>
      <c r="M95" s="498">
        <f t="shared" si="77"/>
        <v>-14238.14</v>
      </c>
      <c r="N95" s="461">
        <v>700</v>
      </c>
      <c r="O95" s="499" t="s">
        <v>620</v>
      </c>
      <c r="P95" s="536">
        <v>44306</v>
      </c>
      <c r="Q95" s="363"/>
      <c r="R95" s="324" t="s">
        <v>559</v>
      </c>
      <c r="S95" s="37"/>
      <c r="Y95" s="37"/>
      <c r="Z95" s="37"/>
    </row>
    <row r="96" spans="1:26" s="369" customFormat="1" ht="13.9" customHeight="1">
      <c r="A96" s="517">
        <v>12</v>
      </c>
      <c r="B96" s="467">
        <v>44306</v>
      </c>
      <c r="C96" s="518"/>
      <c r="D96" s="446" t="s">
        <v>1023</v>
      </c>
      <c r="E96" s="519" t="s">
        <v>557</v>
      </c>
      <c r="F96" s="444">
        <v>2800</v>
      </c>
      <c r="G96" s="444">
        <v>2735</v>
      </c>
      <c r="H96" s="444">
        <v>2845</v>
      </c>
      <c r="I96" s="445" t="s">
        <v>1024</v>
      </c>
      <c r="J96" s="445" t="s">
        <v>889</v>
      </c>
      <c r="K96" s="520">
        <f t="shared" si="75"/>
        <v>45</v>
      </c>
      <c r="L96" s="523">
        <f t="shared" si="76"/>
        <v>199.15000000000003</v>
      </c>
      <c r="M96" s="521">
        <f t="shared" si="77"/>
        <v>8800.85</v>
      </c>
      <c r="N96" s="445">
        <v>200</v>
      </c>
      <c r="O96" s="522" t="s">
        <v>556</v>
      </c>
      <c r="P96" s="443">
        <v>44308</v>
      </c>
      <c r="Q96" s="363"/>
      <c r="R96" s="324" t="s">
        <v>792</v>
      </c>
      <c r="S96" s="37"/>
      <c r="Y96" s="37"/>
      <c r="Z96" s="37"/>
    </row>
    <row r="97" spans="1:34" s="369" customFormat="1" ht="13.9" customHeight="1">
      <c r="A97" s="517">
        <v>13</v>
      </c>
      <c r="B97" s="467">
        <v>44308</v>
      </c>
      <c r="C97" s="518"/>
      <c r="D97" s="446" t="s">
        <v>1034</v>
      </c>
      <c r="E97" s="519" t="s">
        <v>557</v>
      </c>
      <c r="F97" s="444">
        <v>2782.5</v>
      </c>
      <c r="G97" s="444">
        <v>2718</v>
      </c>
      <c r="H97" s="444">
        <v>2824</v>
      </c>
      <c r="I97" s="445" t="s">
        <v>1024</v>
      </c>
      <c r="J97" s="445" t="s">
        <v>1044</v>
      </c>
      <c r="K97" s="520">
        <f t="shared" ref="K97" si="78">H97-F97</f>
        <v>41.5</v>
      </c>
      <c r="L97" s="523">
        <f t="shared" ref="L97" si="79">(H97*N97)*0.035%</f>
        <v>197.68000000000004</v>
      </c>
      <c r="M97" s="521">
        <f t="shared" ref="M97" si="80">(K97*N97)-L97</f>
        <v>8102.32</v>
      </c>
      <c r="N97" s="445">
        <v>200</v>
      </c>
      <c r="O97" s="522" t="s">
        <v>556</v>
      </c>
      <c r="P97" s="443">
        <v>44309</v>
      </c>
      <c r="Q97" s="363"/>
      <c r="R97" s="324" t="s">
        <v>792</v>
      </c>
      <c r="S97" s="37"/>
      <c r="Y97" s="37"/>
      <c r="Z97" s="37"/>
    </row>
    <row r="98" spans="1:34" s="369" customFormat="1" ht="13.9" customHeight="1">
      <c r="A98" s="517">
        <v>14</v>
      </c>
      <c r="B98" s="467">
        <v>44309</v>
      </c>
      <c r="C98" s="518"/>
      <c r="D98" s="446" t="s">
        <v>992</v>
      </c>
      <c r="E98" s="519" t="s">
        <v>557</v>
      </c>
      <c r="F98" s="444">
        <v>2745</v>
      </c>
      <c r="G98" s="444">
        <v>2685</v>
      </c>
      <c r="H98" s="444">
        <v>2785</v>
      </c>
      <c r="I98" s="445">
        <v>2850</v>
      </c>
      <c r="J98" s="445" t="s">
        <v>593</v>
      </c>
      <c r="K98" s="520">
        <f t="shared" ref="K98" si="81">H98-F98</f>
        <v>40</v>
      </c>
      <c r="L98" s="523">
        <f t="shared" ref="L98" si="82">(H98*N98)*0.035%</f>
        <v>194.95000000000002</v>
      </c>
      <c r="M98" s="521">
        <f t="shared" ref="M98" si="83">(K98*N98)-L98</f>
        <v>7805.05</v>
      </c>
      <c r="N98" s="445">
        <v>200</v>
      </c>
      <c r="O98" s="522" t="s">
        <v>556</v>
      </c>
      <c r="P98" s="524">
        <v>44309</v>
      </c>
      <c r="Q98" s="363"/>
      <c r="R98" s="324" t="s">
        <v>559</v>
      </c>
      <c r="S98" s="37"/>
      <c r="Y98" s="37"/>
      <c r="Z98" s="37"/>
    </row>
    <row r="99" spans="1:34" s="369" customFormat="1" ht="13.9" customHeight="1">
      <c r="A99" s="509">
        <v>15</v>
      </c>
      <c r="B99" s="418">
        <v>44313</v>
      </c>
      <c r="C99" s="419"/>
      <c r="D99" s="412" t="s">
        <v>996</v>
      </c>
      <c r="E99" s="413" t="s">
        <v>557</v>
      </c>
      <c r="F99" s="387" t="s">
        <v>1083</v>
      </c>
      <c r="G99" s="387">
        <v>950</v>
      </c>
      <c r="H99" s="387"/>
      <c r="I99" s="352">
        <v>1000</v>
      </c>
      <c r="J99" s="352" t="s">
        <v>558</v>
      </c>
      <c r="K99" s="510"/>
      <c r="L99" s="406"/>
      <c r="M99" s="496"/>
      <c r="N99" s="352"/>
      <c r="O99" s="380"/>
      <c r="P99" s="393"/>
      <c r="Q99" s="363"/>
      <c r="R99" s="324"/>
      <c r="S99" s="37"/>
      <c r="Y99" s="37"/>
      <c r="Z99" s="37"/>
    </row>
    <row r="100" spans="1:34" s="369" customFormat="1" ht="13.9" customHeight="1">
      <c r="A100" s="509"/>
      <c r="B100" s="418"/>
      <c r="C100" s="419"/>
      <c r="D100" s="412"/>
      <c r="E100" s="413"/>
      <c r="F100" s="387"/>
      <c r="G100" s="387"/>
      <c r="H100" s="387"/>
      <c r="I100" s="352"/>
      <c r="J100" s="352"/>
      <c r="K100" s="510"/>
      <c r="L100" s="406"/>
      <c r="M100" s="496"/>
      <c r="N100" s="352"/>
      <c r="O100" s="380"/>
      <c r="P100" s="393"/>
      <c r="Q100" s="363"/>
      <c r="R100" s="324"/>
      <c r="S100" s="37"/>
      <c r="Y100" s="37"/>
      <c r="Z100" s="37"/>
    </row>
    <row r="101" spans="1:34" s="369" customFormat="1" ht="13.9" customHeight="1">
      <c r="A101" s="509"/>
      <c r="B101" s="418"/>
      <c r="C101" s="419"/>
      <c r="D101" s="412"/>
      <c r="E101" s="413"/>
      <c r="F101" s="387"/>
      <c r="G101" s="387"/>
      <c r="H101" s="387"/>
      <c r="I101" s="352"/>
      <c r="J101" s="352"/>
      <c r="K101" s="510"/>
      <c r="L101" s="406"/>
      <c r="M101" s="496"/>
      <c r="N101" s="352"/>
      <c r="O101" s="380"/>
      <c r="P101" s="393"/>
      <c r="Q101" s="363"/>
      <c r="R101" s="324"/>
      <c r="S101" s="37"/>
      <c r="Y101" s="37"/>
      <c r="Z101" s="37"/>
    </row>
    <row r="102" spans="1:34" s="369" customFormat="1" ht="13.9" customHeight="1">
      <c r="A102" s="509"/>
      <c r="B102" s="418"/>
      <c r="C102" s="419"/>
      <c r="D102" s="412"/>
      <c r="E102" s="413"/>
      <c r="F102" s="387"/>
      <c r="G102" s="387"/>
      <c r="H102" s="387"/>
      <c r="I102" s="352"/>
      <c r="J102" s="352"/>
      <c r="K102" s="510"/>
      <c r="L102" s="406"/>
      <c r="M102" s="496"/>
      <c r="N102" s="352"/>
      <c r="O102" s="380"/>
      <c r="P102" s="393"/>
      <c r="Q102" s="363"/>
      <c r="R102" s="324"/>
      <c r="S102" s="37"/>
      <c r="Y102" s="37"/>
      <c r="Z102" s="37"/>
    </row>
    <row r="103" spans="1:34" s="369" customFormat="1" ht="13.9" customHeight="1">
      <c r="A103" s="420"/>
      <c r="B103" s="418"/>
      <c r="C103" s="419"/>
      <c r="D103" s="412"/>
      <c r="E103" s="413"/>
      <c r="F103" s="387"/>
      <c r="G103" s="387"/>
      <c r="H103" s="387"/>
      <c r="I103" s="352"/>
      <c r="J103" s="352"/>
      <c r="K103" s="352"/>
      <c r="L103" s="352"/>
      <c r="M103" s="352"/>
      <c r="N103" s="352"/>
      <c r="O103" s="352"/>
      <c r="P103" s="352"/>
      <c r="Q103" s="363"/>
      <c r="R103" s="324"/>
      <c r="S103" s="37"/>
      <c r="Y103" s="37"/>
      <c r="Z103" s="37"/>
    </row>
    <row r="104" spans="1:34" s="369" customFormat="1" ht="13.9" customHeight="1">
      <c r="A104" s="430"/>
      <c r="B104" s="424"/>
      <c r="C104" s="431"/>
      <c r="D104" s="432"/>
      <c r="E104" s="353"/>
      <c r="F104" s="399"/>
      <c r="G104" s="399"/>
      <c r="H104" s="399"/>
      <c r="I104" s="395"/>
      <c r="J104" s="395"/>
      <c r="K104" s="395"/>
      <c r="L104" s="395"/>
      <c r="M104" s="395"/>
      <c r="N104" s="395"/>
      <c r="O104" s="395"/>
      <c r="P104" s="395"/>
      <c r="Q104" s="363"/>
      <c r="R104" s="324"/>
      <c r="S104" s="37"/>
      <c r="Y104" s="37"/>
      <c r="Z104" s="37"/>
    </row>
    <row r="105" spans="1:34" s="3" customFormat="1">
      <c r="A105" s="41"/>
      <c r="B105" s="42"/>
      <c r="C105" s="43"/>
      <c r="D105" s="44"/>
      <c r="E105" s="45"/>
      <c r="F105" s="46"/>
      <c r="G105" s="46"/>
      <c r="H105" s="46"/>
      <c r="I105" s="46"/>
      <c r="J105" s="14"/>
      <c r="K105" s="88"/>
      <c r="L105" s="88"/>
      <c r="M105" s="14"/>
      <c r="N105" s="13"/>
      <c r="O105" s="89"/>
      <c r="P105" s="2"/>
      <c r="Q105" s="1"/>
      <c r="R105" s="14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s="3" customFormat="1" ht="15">
      <c r="A106" s="47" t="s">
        <v>573</v>
      </c>
      <c r="B106" s="47"/>
      <c r="C106" s="47"/>
      <c r="D106" s="47"/>
      <c r="E106" s="48"/>
      <c r="F106" s="46"/>
      <c r="G106" s="46"/>
      <c r="H106" s="46"/>
      <c r="I106" s="46"/>
      <c r="J106" s="50"/>
      <c r="K106" s="9"/>
      <c r="L106" s="9"/>
      <c r="M106" s="9"/>
      <c r="N106" s="8"/>
      <c r="O106" s="50"/>
      <c r="P106" s="2"/>
      <c r="Q106" s="1"/>
      <c r="R106" s="14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s="3" customFormat="1" ht="38.25">
      <c r="A107" s="18" t="s">
        <v>16</v>
      </c>
      <c r="B107" s="18" t="s">
        <v>534</v>
      </c>
      <c r="C107" s="18"/>
      <c r="D107" s="19" t="s">
        <v>545</v>
      </c>
      <c r="E107" s="18" t="s">
        <v>546</v>
      </c>
      <c r="F107" s="18" t="s">
        <v>547</v>
      </c>
      <c r="G107" s="49" t="s">
        <v>566</v>
      </c>
      <c r="H107" s="18" t="s">
        <v>549</v>
      </c>
      <c r="I107" s="18" t="s">
        <v>550</v>
      </c>
      <c r="J107" s="17" t="s">
        <v>551</v>
      </c>
      <c r="K107" s="17" t="s">
        <v>574</v>
      </c>
      <c r="L107" s="60" t="s">
        <v>819</v>
      </c>
      <c r="M107" s="74" t="s">
        <v>568</v>
      </c>
      <c r="N107" s="18" t="s">
        <v>569</v>
      </c>
      <c r="O107" s="18" t="s">
        <v>554</v>
      </c>
      <c r="P107" s="19" t="s">
        <v>555</v>
      </c>
      <c r="Q107" s="1"/>
      <c r="R107" s="14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s="369" customFormat="1" ht="13.9" customHeight="1">
      <c r="A108" s="508">
        <v>1</v>
      </c>
      <c r="B108" s="472">
        <v>44287</v>
      </c>
      <c r="C108" s="479"/>
      <c r="D108" s="459" t="s">
        <v>866</v>
      </c>
      <c r="E108" s="480" t="s">
        <v>557</v>
      </c>
      <c r="F108" s="460">
        <v>94</v>
      </c>
      <c r="G108" s="460">
        <v>58</v>
      </c>
      <c r="H108" s="460">
        <v>58</v>
      </c>
      <c r="I108" s="507" t="s">
        <v>867</v>
      </c>
      <c r="J108" s="461" t="s">
        <v>868</v>
      </c>
      <c r="K108" s="506">
        <f>H108-F108</f>
        <v>-36</v>
      </c>
      <c r="L108" s="461">
        <v>100</v>
      </c>
      <c r="M108" s="498">
        <f t="shared" ref="M108" si="84">(K108*N108)-L108</f>
        <v>-2800</v>
      </c>
      <c r="N108" s="461">
        <v>75</v>
      </c>
      <c r="O108" s="499" t="s">
        <v>620</v>
      </c>
      <c r="P108" s="503">
        <v>44287</v>
      </c>
      <c r="Q108" s="363"/>
      <c r="R108" s="324" t="s">
        <v>559</v>
      </c>
      <c r="S108" s="37"/>
      <c r="Y108" s="37"/>
      <c r="Z108" s="37"/>
    </row>
    <row r="109" spans="1:34" s="369" customFormat="1" ht="13.9" customHeight="1">
      <c r="A109" s="517">
        <v>2</v>
      </c>
      <c r="B109" s="467">
        <v>44287</v>
      </c>
      <c r="C109" s="518"/>
      <c r="D109" s="446" t="s">
        <v>869</v>
      </c>
      <c r="E109" s="519" t="s">
        <v>557</v>
      </c>
      <c r="F109" s="444">
        <v>295</v>
      </c>
      <c r="G109" s="444">
        <v>95</v>
      </c>
      <c r="H109" s="444">
        <v>395</v>
      </c>
      <c r="I109" s="445">
        <v>600</v>
      </c>
      <c r="J109" s="445" t="s">
        <v>875</v>
      </c>
      <c r="K109" s="520">
        <f>H109-F109</f>
        <v>100</v>
      </c>
      <c r="L109" s="445">
        <v>100</v>
      </c>
      <c r="M109" s="521">
        <f t="shared" ref="M109" si="85">(K109*N109)-L109</f>
        <v>2400</v>
      </c>
      <c r="N109" s="445">
        <v>25</v>
      </c>
      <c r="O109" s="522" t="s">
        <v>556</v>
      </c>
      <c r="P109" s="443">
        <v>44291</v>
      </c>
      <c r="Q109" s="363"/>
      <c r="R109" s="324" t="s">
        <v>559</v>
      </c>
      <c r="S109" s="37"/>
      <c r="Y109" s="37"/>
      <c r="Z109" s="37"/>
    </row>
    <row r="110" spans="1:34" s="369" customFormat="1" ht="13.9" customHeight="1">
      <c r="A110" s="517">
        <v>3</v>
      </c>
      <c r="B110" s="467">
        <v>44291</v>
      </c>
      <c r="C110" s="518"/>
      <c r="D110" s="446" t="s">
        <v>876</v>
      </c>
      <c r="E110" s="519" t="s">
        <v>557</v>
      </c>
      <c r="F110" s="444">
        <v>62.5</v>
      </c>
      <c r="G110" s="444">
        <v>30</v>
      </c>
      <c r="H110" s="444">
        <v>77.5</v>
      </c>
      <c r="I110" s="445">
        <v>140</v>
      </c>
      <c r="J110" s="445" t="s">
        <v>887</v>
      </c>
      <c r="K110" s="520">
        <f>H110-F110</f>
        <v>15</v>
      </c>
      <c r="L110" s="445">
        <v>100</v>
      </c>
      <c r="M110" s="521">
        <f t="shared" ref="M110" si="86">(K110*N110)-L110</f>
        <v>1025</v>
      </c>
      <c r="N110" s="445">
        <v>75</v>
      </c>
      <c r="O110" s="522" t="s">
        <v>556</v>
      </c>
      <c r="P110" s="443">
        <v>44292</v>
      </c>
      <c r="Q110" s="363"/>
      <c r="R110" s="324" t="s">
        <v>792</v>
      </c>
      <c r="S110" s="37"/>
      <c r="Y110" s="37"/>
      <c r="Z110" s="37"/>
    </row>
    <row r="111" spans="1:34" s="369" customFormat="1" ht="13.9" customHeight="1">
      <c r="A111" s="517">
        <v>4</v>
      </c>
      <c r="B111" s="467">
        <v>44292</v>
      </c>
      <c r="C111" s="518"/>
      <c r="D111" s="446" t="s">
        <v>866</v>
      </c>
      <c r="E111" s="519" t="s">
        <v>557</v>
      </c>
      <c r="F111" s="444">
        <v>72</v>
      </c>
      <c r="G111" s="444">
        <v>30</v>
      </c>
      <c r="H111" s="444">
        <v>89</v>
      </c>
      <c r="I111" s="445">
        <v>140</v>
      </c>
      <c r="J111" s="445" t="s">
        <v>888</v>
      </c>
      <c r="K111" s="520">
        <f t="shared" ref="K111:K114" si="87">H111-F111</f>
        <v>17</v>
      </c>
      <c r="L111" s="445">
        <v>100</v>
      </c>
      <c r="M111" s="521">
        <f t="shared" ref="M111:M116" si="88">(K111*N111)-L111</f>
        <v>1175</v>
      </c>
      <c r="N111" s="445">
        <v>75</v>
      </c>
      <c r="O111" s="522" t="s">
        <v>556</v>
      </c>
      <c r="P111" s="524">
        <v>44292</v>
      </c>
      <c r="Q111" s="363"/>
      <c r="R111" s="324" t="s">
        <v>792</v>
      </c>
      <c r="S111" s="37"/>
      <c r="Y111" s="37"/>
      <c r="Z111" s="37"/>
    </row>
    <row r="112" spans="1:34" s="369" customFormat="1" ht="13.9" customHeight="1">
      <c r="A112" s="517">
        <v>5</v>
      </c>
      <c r="B112" s="467">
        <v>44292</v>
      </c>
      <c r="C112" s="518"/>
      <c r="D112" s="446" t="s">
        <v>884</v>
      </c>
      <c r="E112" s="519" t="s">
        <v>557</v>
      </c>
      <c r="F112" s="444">
        <v>8.15</v>
      </c>
      <c r="G112" s="444">
        <v>5</v>
      </c>
      <c r="H112" s="444">
        <v>9.1999999999999993</v>
      </c>
      <c r="I112" s="445">
        <v>14</v>
      </c>
      <c r="J112" s="445" t="s">
        <v>892</v>
      </c>
      <c r="K112" s="520">
        <f t="shared" si="87"/>
        <v>1.0499999999999989</v>
      </c>
      <c r="L112" s="445">
        <v>100</v>
      </c>
      <c r="M112" s="521">
        <f t="shared" si="88"/>
        <v>1789.9999999999982</v>
      </c>
      <c r="N112" s="445">
        <v>1800</v>
      </c>
      <c r="O112" s="522" t="s">
        <v>556</v>
      </c>
      <c r="P112" s="524">
        <v>44292</v>
      </c>
      <c r="Q112" s="363"/>
      <c r="R112" s="324" t="s">
        <v>792</v>
      </c>
      <c r="S112" s="37"/>
      <c r="Y112" s="37"/>
      <c r="Z112" s="37"/>
    </row>
    <row r="113" spans="1:26" s="369" customFormat="1" ht="13.9" customHeight="1">
      <c r="A113" s="517">
        <v>6</v>
      </c>
      <c r="B113" s="467">
        <v>44292</v>
      </c>
      <c r="C113" s="518"/>
      <c r="D113" s="446" t="s">
        <v>866</v>
      </c>
      <c r="E113" s="519" t="s">
        <v>557</v>
      </c>
      <c r="F113" s="444">
        <v>65</v>
      </c>
      <c r="G113" s="444">
        <v>28</v>
      </c>
      <c r="H113" s="444">
        <v>82</v>
      </c>
      <c r="I113" s="445">
        <v>140</v>
      </c>
      <c r="J113" s="445" t="s">
        <v>888</v>
      </c>
      <c r="K113" s="520">
        <f t="shared" si="87"/>
        <v>17</v>
      </c>
      <c r="L113" s="445">
        <v>100</v>
      </c>
      <c r="M113" s="521">
        <f t="shared" si="88"/>
        <v>1175</v>
      </c>
      <c r="N113" s="445">
        <v>75</v>
      </c>
      <c r="O113" s="522" t="s">
        <v>556</v>
      </c>
      <c r="P113" s="524">
        <v>44292</v>
      </c>
      <c r="Q113" s="363"/>
      <c r="R113" s="324" t="s">
        <v>792</v>
      </c>
      <c r="S113" s="37"/>
      <c r="Y113" s="37"/>
      <c r="Z113" s="37"/>
    </row>
    <row r="114" spans="1:26" s="369" customFormat="1" ht="13.9" customHeight="1">
      <c r="A114" s="517">
        <v>7</v>
      </c>
      <c r="B114" s="467">
        <v>44292</v>
      </c>
      <c r="C114" s="518"/>
      <c r="D114" s="446" t="s">
        <v>885</v>
      </c>
      <c r="E114" s="519" t="s">
        <v>557</v>
      </c>
      <c r="F114" s="444">
        <v>85</v>
      </c>
      <c r="G114" s="444">
        <v>40</v>
      </c>
      <c r="H114" s="444">
        <v>100</v>
      </c>
      <c r="I114" s="445" t="s">
        <v>886</v>
      </c>
      <c r="J114" s="445" t="s">
        <v>887</v>
      </c>
      <c r="K114" s="520">
        <f t="shared" si="87"/>
        <v>15</v>
      </c>
      <c r="L114" s="445">
        <v>100</v>
      </c>
      <c r="M114" s="521">
        <f t="shared" si="88"/>
        <v>1025</v>
      </c>
      <c r="N114" s="445">
        <v>75</v>
      </c>
      <c r="O114" s="522" t="s">
        <v>556</v>
      </c>
      <c r="P114" s="524">
        <v>44292</v>
      </c>
      <c r="Q114" s="363"/>
      <c r="R114" s="324" t="s">
        <v>792</v>
      </c>
      <c r="S114" s="37"/>
      <c r="Y114" s="37"/>
      <c r="Z114" s="37"/>
    </row>
    <row r="115" spans="1:26" s="369" customFormat="1" ht="13.9" customHeight="1">
      <c r="A115" s="508">
        <v>8</v>
      </c>
      <c r="B115" s="472">
        <v>44293</v>
      </c>
      <c r="C115" s="479"/>
      <c r="D115" s="459" t="s">
        <v>901</v>
      </c>
      <c r="E115" s="480" t="s">
        <v>557</v>
      </c>
      <c r="F115" s="460">
        <v>72</v>
      </c>
      <c r="G115" s="460">
        <v>30</v>
      </c>
      <c r="H115" s="460">
        <v>30</v>
      </c>
      <c r="I115" s="461" t="s">
        <v>886</v>
      </c>
      <c r="J115" s="461" t="s">
        <v>902</v>
      </c>
      <c r="K115" s="506">
        <f>H115-F115</f>
        <v>-42</v>
      </c>
      <c r="L115" s="461">
        <v>100</v>
      </c>
      <c r="M115" s="498">
        <f t="shared" si="88"/>
        <v>-3250</v>
      </c>
      <c r="N115" s="461">
        <v>75</v>
      </c>
      <c r="O115" s="499" t="s">
        <v>620</v>
      </c>
      <c r="P115" s="503">
        <v>44293</v>
      </c>
      <c r="Q115" s="363"/>
      <c r="R115" s="324" t="s">
        <v>792</v>
      </c>
      <c r="S115" s="37"/>
      <c r="Y115" s="37"/>
      <c r="Z115" s="37"/>
    </row>
    <row r="116" spans="1:26" s="369" customFormat="1" ht="13.9" customHeight="1">
      <c r="A116" s="517">
        <v>9</v>
      </c>
      <c r="B116" s="467">
        <v>44293</v>
      </c>
      <c r="C116" s="518"/>
      <c r="D116" s="446" t="s">
        <v>903</v>
      </c>
      <c r="E116" s="519" t="s">
        <v>557</v>
      </c>
      <c r="F116" s="444">
        <v>330</v>
      </c>
      <c r="G116" s="444">
        <v>70</v>
      </c>
      <c r="H116" s="444">
        <v>390</v>
      </c>
      <c r="I116" s="445">
        <v>600</v>
      </c>
      <c r="J116" s="445" t="s">
        <v>787</v>
      </c>
      <c r="K116" s="520">
        <f>H116-F116</f>
        <v>60</v>
      </c>
      <c r="L116" s="445">
        <v>100</v>
      </c>
      <c r="M116" s="521">
        <f t="shared" si="88"/>
        <v>1400</v>
      </c>
      <c r="N116" s="445">
        <v>25</v>
      </c>
      <c r="O116" s="522" t="s">
        <v>556</v>
      </c>
      <c r="P116" s="524">
        <v>44293</v>
      </c>
      <c r="Q116" s="363"/>
      <c r="R116" s="324" t="s">
        <v>559</v>
      </c>
      <c r="S116" s="37"/>
      <c r="Y116" s="37"/>
      <c r="Z116" s="37"/>
    </row>
    <row r="117" spans="1:26" s="369" customFormat="1" ht="13.9" customHeight="1">
      <c r="A117" s="508">
        <v>10</v>
      </c>
      <c r="B117" s="472">
        <v>44293</v>
      </c>
      <c r="C117" s="479"/>
      <c r="D117" s="459" t="s">
        <v>903</v>
      </c>
      <c r="E117" s="480" t="s">
        <v>557</v>
      </c>
      <c r="F117" s="460">
        <v>330</v>
      </c>
      <c r="G117" s="460">
        <v>70</v>
      </c>
      <c r="H117" s="460">
        <v>130</v>
      </c>
      <c r="I117" s="461">
        <v>600</v>
      </c>
      <c r="J117" s="461" t="s">
        <v>904</v>
      </c>
      <c r="K117" s="506">
        <f>H117-F117</f>
        <v>-200</v>
      </c>
      <c r="L117" s="461">
        <v>100</v>
      </c>
      <c r="M117" s="498">
        <f t="shared" ref="M117:M119" si="89">(K117*N117)-L117</f>
        <v>-5100</v>
      </c>
      <c r="N117" s="461">
        <v>25</v>
      </c>
      <c r="O117" s="499" t="s">
        <v>620</v>
      </c>
      <c r="P117" s="503">
        <v>44293</v>
      </c>
      <c r="Q117" s="363"/>
      <c r="R117" s="324" t="s">
        <v>559</v>
      </c>
      <c r="S117" s="37"/>
      <c r="Y117" s="37"/>
      <c r="Z117" s="37"/>
    </row>
    <row r="118" spans="1:26" s="369" customFormat="1" ht="13.9" customHeight="1">
      <c r="A118" s="517">
        <v>11</v>
      </c>
      <c r="B118" s="467">
        <v>44293</v>
      </c>
      <c r="C118" s="518"/>
      <c r="D118" s="446" t="s">
        <v>884</v>
      </c>
      <c r="E118" s="519" t="s">
        <v>557</v>
      </c>
      <c r="F118" s="444">
        <v>7.15</v>
      </c>
      <c r="G118" s="444">
        <v>4</v>
      </c>
      <c r="H118" s="444">
        <v>8.15</v>
      </c>
      <c r="I118" s="445">
        <v>12</v>
      </c>
      <c r="J118" s="445" t="s">
        <v>1015</v>
      </c>
      <c r="K118" s="520">
        <f t="shared" ref="K118:K120" si="90">H118-F118</f>
        <v>1</v>
      </c>
      <c r="L118" s="445">
        <v>100</v>
      </c>
      <c r="M118" s="521">
        <f t="shared" si="89"/>
        <v>1700</v>
      </c>
      <c r="N118" s="445">
        <v>1800</v>
      </c>
      <c r="O118" s="522" t="s">
        <v>556</v>
      </c>
      <c r="P118" s="524">
        <v>44294</v>
      </c>
      <c r="Q118" s="363"/>
      <c r="R118" s="324" t="s">
        <v>792</v>
      </c>
      <c r="S118" s="37"/>
      <c r="Y118" s="37"/>
      <c r="Z118" s="37"/>
    </row>
    <row r="119" spans="1:26" s="369" customFormat="1" ht="13.9" customHeight="1">
      <c r="A119" s="517">
        <v>12</v>
      </c>
      <c r="B119" s="467">
        <v>44294</v>
      </c>
      <c r="C119" s="518"/>
      <c r="D119" s="446" t="s">
        <v>920</v>
      </c>
      <c r="E119" s="519" t="s">
        <v>557</v>
      </c>
      <c r="F119" s="444">
        <v>28</v>
      </c>
      <c r="G119" s="444"/>
      <c r="H119" s="444">
        <v>44</v>
      </c>
      <c r="I119" s="445">
        <v>70</v>
      </c>
      <c r="J119" s="445" t="s">
        <v>921</v>
      </c>
      <c r="K119" s="520">
        <f t="shared" si="90"/>
        <v>16</v>
      </c>
      <c r="L119" s="445">
        <v>100</v>
      </c>
      <c r="M119" s="521">
        <f t="shared" si="89"/>
        <v>1100</v>
      </c>
      <c r="N119" s="445">
        <v>75</v>
      </c>
      <c r="O119" s="522" t="s">
        <v>556</v>
      </c>
      <c r="P119" s="524">
        <v>44294</v>
      </c>
      <c r="Q119" s="363"/>
      <c r="R119" s="324" t="s">
        <v>792</v>
      </c>
      <c r="S119" s="37"/>
      <c r="Y119" s="37"/>
      <c r="Z119" s="37"/>
    </row>
    <row r="120" spans="1:26" s="369" customFormat="1" ht="13.9" customHeight="1">
      <c r="A120" s="517">
        <v>13</v>
      </c>
      <c r="B120" s="467">
        <v>44294</v>
      </c>
      <c r="C120" s="518"/>
      <c r="D120" s="446" t="s">
        <v>920</v>
      </c>
      <c r="E120" s="519" t="s">
        <v>557</v>
      </c>
      <c r="F120" s="444">
        <v>17</v>
      </c>
      <c r="G120" s="444"/>
      <c r="H120" s="444">
        <v>33</v>
      </c>
      <c r="I120" s="445">
        <v>50</v>
      </c>
      <c r="J120" s="445" t="s">
        <v>921</v>
      </c>
      <c r="K120" s="520">
        <f t="shared" si="90"/>
        <v>16</v>
      </c>
      <c r="L120" s="445">
        <v>100</v>
      </c>
      <c r="M120" s="521">
        <f t="shared" ref="M120:M122" si="91">(K120*N120)-L120</f>
        <v>1100</v>
      </c>
      <c r="N120" s="445">
        <v>75</v>
      </c>
      <c r="O120" s="522" t="s">
        <v>556</v>
      </c>
      <c r="P120" s="524">
        <v>44294</v>
      </c>
      <c r="Q120" s="363"/>
      <c r="R120" s="324" t="s">
        <v>792</v>
      </c>
      <c r="S120" s="37"/>
      <c r="Y120" s="37"/>
      <c r="Z120" s="37"/>
    </row>
    <row r="121" spans="1:26" s="369" customFormat="1" ht="13.9" customHeight="1">
      <c r="A121" s="517">
        <v>14</v>
      </c>
      <c r="B121" s="467">
        <v>44294</v>
      </c>
      <c r="C121" s="518"/>
      <c r="D121" s="446" t="s">
        <v>922</v>
      </c>
      <c r="E121" s="519" t="s">
        <v>557</v>
      </c>
      <c r="F121" s="444">
        <v>7.1</v>
      </c>
      <c r="G121" s="444">
        <v>5.5</v>
      </c>
      <c r="H121" s="444">
        <v>7.85</v>
      </c>
      <c r="I121" s="445" t="s">
        <v>923</v>
      </c>
      <c r="J121" s="445" t="s">
        <v>927</v>
      </c>
      <c r="K121" s="520">
        <f t="shared" ref="K121:K122" si="92">H121-F121</f>
        <v>0.75</v>
      </c>
      <c r="L121" s="445">
        <v>100</v>
      </c>
      <c r="M121" s="521">
        <f t="shared" si="91"/>
        <v>2150</v>
      </c>
      <c r="N121" s="445">
        <v>3000</v>
      </c>
      <c r="O121" s="522" t="s">
        <v>556</v>
      </c>
      <c r="P121" s="443">
        <v>44295</v>
      </c>
      <c r="Q121" s="363"/>
      <c r="R121" s="324" t="s">
        <v>559</v>
      </c>
      <c r="S121" s="37"/>
      <c r="Y121" s="37"/>
      <c r="Z121" s="37"/>
    </row>
    <row r="122" spans="1:26" s="369" customFormat="1" ht="13.9" customHeight="1">
      <c r="A122" s="517">
        <v>15</v>
      </c>
      <c r="B122" s="467">
        <v>44295</v>
      </c>
      <c r="C122" s="518"/>
      <c r="D122" s="446" t="s">
        <v>922</v>
      </c>
      <c r="E122" s="519" t="s">
        <v>557</v>
      </c>
      <c r="F122" s="444">
        <v>7.1</v>
      </c>
      <c r="G122" s="444">
        <v>5.5</v>
      </c>
      <c r="H122" s="444">
        <v>8.0500000000000007</v>
      </c>
      <c r="I122" s="445" t="s">
        <v>923</v>
      </c>
      <c r="J122" s="445" t="s">
        <v>939</v>
      </c>
      <c r="K122" s="520">
        <f t="shared" si="92"/>
        <v>0.95000000000000107</v>
      </c>
      <c r="L122" s="445">
        <v>100</v>
      </c>
      <c r="M122" s="521">
        <f t="shared" si="91"/>
        <v>2750.0000000000032</v>
      </c>
      <c r="N122" s="445">
        <v>3000</v>
      </c>
      <c r="O122" s="522" t="s">
        <v>556</v>
      </c>
      <c r="P122" s="524">
        <v>44295</v>
      </c>
      <c r="Q122" s="363"/>
      <c r="R122" s="324" t="s">
        <v>559</v>
      </c>
      <c r="S122" s="37"/>
      <c r="Y122" s="37"/>
      <c r="Z122" s="37"/>
    </row>
    <row r="123" spans="1:26" s="369" customFormat="1" ht="13.9" customHeight="1">
      <c r="A123" s="538">
        <v>16</v>
      </c>
      <c r="B123" s="472">
        <v>44295</v>
      </c>
      <c r="C123" s="479"/>
      <c r="D123" s="459" t="s">
        <v>928</v>
      </c>
      <c r="E123" s="480" t="s">
        <v>557</v>
      </c>
      <c r="F123" s="460">
        <v>35.5</v>
      </c>
      <c r="G123" s="460">
        <v>25.5</v>
      </c>
      <c r="H123" s="460">
        <v>20</v>
      </c>
      <c r="I123" s="507" t="s">
        <v>929</v>
      </c>
      <c r="J123" s="461" t="s">
        <v>945</v>
      </c>
      <c r="K123" s="529">
        <f t="shared" ref="K123" si="93">H123-F123</f>
        <v>-15.5</v>
      </c>
      <c r="L123" s="461">
        <v>100</v>
      </c>
      <c r="M123" s="498">
        <f t="shared" ref="M123:M124" si="94">(K123*N123)-L123</f>
        <v>-8625</v>
      </c>
      <c r="N123" s="461">
        <v>550</v>
      </c>
      <c r="O123" s="499" t="s">
        <v>620</v>
      </c>
      <c r="P123" s="536">
        <v>44298</v>
      </c>
      <c r="Q123" s="363"/>
      <c r="R123" s="324" t="s">
        <v>792</v>
      </c>
      <c r="S123" s="37"/>
      <c r="Y123" s="37"/>
      <c r="Z123" s="37"/>
    </row>
    <row r="124" spans="1:26" s="369" customFormat="1" ht="13.9" customHeight="1">
      <c r="A124" s="538">
        <v>17</v>
      </c>
      <c r="B124" s="472">
        <v>44299</v>
      </c>
      <c r="C124" s="479"/>
      <c r="D124" s="459" t="s">
        <v>949</v>
      </c>
      <c r="E124" s="480" t="s">
        <v>557</v>
      </c>
      <c r="F124" s="460">
        <v>54</v>
      </c>
      <c r="G124" s="460">
        <v>5</v>
      </c>
      <c r="H124" s="460">
        <v>12.5</v>
      </c>
      <c r="I124" s="461">
        <v>110</v>
      </c>
      <c r="J124" s="461" t="s">
        <v>961</v>
      </c>
      <c r="K124" s="558">
        <f>H124-F124</f>
        <v>-41.5</v>
      </c>
      <c r="L124" s="461">
        <v>100</v>
      </c>
      <c r="M124" s="498">
        <f t="shared" si="94"/>
        <v>-3212.5</v>
      </c>
      <c r="N124" s="461">
        <v>75</v>
      </c>
      <c r="O124" s="499" t="s">
        <v>620</v>
      </c>
      <c r="P124" s="536">
        <v>44301</v>
      </c>
      <c r="Q124" s="363"/>
      <c r="R124" s="324" t="s">
        <v>792</v>
      </c>
      <c r="S124" s="37"/>
      <c r="Y124" s="37"/>
      <c r="Z124" s="37"/>
    </row>
    <row r="125" spans="1:26" s="369" customFormat="1" ht="13.9" customHeight="1">
      <c r="A125" s="538">
        <v>18</v>
      </c>
      <c r="B125" s="472">
        <v>44299</v>
      </c>
      <c r="C125" s="479"/>
      <c r="D125" s="459" t="s">
        <v>950</v>
      </c>
      <c r="E125" s="480" t="s">
        <v>557</v>
      </c>
      <c r="F125" s="460">
        <v>310</v>
      </c>
      <c r="G125" s="460">
        <v>90</v>
      </c>
      <c r="H125" s="460">
        <v>160</v>
      </c>
      <c r="I125" s="507" t="s">
        <v>951</v>
      </c>
      <c r="J125" s="461" t="s">
        <v>952</v>
      </c>
      <c r="K125" s="544">
        <f>H125-F125</f>
        <v>-150</v>
      </c>
      <c r="L125" s="461">
        <v>100</v>
      </c>
      <c r="M125" s="498">
        <f t="shared" ref="M125:M126" si="95">(K125*N125)-L125</f>
        <v>-3850</v>
      </c>
      <c r="N125" s="461">
        <v>25</v>
      </c>
      <c r="O125" s="499" t="s">
        <v>620</v>
      </c>
      <c r="P125" s="503">
        <v>44299</v>
      </c>
      <c r="Q125" s="363"/>
      <c r="R125" s="324" t="s">
        <v>559</v>
      </c>
      <c r="S125" s="37"/>
      <c r="Y125" s="37"/>
      <c r="Z125" s="37"/>
    </row>
    <row r="126" spans="1:26" s="369" customFormat="1" ht="13.9" customHeight="1">
      <c r="A126" s="545">
        <v>19</v>
      </c>
      <c r="B126" s="467">
        <v>44299</v>
      </c>
      <c r="C126" s="518"/>
      <c r="D126" s="446" t="s">
        <v>953</v>
      </c>
      <c r="E126" s="519" t="s">
        <v>557</v>
      </c>
      <c r="F126" s="444">
        <v>30</v>
      </c>
      <c r="G126" s="444">
        <v>22</v>
      </c>
      <c r="H126" s="444">
        <v>34.5</v>
      </c>
      <c r="I126" s="445" t="s">
        <v>954</v>
      </c>
      <c r="J126" s="445" t="s">
        <v>957</v>
      </c>
      <c r="K126" s="520">
        <f t="shared" ref="K126" si="96">H126-F126</f>
        <v>4.5</v>
      </c>
      <c r="L126" s="445">
        <v>100</v>
      </c>
      <c r="M126" s="521">
        <f t="shared" si="95"/>
        <v>2600</v>
      </c>
      <c r="N126" s="445">
        <v>600</v>
      </c>
      <c r="O126" s="522" t="s">
        <v>556</v>
      </c>
      <c r="P126" s="524">
        <v>44299</v>
      </c>
      <c r="Q126" s="363"/>
      <c r="R126" s="324" t="s">
        <v>559</v>
      </c>
      <c r="S126" s="37"/>
      <c r="Y126" s="37"/>
      <c r="Z126" s="37"/>
    </row>
    <row r="127" spans="1:26" s="369" customFormat="1" ht="13.9" customHeight="1">
      <c r="A127" s="545">
        <v>20</v>
      </c>
      <c r="B127" s="467">
        <v>44299</v>
      </c>
      <c r="C127" s="518"/>
      <c r="D127" s="446" t="s">
        <v>953</v>
      </c>
      <c r="E127" s="519" t="s">
        <v>557</v>
      </c>
      <c r="F127" s="444">
        <v>29.5</v>
      </c>
      <c r="G127" s="444">
        <v>22</v>
      </c>
      <c r="H127" s="444">
        <v>34.5</v>
      </c>
      <c r="I127" s="445" t="s">
        <v>954</v>
      </c>
      <c r="J127" s="445" t="s">
        <v>958</v>
      </c>
      <c r="K127" s="520">
        <f t="shared" ref="K127" si="97">H127-F127</f>
        <v>5</v>
      </c>
      <c r="L127" s="445">
        <v>100</v>
      </c>
      <c r="M127" s="521">
        <f t="shared" ref="M127" si="98">(K127*N127)-L127</f>
        <v>2900</v>
      </c>
      <c r="N127" s="445">
        <v>600</v>
      </c>
      <c r="O127" s="522" t="s">
        <v>556</v>
      </c>
      <c r="P127" s="524">
        <v>44299</v>
      </c>
      <c r="Q127" s="363"/>
      <c r="R127" s="324" t="s">
        <v>559</v>
      </c>
      <c r="S127" s="37"/>
      <c r="Y127" s="37"/>
      <c r="Z127" s="37"/>
    </row>
    <row r="128" spans="1:26" s="369" customFormat="1" ht="13.9" customHeight="1">
      <c r="A128" s="545">
        <v>21</v>
      </c>
      <c r="B128" s="467">
        <v>44299</v>
      </c>
      <c r="C128" s="518"/>
      <c r="D128" s="446" t="s">
        <v>955</v>
      </c>
      <c r="E128" s="519" t="s">
        <v>557</v>
      </c>
      <c r="F128" s="444">
        <v>34</v>
      </c>
      <c r="G128" s="444">
        <v>20</v>
      </c>
      <c r="H128" s="444">
        <v>41</v>
      </c>
      <c r="I128" s="445">
        <v>60</v>
      </c>
      <c r="J128" s="445" t="s">
        <v>956</v>
      </c>
      <c r="K128" s="520">
        <f t="shared" ref="K128" si="99">H128-F128</f>
        <v>7</v>
      </c>
      <c r="L128" s="445">
        <v>100</v>
      </c>
      <c r="M128" s="521">
        <f t="shared" ref="M128" si="100">(K128*N128)-L128</f>
        <v>2000</v>
      </c>
      <c r="N128" s="445">
        <v>300</v>
      </c>
      <c r="O128" s="522" t="s">
        <v>556</v>
      </c>
      <c r="P128" s="524">
        <v>44299</v>
      </c>
      <c r="Q128" s="363"/>
      <c r="R128" s="324" t="s">
        <v>792</v>
      </c>
      <c r="S128" s="37"/>
      <c r="Y128" s="37"/>
      <c r="Z128" s="37"/>
    </row>
    <row r="129" spans="1:26" s="369" customFormat="1" ht="13.9" customHeight="1">
      <c r="A129" s="545">
        <v>22</v>
      </c>
      <c r="B129" s="467">
        <v>44301</v>
      </c>
      <c r="C129" s="518"/>
      <c r="D129" s="446" t="s">
        <v>955</v>
      </c>
      <c r="E129" s="519" t="s">
        <v>557</v>
      </c>
      <c r="F129" s="444">
        <v>39</v>
      </c>
      <c r="G129" s="444">
        <v>25</v>
      </c>
      <c r="H129" s="444">
        <v>46</v>
      </c>
      <c r="I129" s="445">
        <v>60</v>
      </c>
      <c r="J129" s="445" t="s">
        <v>956</v>
      </c>
      <c r="K129" s="520">
        <f t="shared" ref="K129" si="101">H129-F129</f>
        <v>7</v>
      </c>
      <c r="L129" s="445">
        <v>100</v>
      </c>
      <c r="M129" s="521">
        <f t="shared" ref="M129" si="102">(K129*N129)-L129</f>
        <v>2000</v>
      </c>
      <c r="N129" s="445">
        <v>300</v>
      </c>
      <c r="O129" s="522" t="s">
        <v>556</v>
      </c>
      <c r="P129" s="443">
        <v>44302</v>
      </c>
      <c r="Q129" s="363"/>
      <c r="R129" s="324" t="s">
        <v>792</v>
      </c>
      <c r="S129" s="37"/>
      <c r="Y129" s="37"/>
      <c r="Z129" s="37"/>
    </row>
    <row r="130" spans="1:26" s="369" customFormat="1" ht="13.9" customHeight="1">
      <c r="A130" s="545">
        <v>23</v>
      </c>
      <c r="B130" s="467">
        <v>44301</v>
      </c>
      <c r="C130" s="518"/>
      <c r="D130" s="446" t="s">
        <v>928</v>
      </c>
      <c r="E130" s="519" t="s">
        <v>557</v>
      </c>
      <c r="F130" s="444">
        <v>17.5</v>
      </c>
      <c r="G130" s="444">
        <v>9</v>
      </c>
      <c r="H130" s="444">
        <v>21</v>
      </c>
      <c r="I130" s="445" t="s">
        <v>964</v>
      </c>
      <c r="J130" s="445" t="s">
        <v>965</v>
      </c>
      <c r="K130" s="520">
        <f t="shared" ref="K130" si="103">H130-F130</f>
        <v>3.5</v>
      </c>
      <c r="L130" s="445">
        <v>100</v>
      </c>
      <c r="M130" s="521">
        <f t="shared" ref="M130:M131" si="104">(K130*N130)-L130</f>
        <v>1825</v>
      </c>
      <c r="N130" s="445">
        <v>550</v>
      </c>
      <c r="O130" s="522" t="s">
        <v>556</v>
      </c>
      <c r="P130" s="524">
        <v>44301</v>
      </c>
      <c r="Q130" s="363"/>
      <c r="R130" s="324" t="s">
        <v>559</v>
      </c>
      <c r="S130" s="37"/>
      <c r="Y130" s="37"/>
      <c r="Z130" s="37"/>
    </row>
    <row r="131" spans="1:26" s="369" customFormat="1" ht="13.9" customHeight="1">
      <c r="A131" s="538">
        <v>24</v>
      </c>
      <c r="B131" s="472">
        <v>44301</v>
      </c>
      <c r="C131" s="479"/>
      <c r="D131" s="459" t="s">
        <v>966</v>
      </c>
      <c r="E131" s="480" t="s">
        <v>557</v>
      </c>
      <c r="F131" s="460">
        <v>27</v>
      </c>
      <c r="G131" s="460"/>
      <c r="H131" s="460">
        <v>0</v>
      </c>
      <c r="I131" s="461">
        <v>70</v>
      </c>
      <c r="J131" s="461" t="s">
        <v>967</v>
      </c>
      <c r="K131" s="558">
        <f>H131-F131</f>
        <v>-27</v>
      </c>
      <c r="L131" s="461">
        <v>100</v>
      </c>
      <c r="M131" s="498">
        <f t="shared" si="104"/>
        <v>-2125</v>
      </c>
      <c r="N131" s="461">
        <v>75</v>
      </c>
      <c r="O131" s="499" t="s">
        <v>620</v>
      </c>
      <c r="P131" s="503">
        <v>44301</v>
      </c>
      <c r="Q131" s="363"/>
      <c r="R131" s="324" t="s">
        <v>792</v>
      </c>
      <c r="S131" s="37"/>
      <c r="Y131" s="37"/>
      <c r="Z131" s="37"/>
    </row>
    <row r="132" spans="1:26" s="369" customFormat="1" ht="13.9" customHeight="1">
      <c r="A132" s="545">
        <v>25</v>
      </c>
      <c r="B132" s="467">
        <v>44302</v>
      </c>
      <c r="C132" s="518"/>
      <c r="D132" s="446" t="s">
        <v>971</v>
      </c>
      <c r="E132" s="519" t="s">
        <v>557</v>
      </c>
      <c r="F132" s="444">
        <v>25</v>
      </c>
      <c r="G132" s="444">
        <v>14</v>
      </c>
      <c r="H132" s="444">
        <v>30</v>
      </c>
      <c r="I132" s="445" t="s">
        <v>972</v>
      </c>
      <c r="J132" s="445" t="s">
        <v>958</v>
      </c>
      <c r="K132" s="520">
        <f t="shared" ref="K132" si="105">H132-F132</f>
        <v>5</v>
      </c>
      <c r="L132" s="445">
        <v>100</v>
      </c>
      <c r="M132" s="521">
        <f t="shared" ref="M132" si="106">(K132*N132)-L132</f>
        <v>2650</v>
      </c>
      <c r="N132" s="445">
        <v>550</v>
      </c>
      <c r="O132" s="522" t="s">
        <v>556</v>
      </c>
      <c r="P132" s="524">
        <v>44302</v>
      </c>
      <c r="Q132" s="363"/>
      <c r="R132" s="324" t="s">
        <v>559</v>
      </c>
      <c r="S132" s="37"/>
      <c r="Y132" s="37"/>
      <c r="Z132" s="37"/>
    </row>
    <row r="133" spans="1:26" s="369" customFormat="1" ht="13.9" customHeight="1">
      <c r="A133" s="545">
        <v>26</v>
      </c>
      <c r="B133" s="467">
        <v>44302</v>
      </c>
      <c r="C133" s="518"/>
      <c r="D133" s="446" t="s">
        <v>973</v>
      </c>
      <c r="E133" s="519" t="s">
        <v>557</v>
      </c>
      <c r="F133" s="444">
        <v>61</v>
      </c>
      <c r="G133" s="444">
        <v>40</v>
      </c>
      <c r="H133" s="444">
        <v>72</v>
      </c>
      <c r="I133" s="445">
        <v>100</v>
      </c>
      <c r="J133" s="445" t="s">
        <v>978</v>
      </c>
      <c r="K133" s="520">
        <f t="shared" ref="K133:K134" si="107">H133-F133</f>
        <v>11</v>
      </c>
      <c r="L133" s="445">
        <v>100</v>
      </c>
      <c r="M133" s="521">
        <f t="shared" ref="M133:M134" si="108">(K133*N133)-L133</f>
        <v>2650</v>
      </c>
      <c r="N133" s="445">
        <v>250</v>
      </c>
      <c r="O133" s="522" t="s">
        <v>556</v>
      </c>
      <c r="P133" s="524">
        <v>44302</v>
      </c>
      <c r="Q133" s="363"/>
      <c r="R133" s="324" t="s">
        <v>792</v>
      </c>
      <c r="S133" s="37"/>
      <c r="Y133" s="37"/>
      <c r="Z133" s="37"/>
    </row>
    <row r="134" spans="1:26" s="369" customFormat="1" ht="13.9" customHeight="1">
      <c r="A134" s="538">
        <v>27</v>
      </c>
      <c r="B134" s="472">
        <v>44302</v>
      </c>
      <c r="C134" s="479"/>
      <c r="D134" s="459" t="s">
        <v>974</v>
      </c>
      <c r="E134" s="480" t="s">
        <v>557</v>
      </c>
      <c r="F134" s="460">
        <v>6.75</v>
      </c>
      <c r="G134" s="460">
        <v>4.5</v>
      </c>
      <c r="H134" s="460">
        <v>4.5</v>
      </c>
      <c r="I134" s="461">
        <v>12</v>
      </c>
      <c r="J134" s="461" t="s">
        <v>984</v>
      </c>
      <c r="K134" s="559">
        <f t="shared" si="107"/>
        <v>-2.25</v>
      </c>
      <c r="L134" s="461">
        <v>100</v>
      </c>
      <c r="M134" s="498">
        <f t="shared" si="108"/>
        <v>-4262.5</v>
      </c>
      <c r="N134" s="461">
        <v>1850</v>
      </c>
      <c r="O134" s="499" t="s">
        <v>620</v>
      </c>
      <c r="P134" s="536">
        <v>44305</v>
      </c>
      <c r="Q134" s="363"/>
      <c r="R134" s="324" t="s">
        <v>792</v>
      </c>
      <c r="S134" s="37"/>
      <c r="Y134" s="37"/>
      <c r="Z134" s="37"/>
    </row>
    <row r="135" spans="1:26" s="369" customFormat="1" ht="13.9" customHeight="1">
      <c r="A135" s="538">
        <v>28</v>
      </c>
      <c r="B135" s="472">
        <v>44302</v>
      </c>
      <c r="C135" s="479"/>
      <c r="D135" s="459" t="s">
        <v>975</v>
      </c>
      <c r="E135" s="480" t="s">
        <v>557</v>
      </c>
      <c r="F135" s="460">
        <v>20.5</v>
      </c>
      <c r="G135" s="460">
        <v>13</v>
      </c>
      <c r="H135" s="460">
        <v>11</v>
      </c>
      <c r="I135" s="507" t="s">
        <v>976</v>
      </c>
      <c r="J135" s="461" t="s">
        <v>1003</v>
      </c>
      <c r="K135" s="559">
        <f t="shared" ref="K135:K136" si="109">H135-F135</f>
        <v>-9.5</v>
      </c>
      <c r="L135" s="461">
        <v>100</v>
      </c>
      <c r="M135" s="498">
        <f t="shared" ref="M135:M136" si="110">(K135*N135)-L135</f>
        <v>-5325</v>
      </c>
      <c r="N135" s="461">
        <v>550</v>
      </c>
      <c r="O135" s="499" t="s">
        <v>620</v>
      </c>
      <c r="P135" s="536">
        <v>44305</v>
      </c>
      <c r="Q135" s="363"/>
      <c r="R135" s="324" t="s">
        <v>559</v>
      </c>
      <c r="S135" s="37"/>
      <c r="Y135" s="37"/>
      <c r="Z135" s="37"/>
    </row>
    <row r="136" spans="1:26" s="369" customFormat="1" ht="13.9" customHeight="1">
      <c r="A136" s="545">
        <v>29</v>
      </c>
      <c r="B136" s="467">
        <v>44302</v>
      </c>
      <c r="C136" s="518"/>
      <c r="D136" s="446" t="s">
        <v>977</v>
      </c>
      <c r="E136" s="519" t="s">
        <v>557</v>
      </c>
      <c r="F136" s="444">
        <v>16.5</v>
      </c>
      <c r="G136" s="444">
        <v>10</v>
      </c>
      <c r="H136" s="444">
        <v>18.5</v>
      </c>
      <c r="I136" s="445">
        <v>25</v>
      </c>
      <c r="J136" s="445" t="s">
        <v>1000</v>
      </c>
      <c r="K136" s="520">
        <f t="shared" si="109"/>
        <v>2</v>
      </c>
      <c r="L136" s="445">
        <v>100</v>
      </c>
      <c r="M136" s="521">
        <f t="shared" si="110"/>
        <v>1600</v>
      </c>
      <c r="N136" s="445">
        <v>850</v>
      </c>
      <c r="O136" s="522" t="s">
        <v>556</v>
      </c>
      <c r="P136" s="443">
        <v>44305</v>
      </c>
      <c r="Q136" s="363"/>
      <c r="R136" s="324" t="s">
        <v>792</v>
      </c>
      <c r="S136" s="37"/>
      <c r="Y136" s="37"/>
      <c r="Z136" s="37"/>
    </row>
    <row r="137" spans="1:26" s="369" customFormat="1" ht="13.9" customHeight="1">
      <c r="A137" s="545">
        <v>30</v>
      </c>
      <c r="B137" s="467">
        <v>44305</v>
      </c>
      <c r="C137" s="518"/>
      <c r="D137" s="446" t="s">
        <v>986</v>
      </c>
      <c r="E137" s="519" t="s">
        <v>557</v>
      </c>
      <c r="F137" s="444">
        <v>12.5</v>
      </c>
      <c r="G137" s="444">
        <v>5</v>
      </c>
      <c r="H137" s="444">
        <v>16</v>
      </c>
      <c r="I137" s="445" t="s">
        <v>987</v>
      </c>
      <c r="J137" s="445" t="s">
        <v>965</v>
      </c>
      <c r="K137" s="520">
        <f t="shared" ref="K137" si="111">H137-F137</f>
        <v>3.5</v>
      </c>
      <c r="L137" s="445">
        <v>100</v>
      </c>
      <c r="M137" s="521">
        <f t="shared" ref="M137" si="112">(K137*N137)-L137</f>
        <v>2350</v>
      </c>
      <c r="N137" s="445">
        <v>700</v>
      </c>
      <c r="O137" s="522" t="s">
        <v>556</v>
      </c>
      <c r="P137" s="524">
        <v>44305</v>
      </c>
      <c r="Q137" s="363"/>
      <c r="R137" s="324" t="s">
        <v>559</v>
      </c>
      <c r="S137" s="37"/>
      <c r="Y137" s="37"/>
      <c r="Z137" s="37"/>
    </row>
    <row r="138" spans="1:26" s="369" customFormat="1" ht="13.9" customHeight="1">
      <c r="A138" s="545">
        <v>31</v>
      </c>
      <c r="B138" s="467">
        <v>44305</v>
      </c>
      <c r="C138" s="518"/>
      <c r="D138" s="446" t="s">
        <v>988</v>
      </c>
      <c r="E138" s="519" t="s">
        <v>557</v>
      </c>
      <c r="F138" s="444">
        <v>92.5</v>
      </c>
      <c r="G138" s="444">
        <v>52</v>
      </c>
      <c r="H138" s="444">
        <v>112</v>
      </c>
      <c r="I138" s="445">
        <v>200</v>
      </c>
      <c r="J138" s="445" t="s">
        <v>999</v>
      </c>
      <c r="K138" s="520">
        <f t="shared" ref="K138" si="113">H138-F138</f>
        <v>19.5</v>
      </c>
      <c r="L138" s="445">
        <v>100</v>
      </c>
      <c r="M138" s="521">
        <f t="shared" ref="M138" si="114">(K138*N138)-L138</f>
        <v>1362.5</v>
      </c>
      <c r="N138" s="445">
        <v>75</v>
      </c>
      <c r="O138" s="522" t="s">
        <v>556</v>
      </c>
      <c r="P138" s="524">
        <v>44305</v>
      </c>
      <c r="Q138" s="363"/>
      <c r="R138" s="324" t="s">
        <v>792</v>
      </c>
      <c r="S138" s="37"/>
      <c r="Y138" s="37"/>
      <c r="Z138" s="37"/>
    </row>
    <row r="139" spans="1:26" s="369" customFormat="1" ht="13.9" customHeight="1">
      <c r="A139" s="545">
        <v>32</v>
      </c>
      <c r="B139" s="467">
        <v>44305</v>
      </c>
      <c r="C139" s="518"/>
      <c r="D139" s="446" t="s">
        <v>986</v>
      </c>
      <c r="E139" s="519" t="s">
        <v>557</v>
      </c>
      <c r="F139" s="444">
        <v>13.5</v>
      </c>
      <c r="G139" s="444">
        <v>5</v>
      </c>
      <c r="H139" s="444">
        <v>17</v>
      </c>
      <c r="I139" s="445" t="s">
        <v>987</v>
      </c>
      <c r="J139" s="445" t="s">
        <v>965</v>
      </c>
      <c r="K139" s="520">
        <f t="shared" ref="K139" si="115">H139-F139</f>
        <v>3.5</v>
      </c>
      <c r="L139" s="445">
        <v>100</v>
      </c>
      <c r="M139" s="521">
        <f t="shared" ref="M139:M141" si="116">(K139*N139)-L139</f>
        <v>2350</v>
      </c>
      <c r="N139" s="445">
        <v>700</v>
      </c>
      <c r="O139" s="522" t="s">
        <v>556</v>
      </c>
      <c r="P139" s="524">
        <v>44305</v>
      </c>
      <c r="Q139" s="363"/>
      <c r="R139" s="324" t="s">
        <v>559</v>
      </c>
      <c r="S139" s="37"/>
      <c r="Y139" s="37"/>
      <c r="Z139" s="37"/>
    </row>
    <row r="140" spans="1:26" s="369" customFormat="1" ht="13.9" customHeight="1">
      <c r="A140" s="538">
        <v>33</v>
      </c>
      <c r="B140" s="472">
        <v>44305</v>
      </c>
      <c r="C140" s="479"/>
      <c r="D140" s="459" t="s">
        <v>989</v>
      </c>
      <c r="E140" s="480" t="s">
        <v>557</v>
      </c>
      <c r="F140" s="460">
        <v>90</v>
      </c>
      <c r="G140" s="460">
        <v>52</v>
      </c>
      <c r="H140" s="460">
        <v>37.5</v>
      </c>
      <c r="I140" s="461">
        <v>170</v>
      </c>
      <c r="J140" s="461" t="s">
        <v>1007</v>
      </c>
      <c r="K140" s="560">
        <f>H140-F140</f>
        <v>-52.5</v>
      </c>
      <c r="L140" s="461">
        <v>100</v>
      </c>
      <c r="M140" s="498">
        <f t="shared" si="116"/>
        <v>-4037.5</v>
      </c>
      <c r="N140" s="461">
        <v>75</v>
      </c>
      <c r="O140" s="499" t="s">
        <v>620</v>
      </c>
      <c r="P140" s="536">
        <v>44306</v>
      </c>
      <c r="Q140" s="363"/>
      <c r="R140" s="324" t="s">
        <v>792</v>
      </c>
      <c r="S140" s="37"/>
      <c r="Y140" s="37"/>
      <c r="Z140" s="37"/>
    </row>
    <row r="141" spans="1:26" s="369" customFormat="1" ht="13.9" customHeight="1">
      <c r="A141" s="545">
        <v>34</v>
      </c>
      <c r="B141" s="467">
        <v>44306</v>
      </c>
      <c r="C141" s="518"/>
      <c r="D141" s="446" t="s">
        <v>1008</v>
      </c>
      <c r="E141" s="519" t="s">
        <v>557</v>
      </c>
      <c r="F141" s="444">
        <v>5</v>
      </c>
      <c r="G141" s="444">
        <v>2.2000000000000002</v>
      </c>
      <c r="H141" s="444">
        <v>6</v>
      </c>
      <c r="I141" s="445">
        <v>10</v>
      </c>
      <c r="J141" s="445" t="s">
        <v>1015</v>
      </c>
      <c r="K141" s="520">
        <f t="shared" ref="K141" si="117">H141-F141</f>
        <v>1</v>
      </c>
      <c r="L141" s="445">
        <v>100</v>
      </c>
      <c r="M141" s="521">
        <f t="shared" si="116"/>
        <v>1750</v>
      </c>
      <c r="N141" s="445">
        <v>1850</v>
      </c>
      <c r="O141" s="522" t="s">
        <v>556</v>
      </c>
      <c r="P141" s="524">
        <v>44306</v>
      </c>
      <c r="Q141" s="363"/>
      <c r="R141" s="324" t="s">
        <v>792</v>
      </c>
      <c r="S141" s="37"/>
      <c r="Y141" s="37"/>
      <c r="Z141" s="37"/>
    </row>
    <row r="142" spans="1:26" s="369" customFormat="1" ht="13.9" customHeight="1">
      <c r="A142" s="545">
        <v>35</v>
      </c>
      <c r="B142" s="467">
        <v>44306</v>
      </c>
      <c r="C142" s="518"/>
      <c r="D142" s="446" t="s">
        <v>977</v>
      </c>
      <c r="E142" s="519" t="s">
        <v>557</v>
      </c>
      <c r="F142" s="444">
        <v>16</v>
      </c>
      <c r="G142" s="444">
        <v>10</v>
      </c>
      <c r="H142" s="444">
        <v>20</v>
      </c>
      <c r="I142" s="445">
        <v>25</v>
      </c>
      <c r="J142" s="445" t="s">
        <v>1013</v>
      </c>
      <c r="K142" s="520">
        <f t="shared" ref="K142:K143" si="118">H142-F142</f>
        <v>4</v>
      </c>
      <c r="L142" s="445">
        <v>100</v>
      </c>
      <c r="M142" s="521">
        <f t="shared" ref="M142:M143" si="119">(K142*N142)-L142</f>
        <v>3300</v>
      </c>
      <c r="N142" s="445">
        <v>850</v>
      </c>
      <c r="O142" s="522" t="s">
        <v>556</v>
      </c>
      <c r="P142" s="524">
        <v>44306</v>
      </c>
      <c r="Q142" s="363"/>
      <c r="R142" s="324" t="s">
        <v>792</v>
      </c>
      <c r="S142" s="37"/>
      <c r="Y142" s="37"/>
      <c r="Z142" s="37"/>
    </row>
    <row r="143" spans="1:26" s="369" customFormat="1" ht="13.9" customHeight="1">
      <c r="A143" s="545">
        <v>36</v>
      </c>
      <c r="B143" s="467">
        <v>44306</v>
      </c>
      <c r="C143" s="518"/>
      <c r="D143" s="446" t="s">
        <v>1014</v>
      </c>
      <c r="E143" s="519" t="s">
        <v>557</v>
      </c>
      <c r="F143" s="444">
        <v>6.5</v>
      </c>
      <c r="G143" s="444">
        <v>3.6</v>
      </c>
      <c r="H143" s="444">
        <v>8</v>
      </c>
      <c r="I143" s="445">
        <v>12</v>
      </c>
      <c r="J143" s="445" t="s">
        <v>1035</v>
      </c>
      <c r="K143" s="520">
        <f t="shared" si="118"/>
        <v>1.5</v>
      </c>
      <c r="L143" s="445">
        <v>100</v>
      </c>
      <c r="M143" s="521">
        <f t="shared" si="119"/>
        <v>12.5</v>
      </c>
      <c r="N143" s="445">
        <v>75</v>
      </c>
      <c r="O143" s="522" t="s">
        <v>556</v>
      </c>
      <c r="P143" s="443">
        <v>44308</v>
      </c>
      <c r="Q143" s="363"/>
      <c r="R143" s="324" t="s">
        <v>792</v>
      </c>
      <c r="S143" s="37"/>
      <c r="Y143" s="37"/>
      <c r="Z143" s="37"/>
    </row>
    <row r="144" spans="1:26" s="369" customFormat="1" ht="13.9" customHeight="1">
      <c r="A144" s="545">
        <v>37</v>
      </c>
      <c r="B144" s="467">
        <v>44306</v>
      </c>
      <c r="C144" s="518"/>
      <c r="D144" s="446" t="s">
        <v>1016</v>
      </c>
      <c r="E144" s="519" t="s">
        <v>557</v>
      </c>
      <c r="F144" s="444">
        <v>31.5</v>
      </c>
      <c r="G144" s="444"/>
      <c r="H144" s="444">
        <v>39</v>
      </c>
      <c r="I144" s="445" t="s">
        <v>1017</v>
      </c>
      <c r="J144" s="445" t="s">
        <v>1036</v>
      </c>
      <c r="K144" s="520">
        <f t="shared" ref="K144" si="120">H144-F144</f>
        <v>7.5</v>
      </c>
      <c r="L144" s="445">
        <v>100</v>
      </c>
      <c r="M144" s="521">
        <f t="shared" ref="M144" si="121">(K144*N144)-L144</f>
        <v>462.5</v>
      </c>
      <c r="N144" s="445">
        <v>75</v>
      </c>
      <c r="O144" s="522" t="s">
        <v>556</v>
      </c>
      <c r="P144" s="443">
        <v>44308</v>
      </c>
      <c r="Q144" s="363"/>
      <c r="R144" s="324" t="s">
        <v>559</v>
      </c>
      <c r="S144" s="37"/>
      <c r="Y144" s="37"/>
      <c r="Z144" s="37"/>
    </row>
    <row r="145" spans="1:34" s="369" customFormat="1" ht="13.9" customHeight="1">
      <c r="A145" s="545">
        <v>38</v>
      </c>
      <c r="B145" s="467">
        <v>44308</v>
      </c>
      <c r="C145" s="518"/>
      <c r="D145" s="446" t="s">
        <v>1021</v>
      </c>
      <c r="E145" s="519" t="s">
        <v>557</v>
      </c>
      <c r="F145" s="444">
        <v>8.25</v>
      </c>
      <c r="G145" s="444">
        <v>3.75</v>
      </c>
      <c r="H145" s="444">
        <v>10</v>
      </c>
      <c r="I145" s="445" t="s">
        <v>1022</v>
      </c>
      <c r="J145" s="445" t="s">
        <v>1028</v>
      </c>
      <c r="K145" s="520">
        <f t="shared" ref="K145:K146" si="122">H145-F145</f>
        <v>1.75</v>
      </c>
      <c r="L145" s="445">
        <v>100</v>
      </c>
      <c r="M145" s="521">
        <f t="shared" ref="M145:M146" si="123">(K145*N145)-L145</f>
        <v>1825</v>
      </c>
      <c r="N145" s="445">
        <v>1100</v>
      </c>
      <c r="O145" s="522" t="s">
        <v>556</v>
      </c>
      <c r="P145" s="524">
        <v>44308</v>
      </c>
      <c r="Q145" s="363"/>
      <c r="R145" s="324" t="s">
        <v>559</v>
      </c>
      <c r="S145" s="37"/>
      <c r="Y145" s="37"/>
      <c r="Z145" s="37"/>
    </row>
    <row r="146" spans="1:34" s="369" customFormat="1" ht="13.9" customHeight="1">
      <c r="A146" s="538">
        <v>39</v>
      </c>
      <c r="B146" s="472">
        <v>44308</v>
      </c>
      <c r="C146" s="479"/>
      <c r="D146" s="459" t="s">
        <v>1025</v>
      </c>
      <c r="E146" s="480" t="s">
        <v>557</v>
      </c>
      <c r="F146" s="460">
        <v>19.5</v>
      </c>
      <c r="G146" s="460">
        <v>10</v>
      </c>
      <c r="H146" s="460">
        <v>11.5</v>
      </c>
      <c r="I146" s="461">
        <v>40</v>
      </c>
      <c r="J146" s="461" t="s">
        <v>1045</v>
      </c>
      <c r="K146" s="570">
        <f t="shared" si="122"/>
        <v>-8</v>
      </c>
      <c r="L146" s="461">
        <v>100</v>
      </c>
      <c r="M146" s="498">
        <f t="shared" si="123"/>
        <v>-4500</v>
      </c>
      <c r="N146" s="461">
        <v>550</v>
      </c>
      <c r="O146" s="499" t="s">
        <v>620</v>
      </c>
      <c r="P146" s="536">
        <v>44309</v>
      </c>
      <c r="Q146" s="363"/>
      <c r="R146" s="324" t="s">
        <v>792</v>
      </c>
      <c r="S146" s="37"/>
      <c r="Y146" s="37"/>
      <c r="Z146" s="37"/>
    </row>
    <row r="147" spans="1:34" s="369" customFormat="1" ht="13.9" customHeight="1">
      <c r="A147" s="538">
        <v>40</v>
      </c>
      <c r="B147" s="472">
        <v>44308</v>
      </c>
      <c r="C147" s="479"/>
      <c r="D147" s="459" t="s">
        <v>988</v>
      </c>
      <c r="E147" s="480" t="s">
        <v>557</v>
      </c>
      <c r="F147" s="460">
        <v>42</v>
      </c>
      <c r="G147" s="460">
        <v>0</v>
      </c>
      <c r="H147" s="460">
        <v>0</v>
      </c>
      <c r="I147" s="461" t="s">
        <v>1026</v>
      </c>
      <c r="J147" s="461" t="s">
        <v>902</v>
      </c>
      <c r="K147" s="569">
        <f>H147-F147</f>
        <v>-42</v>
      </c>
      <c r="L147" s="461">
        <v>100</v>
      </c>
      <c r="M147" s="498">
        <f t="shared" ref="M147:M148" si="124">(K147*N147)-L147</f>
        <v>-3250</v>
      </c>
      <c r="N147" s="461">
        <v>75</v>
      </c>
      <c r="O147" s="499" t="s">
        <v>620</v>
      </c>
      <c r="P147" s="503">
        <v>44308</v>
      </c>
      <c r="Q147" s="363"/>
      <c r="R147" s="324" t="s">
        <v>792</v>
      </c>
      <c r="S147" s="37"/>
      <c r="Y147" s="37"/>
      <c r="Z147" s="37"/>
    </row>
    <row r="148" spans="1:34" s="369" customFormat="1" ht="13.9" customHeight="1">
      <c r="A148" s="538">
        <v>41</v>
      </c>
      <c r="B148" s="472">
        <v>44308</v>
      </c>
      <c r="C148" s="479"/>
      <c r="D148" s="459" t="s">
        <v>1008</v>
      </c>
      <c r="E148" s="480" t="s">
        <v>557</v>
      </c>
      <c r="F148" s="460">
        <v>4</v>
      </c>
      <c r="G148" s="460">
        <v>1.1000000000000001</v>
      </c>
      <c r="H148" s="460">
        <v>1.1000000000000001</v>
      </c>
      <c r="I148" s="461">
        <v>10</v>
      </c>
      <c r="J148" s="461" t="s">
        <v>1049</v>
      </c>
      <c r="K148" s="571">
        <f t="shared" ref="K148" si="125">H148-F148</f>
        <v>-2.9</v>
      </c>
      <c r="L148" s="461">
        <v>100</v>
      </c>
      <c r="M148" s="498">
        <f t="shared" si="124"/>
        <v>-5465</v>
      </c>
      <c r="N148" s="461">
        <v>1850</v>
      </c>
      <c r="O148" s="499" t="s">
        <v>620</v>
      </c>
      <c r="P148" s="536">
        <v>44312</v>
      </c>
      <c r="Q148" s="363"/>
      <c r="R148" s="324" t="s">
        <v>792</v>
      </c>
      <c r="S148" s="37"/>
      <c r="Y148" s="37"/>
      <c r="Z148" s="37"/>
    </row>
    <row r="149" spans="1:34" s="369" customFormat="1" ht="13.9" customHeight="1">
      <c r="A149" s="538">
        <v>42</v>
      </c>
      <c r="B149" s="472">
        <v>44308</v>
      </c>
      <c r="C149" s="479"/>
      <c r="D149" s="459" t="s">
        <v>1029</v>
      </c>
      <c r="E149" s="480" t="s">
        <v>890</v>
      </c>
      <c r="F149" s="460">
        <v>57.5</v>
      </c>
      <c r="G149" s="460">
        <v>101</v>
      </c>
      <c r="H149" s="460">
        <v>85</v>
      </c>
      <c r="I149" s="461">
        <v>1</v>
      </c>
      <c r="J149" s="461" t="s">
        <v>1030</v>
      </c>
      <c r="K149" s="569">
        <f>H149-F149</f>
        <v>27.5</v>
      </c>
      <c r="L149" s="461">
        <v>100</v>
      </c>
      <c r="M149" s="498">
        <f t="shared" ref="M149:M151" si="126">(K149*N149)-L149</f>
        <v>587.5</v>
      </c>
      <c r="N149" s="461">
        <v>25</v>
      </c>
      <c r="O149" s="499" t="s">
        <v>620</v>
      </c>
      <c r="P149" s="503">
        <v>44308</v>
      </c>
      <c r="Q149" s="363"/>
      <c r="R149" s="324" t="s">
        <v>559</v>
      </c>
      <c r="S149" s="37"/>
      <c r="Y149" s="37"/>
      <c r="Z149" s="37"/>
    </row>
    <row r="150" spans="1:34" s="369" customFormat="1" ht="13.9" customHeight="1">
      <c r="A150" s="545">
        <v>43</v>
      </c>
      <c r="B150" s="467">
        <v>44308</v>
      </c>
      <c r="C150" s="518"/>
      <c r="D150" s="446" t="s">
        <v>1031</v>
      </c>
      <c r="E150" s="519" t="s">
        <v>557</v>
      </c>
      <c r="F150" s="444">
        <v>39</v>
      </c>
      <c r="G150" s="444">
        <v>19</v>
      </c>
      <c r="H150" s="444">
        <v>47</v>
      </c>
      <c r="I150" s="445" t="s">
        <v>1017</v>
      </c>
      <c r="J150" s="445" t="s">
        <v>1166</v>
      </c>
      <c r="K150" s="520">
        <f t="shared" ref="K150:K151" si="127">H150-F150</f>
        <v>8</v>
      </c>
      <c r="L150" s="445">
        <v>100</v>
      </c>
      <c r="M150" s="521">
        <f t="shared" si="126"/>
        <v>2300</v>
      </c>
      <c r="N150" s="445">
        <v>300</v>
      </c>
      <c r="O150" s="522" t="s">
        <v>556</v>
      </c>
      <c r="P150" s="524">
        <v>44308</v>
      </c>
      <c r="Q150" s="363"/>
      <c r="R150" s="324" t="s">
        <v>559</v>
      </c>
      <c r="S150" s="37"/>
      <c r="Y150" s="37"/>
      <c r="Z150" s="37"/>
    </row>
    <row r="151" spans="1:34" s="369" customFormat="1" ht="13.9" customHeight="1">
      <c r="A151" s="538">
        <v>44</v>
      </c>
      <c r="B151" s="472">
        <v>44308</v>
      </c>
      <c r="C151" s="479"/>
      <c r="D151" s="459" t="s">
        <v>1032</v>
      </c>
      <c r="E151" s="480" t="s">
        <v>557</v>
      </c>
      <c r="F151" s="460">
        <v>2.1</v>
      </c>
      <c r="G151" s="460">
        <v>0.95</v>
      </c>
      <c r="H151" s="460">
        <v>0.95</v>
      </c>
      <c r="I151" s="461" t="s">
        <v>1033</v>
      </c>
      <c r="J151" s="461" t="s">
        <v>1050</v>
      </c>
      <c r="K151" s="571">
        <f t="shared" si="127"/>
        <v>-1.1500000000000001</v>
      </c>
      <c r="L151" s="461">
        <v>100</v>
      </c>
      <c r="M151" s="498">
        <f t="shared" si="126"/>
        <v>-4240.0000000000009</v>
      </c>
      <c r="N151" s="461">
        <v>3600</v>
      </c>
      <c r="O151" s="499" t="s">
        <v>620</v>
      </c>
      <c r="P151" s="536">
        <v>44312</v>
      </c>
      <c r="Q151" s="363"/>
      <c r="R151" s="324" t="s">
        <v>559</v>
      </c>
      <c r="S151" s="37"/>
      <c r="Y151" s="37"/>
      <c r="Z151" s="37"/>
    </row>
    <row r="152" spans="1:34" s="369" customFormat="1" ht="13.9" customHeight="1">
      <c r="A152" s="545">
        <v>45</v>
      </c>
      <c r="B152" s="467">
        <v>44308</v>
      </c>
      <c r="C152" s="518"/>
      <c r="D152" s="446" t="s">
        <v>1021</v>
      </c>
      <c r="E152" s="519" t="s">
        <v>557</v>
      </c>
      <c r="F152" s="444">
        <v>8.1999999999999993</v>
      </c>
      <c r="G152" s="444">
        <v>3.75</v>
      </c>
      <c r="H152" s="444">
        <v>10</v>
      </c>
      <c r="I152" s="445" t="s">
        <v>1022</v>
      </c>
      <c r="J152" s="445" t="s">
        <v>1042</v>
      </c>
      <c r="K152" s="520">
        <f t="shared" ref="K152" si="128">H152-F152</f>
        <v>1.8000000000000007</v>
      </c>
      <c r="L152" s="445">
        <v>100</v>
      </c>
      <c r="M152" s="521">
        <f t="shared" ref="M152" si="129">(K152*N152)-L152</f>
        <v>1880.0000000000007</v>
      </c>
      <c r="N152" s="445">
        <v>1100</v>
      </c>
      <c r="O152" s="522" t="s">
        <v>556</v>
      </c>
      <c r="P152" s="443">
        <v>44309</v>
      </c>
      <c r="Q152" s="363"/>
      <c r="R152" s="324" t="s">
        <v>559</v>
      </c>
      <c r="S152" s="37"/>
      <c r="Y152" s="37"/>
      <c r="Z152" s="37"/>
    </row>
    <row r="153" spans="1:34" s="37" customFormat="1" ht="14.25">
      <c r="A153" s="538">
        <v>46</v>
      </c>
      <c r="B153" s="472">
        <v>44308</v>
      </c>
      <c r="C153" s="479"/>
      <c r="D153" s="459" t="s">
        <v>977</v>
      </c>
      <c r="E153" s="480" t="s">
        <v>557</v>
      </c>
      <c r="F153" s="460">
        <v>15.5</v>
      </c>
      <c r="G153" s="460">
        <v>9</v>
      </c>
      <c r="H153" s="460">
        <v>9</v>
      </c>
      <c r="I153" s="461">
        <v>25</v>
      </c>
      <c r="J153" s="461" t="s">
        <v>1041</v>
      </c>
      <c r="K153" s="570">
        <f t="shared" ref="K153:K154" si="130">H153-F153</f>
        <v>-6.5</v>
      </c>
      <c r="L153" s="461">
        <v>100</v>
      </c>
      <c r="M153" s="498">
        <f t="shared" ref="M153:M154" si="131">(K153*N153)-L153</f>
        <v>-5625</v>
      </c>
      <c r="N153" s="461">
        <v>850</v>
      </c>
      <c r="O153" s="499" t="s">
        <v>620</v>
      </c>
      <c r="P153" s="536">
        <v>44309</v>
      </c>
      <c r="Q153" s="363"/>
      <c r="R153" s="324" t="s">
        <v>792</v>
      </c>
      <c r="Z153" s="369"/>
      <c r="AA153" s="369"/>
      <c r="AB153" s="369"/>
      <c r="AC153" s="369"/>
      <c r="AD153" s="369"/>
      <c r="AE153" s="369"/>
      <c r="AF153" s="369"/>
      <c r="AG153" s="369"/>
      <c r="AH153" s="369"/>
    </row>
    <row r="154" spans="1:34" s="37" customFormat="1" ht="14.25">
      <c r="A154" s="545">
        <v>47</v>
      </c>
      <c r="B154" s="467">
        <v>44309</v>
      </c>
      <c r="C154" s="518"/>
      <c r="D154" s="446" t="s">
        <v>1043</v>
      </c>
      <c r="E154" s="519" t="s">
        <v>557</v>
      </c>
      <c r="F154" s="444">
        <v>8</v>
      </c>
      <c r="G154" s="444">
        <v>3.8</v>
      </c>
      <c r="H154" s="444">
        <v>10</v>
      </c>
      <c r="I154" s="445">
        <v>16</v>
      </c>
      <c r="J154" s="445" t="s">
        <v>1000</v>
      </c>
      <c r="K154" s="520">
        <f t="shared" si="130"/>
        <v>2</v>
      </c>
      <c r="L154" s="445">
        <v>100</v>
      </c>
      <c r="M154" s="521">
        <f t="shared" si="131"/>
        <v>2650</v>
      </c>
      <c r="N154" s="445">
        <v>1375</v>
      </c>
      <c r="O154" s="522" t="s">
        <v>556</v>
      </c>
      <c r="P154" s="524">
        <v>44309</v>
      </c>
      <c r="Q154" s="363"/>
      <c r="R154" s="324" t="s">
        <v>559</v>
      </c>
      <c r="Z154" s="369"/>
      <c r="AA154" s="369"/>
      <c r="AB154" s="369"/>
      <c r="AC154" s="369"/>
      <c r="AD154" s="369"/>
      <c r="AE154" s="369"/>
      <c r="AF154" s="369"/>
      <c r="AG154" s="369"/>
      <c r="AH154" s="369"/>
    </row>
    <row r="155" spans="1:34" s="369" customFormat="1" ht="13.9" customHeight="1">
      <c r="A155" s="545">
        <v>48</v>
      </c>
      <c r="B155" s="467">
        <v>44309</v>
      </c>
      <c r="C155" s="518"/>
      <c r="D155" s="446" t="s">
        <v>1043</v>
      </c>
      <c r="E155" s="519" t="s">
        <v>557</v>
      </c>
      <c r="F155" s="444">
        <v>8</v>
      </c>
      <c r="G155" s="444">
        <v>3.8</v>
      </c>
      <c r="H155" s="444">
        <v>14</v>
      </c>
      <c r="I155" s="445">
        <v>16</v>
      </c>
      <c r="J155" s="445" t="s">
        <v>991</v>
      </c>
      <c r="K155" s="520">
        <f t="shared" ref="K155" si="132">H155-F155</f>
        <v>6</v>
      </c>
      <c r="L155" s="445">
        <v>100</v>
      </c>
      <c r="M155" s="521">
        <f t="shared" ref="M155" si="133">(K155*N155)-L155</f>
        <v>8150</v>
      </c>
      <c r="N155" s="445">
        <v>1375</v>
      </c>
      <c r="O155" s="522" t="s">
        <v>556</v>
      </c>
      <c r="P155" s="443">
        <v>44312</v>
      </c>
      <c r="Q155" s="363"/>
      <c r="R155" s="324" t="s">
        <v>559</v>
      </c>
      <c r="S155" s="37"/>
      <c r="Y155" s="37"/>
      <c r="Z155" s="37"/>
    </row>
    <row r="156" spans="1:34" s="37" customFormat="1" ht="14.25">
      <c r="A156" s="545">
        <v>49</v>
      </c>
      <c r="B156" s="467">
        <v>44309</v>
      </c>
      <c r="C156" s="518"/>
      <c r="D156" s="446" t="s">
        <v>1046</v>
      </c>
      <c r="E156" s="519" t="s">
        <v>557</v>
      </c>
      <c r="F156" s="444">
        <v>9.5</v>
      </c>
      <c r="G156" s="444">
        <v>4.75</v>
      </c>
      <c r="H156" s="444">
        <v>11.75</v>
      </c>
      <c r="I156" s="445" t="s">
        <v>1047</v>
      </c>
      <c r="J156" s="445" t="s">
        <v>1048</v>
      </c>
      <c r="K156" s="520">
        <f t="shared" ref="K156" si="134">H156-F156</f>
        <v>2.25</v>
      </c>
      <c r="L156" s="445">
        <v>100</v>
      </c>
      <c r="M156" s="521">
        <f t="shared" ref="M156" si="135">(K156*N156)-L156</f>
        <v>2375</v>
      </c>
      <c r="N156" s="445">
        <v>1100</v>
      </c>
      <c r="O156" s="522" t="s">
        <v>556</v>
      </c>
      <c r="P156" s="524">
        <v>44309</v>
      </c>
      <c r="Q156" s="363"/>
      <c r="R156" s="324" t="s">
        <v>559</v>
      </c>
      <c r="Z156" s="369"/>
      <c r="AA156" s="369"/>
      <c r="AB156" s="369"/>
      <c r="AC156" s="369"/>
      <c r="AD156" s="369"/>
      <c r="AE156" s="369"/>
      <c r="AF156" s="369"/>
      <c r="AG156" s="369"/>
      <c r="AH156" s="369"/>
    </row>
    <row r="157" spans="1:34" s="37" customFormat="1" ht="14.25">
      <c r="A157" s="545">
        <v>50</v>
      </c>
      <c r="B157" s="467">
        <v>44309</v>
      </c>
      <c r="C157" s="518"/>
      <c r="D157" s="446" t="s">
        <v>1031</v>
      </c>
      <c r="E157" s="519" t="s">
        <v>557</v>
      </c>
      <c r="F157" s="444">
        <v>31</v>
      </c>
      <c r="G157" s="444">
        <v>13</v>
      </c>
      <c r="H157" s="444">
        <v>37.5</v>
      </c>
      <c r="I157" s="445">
        <v>60</v>
      </c>
      <c r="J157" s="445" t="s">
        <v>883</v>
      </c>
      <c r="K157" s="520">
        <f t="shared" ref="K157" si="136">H157-F157</f>
        <v>6.5</v>
      </c>
      <c r="L157" s="445">
        <v>100</v>
      </c>
      <c r="M157" s="521">
        <f t="shared" ref="M157" si="137">(K157*N157)-L157</f>
        <v>1850</v>
      </c>
      <c r="N157" s="445">
        <v>300</v>
      </c>
      <c r="O157" s="522" t="s">
        <v>556</v>
      </c>
      <c r="P157" s="524">
        <v>44309</v>
      </c>
      <c r="Q157" s="363"/>
      <c r="R157" s="324" t="s">
        <v>792</v>
      </c>
      <c r="Z157" s="369"/>
      <c r="AA157" s="369"/>
      <c r="AB157" s="369"/>
      <c r="AC157" s="369"/>
      <c r="AD157" s="369"/>
      <c r="AE157" s="369"/>
      <c r="AF157" s="369"/>
      <c r="AG157" s="369"/>
      <c r="AH157" s="369"/>
    </row>
    <row r="158" spans="1:34" s="37" customFormat="1" ht="14.25">
      <c r="A158" s="545">
        <v>51</v>
      </c>
      <c r="B158" s="467">
        <v>44312</v>
      </c>
      <c r="C158" s="518"/>
      <c r="D158" s="446" t="s">
        <v>1055</v>
      </c>
      <c r="E158" s="519" t="s">
        <v>557</v>
      </c>
      <c r="F158" s="444">
        <v>100</v>
      </c>
      <c r="G158" s="444">
        <v>60</v>
      </c>
      <c r="H158" s="444">
        <v>115.5</v>
      </c>
      <c r="I158" s="445">
        <v>180</v>
      </c>
      <c r="J158" s="445" t="s">
        <v>1060</v>
      </c>
      <c r="K158" s="520">
        <f t="shared" ref="K158:K159" si="138">H158-F158</f>
        <v>15.5</v>
      </c>
      <c r="L158" s="445">
        <v>100</v>
      </c>
      <c r="M158" s="521">
        <f t="shared" ref="M158:M159" si="139">(K158*N158)-L158</f>
        <v>1062.5</v>
      </c>
      <c r="N158" s="445">
        <v>75</v>
      </c>
      <c r="O158" s="522" t="s">
        <v>556</v>
      </c>
      <c r="P158" s="524">
        <v>44312</v>
      </c>
      <c r="Q158" s="363"/>
      <c r="R158" s="324" t="s">
        <v>792</v>
      </c>
      <c r="Z158" s="369"/>
      <c r="AA158" s="369"/>
      <c r="AB158" s="369"/>
      <c r="AC158" s="369"/>
      <c r="AD158" s="369"/>
      <c r="AE158" s="369"/>
      <c r="AF158" s="369"/>
      <c r="AG158" s="369"/>
      <c r="AH158" s="369"/>
    </row>
    <row r="159" spans="1:34" s="37" customFormat="1" ht="14.25">
      <c r="A159" s="538">
        <v>52</v>
      </c>
      <c r="B159" s="472">
        <v>44313</v>
      </c>
      <c r="C159" s="479"/>
      <c r="D159" s="459" t="s">
        <v>1055</v>
      </c>
      <c r="E159" s="480" t="s">
        <v>557</v>
      </c>
      <c r="F159" s="460">
        <v>71</v>
      </c>
      <c r="G159" s="460">
        <v>30</v>
      </c>
      <c r="H159" s="460">
        <v>32</v>
      </c>
      <c r="I159" s="461">
        <v>140</v>
      </c>
      <c r="J159" s="461" t="s">
        <v>1079</v>
      </c>
      <c r="K159" s="582">
        <f t="shared" si="138"/>
        <v>-39</v>
      </c>
      <c r="L159" s="461">
        <v>100</v>
      </c>
      <c r="M159" s="498">
        <f t="shared" si="139"/>
        <v>-3025</v>
      </c>
      <c r="N159" s="461">
        <v>75</v>
      </c>
      <c r="O159" s="499" t="s">
        <v>620</v>
      </c>
      <c r="P159" s="536">
        <v>44313</v>
      </c>
      <c r="Q159" s="363"/>
      <c r="R159" s="324"/>
      <c r="Z159" s="369"/>
      <c r="AA159" s="369"/>
      <c r="AB159" s="369"/>
      <c r="AC159" s="369"/>
      <c r="AD159" s="369"/>
      <c r="AE159" s="369"/>
      <c r="AF159" s="369"/>
      <c r="AG159" s="369"/>
      <c r="AH159" s="369"/>
    </row>
    <row r="160" spans="1:34" s="37" customFormat="1" ht="14.25">
      <c r="A160" s="545">
        <v>53</v>
      </c>
      <c r="B160" s="467">
        <v>44313</v>
      </c>
      <c r="C160" s="518"/>
      <c r="D160" s="446" t="s">
        <v>1078</v>
      </c>
      <c r="E160" s="519" t="s">
        <v>557</v>
      </c>
      <c r="F160" s="444">
        <v>23</v>
      </c>
      <c r="G160" s="444">
        <v>9</v>
      </c>
      <c r="H160" s="444">
        <v>29</v>
      </c>
      <c r="I160" s="445" t="s">
        <v>954</v>
      </c>
      <c r="J160" s="445" t="s">
        <v>991</v>
      </c>
      <c r="K160" s="520">
        <f t="shared" ref="K160" si="140">H160-F160</f>
        <v>6</v>
      </c>
      <c r="L160" s="445">
        <v>100</v>
      </c>
      <c r="M160" s="521">
        <f t="shared" ref="M160" si="141">(K160*N160)-L160</f>
        <v>1700</v>
      </c>
      <c r="N160" s="445">
        <v>300</v>
      </c>
      <c r="O160" s="522" t="s">
        <v>556</v>
      </c>
      <c r="P160" s="524">
        <v>44313</v>
      </c>
      <c r="Q160" s="363"/>
      <c r="R160" s="324"/>
      <c r="Z160" s="369"/>
      <c r="AA160" s="369"/>
      <c r="AB160" s="369"/>
      <c r="AC160" s="369"/>
      <c r="AD160" s="369"/>
      <c r="AE160" s="369"/>
      <c r="AF160" s="369"/>
      <c r="AG160" s="369"/>
      <c r="AH160" s="369"/>
    </row>
    <row r="161" spans="1:34" s="37" customFormat="1" ht="14.25">
      <c r="A161" s="396"/>
      <c r="B161" s="527"/>
      <c r="C161" s="527"/>
      <c r="D161" s="528"/>
      <c r="E161" s="387"/>
      <c r="F161" s="387"/>
      <c r="G161" s="383"/>
      <c r="H161" s="383"/>
      <c r="I161" s="387"/>
      <c r="J161" s="352"/>
      <c r="K161" s="352"/>
      <c r="L161" s="352"/>
      <c r="M161" s="352"/>
      <c r="N161" s="352"/>
      <c r="O161" s="352"/>
      <c r="P161" s="352"/>
      <c r="Q161" s="363"/>
      <c r="R161" s="324"/>
      <c r="Z161" s="369"/>
      <c r="AA161" s="369"/>
      <c r="AB161" s="369"/>
      <c r="AC161" s="369"/>
      <c r="AD161" s="369"/>
      <c r="AE161" s="369"/>
      <c r="AF161" s="369"/>
      <c r="AG161" s="369"/>
      <c r="AH161" s="369"/>
    </row>
    <row r="162" spans="1:34" s="37" customFormat="1" ht="14.25">
      <c r="A162" s="33"/>
      <c r="B162" s="397"/>
      <c r="C162" s="397"/>
      <c r="D162" s="398"/>
      <c r="E162" s="399"/>
      <c r="F162" s="399"/>
      <c r="G162" s="400"/>
      <c r="H162" s="400"/>
      <c r="I162" s="399"/>
      <c r="J162" s="395"/>
      <c r="K162" s="395"/>
      <c r="L162" s="395"/>
      <c r="M162" s="395"/>
      <c r="N162" s="395"/>
      <c r="O162" s="395"/>
      <c r="P162" s="395"/>
      <c r="Q162" s="363"/>
      <c r="R162" s="324"/>
      <c r="Z162" s="369"/>
      <c r="AA162" s="369"/>
      <c r="AB162" s="369"/>
      <c r="AC162" s="369"/>
      <c r="AD162" s="369"/>
      <c r="AE162" s="369"/>
      <c r="AF162" s="369"/>
      <c r="AG162" s="369"/>
      <c r="AH162" s="369"/>
    </row>
    <row r="163" spans="1:34" s="37" customFormat="1" ht="14.25">
      <c r="A163" s="33"/>
      <c r="B163" s="397"/>
      <c r="C163" s="397"/>
      <c r="D163" s="398"/>
      <c r="E163" s="399"/>
      <c r="F163" s="399"/>
      <c r="G163" s="400"/>
      <c r="H163" s="400"/>
      <c r="I163" s="399"/>
      <c r="J163" s="395"/>
      <c r="K163" s="395"/>
      <c r="L163" s="395"/>
      <c r="M163" s="395"/>
      <c r="N163" s="395"/>
      <c r="O163" s="395"/>
      <c r="P163" s="395"/>
      <c r="Q163" s="363"/>
      <c r="R163" s="324"/>
      <c r="Z163" s="369"/>
      <c r="AA163" s="369"/>
      <c r="AB163" s="369"/>
      <c r="AC163" s="369"/>
      <c r="AD163" s="369"/>
      <c r="AE163" s="369"/>
      <c r="AF163" s="369"/>
      <c r="AG163" s="369"/>
      <c r="AH163" s="369"/>
    </row>
    <row r="164" spans="1:34" s="37" customFormat="1" ht="14.25">
      <c r="A164" s="33"/>
      <c r="B164" s="397"/>
      <c r="C164" s="397"/>
      <c r="D164" s="398"/>
      <c r="E164" s="399"/>
      <c r="F164" s="399"/>
      <c r="G164" s="400"/>
      <c r="H164" s="400"/>
      <c r="I164" s="399"/>
      <c r="J164" s="395"/>
      <c r="K164" s="395"/>
      <c r="L164" s="395"/>
      <c r="M164" s="395"/>
      <c r="N164" s="395"/>
      <c r="O164" s="401"/>
      <c r="P164" s="395"/>
      <c r="Q164" s="363"/>
      <c r="R164" s="324"/>
      <c r="Z164" s="369"/>
      <c r="AA164" s="369"/>
      <c r="AB164" s="369"/>
      <c r="AC164" s="369"/>
      <c r="AD164" s="369"/>
      <c r="AE164" s="369"/>
      <c r="AF164" s="369"/>
      <c r="AG164" s="369"/>
      <c r="AH164" s="369"/>
    </row>
    <row r="165" spans="1:34" s="37" customFormat="1" ht="14.25">
      <c r="A165" s="353"/>
      <c r="B165" s="354"/>
      <c r="C165" s="354"/>
      <c r="D165" s="355"/>
      <c r="E165" s="353"/>
      <c r="F165" s="370"/>
      <c r="G165" s="353"/>
      <c r="H165" s="353"/>
      <c r="I165" s="353"/>
      <c r="J165" s="354"/>
      <c r="K165" s="371"/>
      <c r="L165" s="353"/>
      <c r="M165" s="353"/>
      <c r="N165" s="353"/>
      <c r="O165" s="372"/>
      <c r="P165" s="363"/>
      <c r="Q165" s="363"/>
      <c r="R165" s="324"/>
      <c r="Z165" s="369"/>
      <c r="AA165" s="369"/>
      <c r="AB165" s="369"/>
      <c r="AC165" s="369"/>
      <c r="AD165" s="369"/>
      <c r="AE165" s="369"/>
      <c r="AF165" s="369"/>
      <c r="AG165" s="369"/>
      <c r="AH165" s="369"/>
    </row>
    <row r="166" spans="1:34" ht="15">
      <c r="A166" s="96" t="s">
        <v>575</v>
      </c>
      <c r="B166" s="97"/>
      <c r="C166" s="97"/>
      <c r="D166" s="98"/>
      <c r="E166" s="31"/>
      <c r="F166" s="29"/>
      <c r="G166" s="29"/>
      <c r="H166" s="70"/>
      <c r="I166" s="116"/>
      <c r="J166" s="117"/>
      <c r="K166" s="14"/>
      <c r="L166" s="14"/>
      <c r="M166" s="14"/>
      <c r="N166" s="8"/>
      <c r="O166" s="50"/>
      <c r="Q166" s="92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34" ht="38.25">
      <c r="A167" s="17" t="s">
        <v>16</v>
      </c>
      <c r="B167" s="18" t="s">
        <v>534</v>
      </c>
      <c r="C167" s="18"/>
      <c r="D167" s="19" t="s">
        <v>545</v>
      </c>
      <c r="E167" s="18" t="s">
        <v>546</v>
      </c>
      <c r="F167" s="18" t="s">
        <v>547</v>
      </c>
      <c r="G167" s="18" t="s">
        <v>548</v>
      </c>
      <c r="H167" s="18" t="s">
        <v>549</v>
      </c>
      <c r="I167" s="18" t="s">
        <v>550</v>
      </c>
      <c r="J167" s="17" t="s">
        <v>551</v>
      </c>
      <c r="K167" s="59" t="s">
        <v>567</v>
      </c>
      <c r="L167" s="392" t="s">
        <v>819</v>
      </c>
      <c r="M167" s="60" t="s">
        <v>818</v>
      </c>
      <c r="N167" s="18" t="s">
        <v>554</v>
      </c>
      <c r="O167" s="75" t="s">
        <v>555</v>
      </c>
      <c r="P167" s="94"/>
      <c r="Q167" s="8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34" s="369" customFormat="1" ht="14.25">
      <c r="A168" s="546">
        <v>1</v>
      </c>
      <c r="B168" s="547">
        <v>44203</v>
      </c>
      <c r="C168" s="548"/>
      <c r="D168" s="549" t="s">
        <v>480</v>
      </c>
      <c r="E168" s="550" t="s">
        <v>856</v>
      </c>
      <c r="F168" s="551">
        <v>422</v>
      </c>
      <c r="G168" s="552">
        <v>385</v>
      </c>
      <c r="H168" s="551">
        <v>422</v>
      </c>
      <c r="I168" s="553" t="s">
        <v>829</v>
      </c>
      <c r="J168" s="554" t="s">
        <v>960</v>
      </c>
      <c r="K168" s="554">
        <f t="shared" ref="K168" si="142">H168-F168</f>
        <v>0</v>
      </c>
      <c r="L168" s="555">
        <f>(F168*-0.8)/100</f>
        <v>-3.3760000000000003</v>
      </c>
      <c r="M168" s="556">
        <f t="shared" ref="M168" si="143">(K168+L168)/F168</f>
        <v>-8.0000000000000002E-3</v>
      </c>
      <c r="N168" s="554" t="s">
        <v>665</v>
      </c>
      <c r="O168" s="557">
        <v>44298</v>
      </c>
      <c r="P168" s="95"/>
      <c r="Q168" s="416"/>
      <c r="R168" s="453" t="s">
        <v>559</v>
      </c>
      <c r="S168" s="410"/>
      <c r="T168" s="410"/>
      <c r="U168" s="410"/>
      <c r="V168" s="410"/>
      <c r="W168" s="410"/>
      <c r="X168" s="410"/>
      <c r="Y168" s="410"/>
      <c r="Z168" s="410"/>
    </row>
    <row r="169" spans="1:34" s="369" customFormat="1" ht="14.25">
      <c r="A169" s="481">
        <v>2</v>
      </c>
      <c r="B169" s="482">
        <v>44238</v>
      </c>
      <c r="C169" s="483"/>
      <c r="D169" s="484" t="s">
        <v>445</v>
      </c>
      <c r="E169" s="485" t="s">
        <v>557</v>
      </c>
      <c r="F169" s="486">
        <v>1515</v>
      </c>
      <c r="G169" s="487">
        <v>1390</v>
      </c>
      <c r="H169" s="486">
        <v>1595</v>
      </c>
      <c r="I169" s="488" t="s">
        <v>838</v>
      </c>
      <c r="J169" s="489" t="s">
        <v>845</v>
      </c>
      <c r="K169" s="489">
        <f t="shared" ref="K169" si="144">H169-F169</f>
        <v>80</v>
      </c>
      <c r="L169" s="490">
        <f>(F169*-0.8)/100</f>
        <v>-12.12</v>
      </c>
      <c r="M169" s="491">
        <f t="shared" ref="M169" si="145">(K169+L169)/F169</f>
        <v>4.4805280528052799E-2</v>
      </c>
      <c r="N169" s="492" t="s">
        <v>556</v>
      </c>
      <c r="O169" s="493">
        <v>44271</v>
      </c>
      <c r="P169" s="95"/>
      <c r="Q169" s="416"/>
      <c r="R169" s="453" t="s">
        <v>559</v>
      </c>
      <c r="S169" s="410"/>
      <c r="T169" s="410"/>
      <c r="U169" s="410"/>
      <c r="V169" s="410"/>
      <c r="W169" s="410"/>
      <c r="X169" s="410"/>
      <c r="Y169" s="410"/>
      <c r="Z169" s="410"/>
    </row>
    <row r="170" spans="1:34" s="369" customFormat="1" ht="14.25">
      <c r="A170" s="511">
        <v>3</v>
      </c>
      <c r="B170" s="474">
        <v>44274</v>
      </c>
      <c r="C170" s="512"/>
      <c r="D170" s="513" t="s">
        <v>744</v>
      </c>
      <c r="E170" s="476" t="s">
        <v>557</v>
      </c>
      <c r="F170" s="444">
        <v>4070</v>
      </c>
      <c r="G170" s="477">
        <v>3750</v>
      </c>
      <c r="H170" s="444">
        <v>4530</v>
      </c>
      <c r="I170" s="478">
        <v>4800</v>
      </c>
      <c r="J170" s="514" t="s">
        <v>865</v>
      </c>
      <c r="K170" s="514">
        <f t="shared" ref="K170" si="146">H170-F170</f>
        <v>460</v>
      </c>
      <c r="L170" s="515">
        <f>(F170*-0.8)/100</f>
        <v>-32.56</v>
      </c>
      <c r="M170" s="442">
        <f t="shared" ref="M170" si="147">(K170+L170)/F170</f>
        <v>0.10502211302211302</v>
      </c>
      <c r="N170" s="516" t="s">
        <v>556</v>
      </c>
      <c r="O170" s="443">
        <v>44287</v>
      </c>
      <c r="P170" s="95"/>
      <c r="Q170" s="416"/>
      <c r="R170" s="453" t="s">
        <v>559</v>
      </c>
      <c r="S170" s="410"/>
      <c r="T170" s="410"/>
      <c r="U170" s="410"/>
      <c r="V170" s="410"/>
      <c r="W170" s="410"/>
      <c r="X170" s="410"/>
      <c r="Y170" s="410"/>
      <c r="Z170" s="410"/>
    </row>
    <row r="171" spans="1:34" s="369" customFormat="1" ht="14.25">
      <c r="A171" s="433"/>
      <c r="B171" s="373"/>
      <c r="C171" s="435"/>
      <c r="D171" s="385"/>
      <c r="E171" s="378"/>
      <c r="F171" s="387"/>
      <c r="G171" s="383"/>
      <c r="H171" s="387"/>
      <c r="I171" s="375"/>
      <c r="J171" s="414"/>
      <c r="K171" s="414"/>
      <c r="L171" s="415"/>
      <c r="M171" s="402"/>
      <c r="N171" s="379"/>
      <c r="O171" s="409"/>
      <c r="P171" s="95"/>
      <c r="Q171" s="416"/>
      <c r="R171" s="453"/>
      <c r="S171" s="410"/>
      <c r="T171" s="410"/>
      <c r="U171" s="410"/>
      <c r="V171" s="410"/>
      <c r="W171" s="410"/>
      <c r="X171" s="410"/>
      <c r="Y171" s="410"/>
      <c r="Z171" s="410"/>
    </row>
    <row r="172" spans="1:34" s="5" customFormat="1">
      <c r="A172" s="364"/>
      <c r="B172" s="365"/>
      <c r="C172" s="366"/>
      <c r="D172" s="367"/>
      <c r="E172" s="396"/>
      <c r="F172" s="396"/>
      <c r="G172" s="451"/>
      <c r="H172" s="451"/>
      <c r="I172" s="396"/>
      <c r="J172" s="452"/>
      <c r="K172" s="447"/>
      <c r="L172" s="448"/>
      <c r="M172" s="449"/>
      <c r="N172" s="450"/>
      <c r="O172" s="368"/>
      <c r="P172" s="120"/>
      <c r="Q172"/>
      <c r="R172" s="91"/>
      <c r="T172" s="54"/>
      <c r="U172" s="54"/>
      <c r="V172" s="54"/>
      <c r="W172" s="54"/>
      <c r="X172" s="54"/>
      <c r="Y172" s="54"/>
      <c r="Z172" s="54"/>
    </row>
    <row r="173" spans="1:34">
      <c r="A173" s="20" t="s">
        <v>560</v>
      </c>
      <c r="B173" s="20"/>
      <c r="C173" s="20"/>
      <c r="D173" s="20"/>
      <c r="E173" s="2"/>
      <c r="F173" s="27" t="s">
        <v>562</v>
      </c>
      <c r="G173" s="79"/>
      <c r="H173" s="79"/>
      <c r="I173" s="35"/>
      <c r="J173" s="82"/>
      <c r="K173" s="80"/>
      <c r="L173" s="81"/>
      <c r="M173" s="82"/>
      <c r="N173" s="83"/>
      <c r="O173" s="121"/>
      <c r="P173" s="8"/>
      <c r="Q173" s="13"/>
      <c r="R173" s="93"/>
      <c r="S173" s="13"/>
      <c r="T173" s="13"/>
      <c r="U173" s="13"/>
      <c r="V173" s="13"/>
      <c r="W173" s="13"/>
      <c r="X173" s="13"/>
      <c r="Y173" s="13"/>
    </row>
    <row r="174" spans="1:34">
      <c r="A174" s="26" t="s">
        <v>561</v>
      </c>
      <c r="B174" s="20"/>
      <c r="C174" s="20"/>
      <c r="D174" s="20"/>
      <c r="E174" s="29"/>
      <c r="F174" s="27" t="s">
        <v>564</v>
      </c>
      <c r="G174" s="9"/>
      <c r="H174" s="9"/>
      <c r="I174" s="9"/>
      <c r="J174" s="50"/>
      <c r="K174" s="9"/>
      <c r="L174" s="9"/>
      <c r="M174" s="9"/>
      <c r="N174" s="8"/>
      <c r="O174" s="50"/>
      <c r="Q174" s="4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34">
      <c r="A175" s="26"/>
      <c r="B175" s="20"/>
      <c r="C175" s="20"/>
      <c r="D175" s="20"/>
      <c r="E175" s="29"/>
      <c r="F175" s="27"/>
      <c r="G175" s="9"/>
      <c r="H175" s="9"/>
      <c r="I175" s="9"/>
      <c r="J175" s="50"/>
      <c r="K175" s="9"/>
      <c r="L175" s="9"/>
      <c r="M175" s="9"/>
      <c r="N175" s="8"/>
      <c r="O175" s="50"/>
      <c r="Q175" s="4"/>
      <c r="R175" s="79"/>
      <c r="S175" s="13"/>
      <c r="T175" s="13"/>
      <c r="U175" s="13"/>
      <c r="V175" s="13"/>
      <c r="W175" s="13"/>
      <c r="X175" s="13"/>
      <c r="Y175" s="13"/>
      <c r="Z175" s="13"/>
    </row>
    <row r="176" spans="1:34" ht="15">
      <c r="A176" s="8"/>
      <c r="B176" s="30" t="s">
        <v>823</v>
      </c>
      <c r="C176" s="30"/>
      <c r="D176" s="30"/>
      <c r="E176" s="30"/>
      <c r="F176" s="31"/>
      <c r="G176" s="29"/>
      <c r="H176" s="29"/>
      <c r="I176" s="70"/>
      <c r="J176" s="71"/>
      <c r="K176" s="72"/>
      <c r="L176" s="391"/>
      <c r="M176" s="9"/>
      <c r="N176" s="8"/>
      <c r="O176" s="50"/>
      <c r="Q176" s="4"/>
      <c r="R176" s="79"/>
      <c r="S176" s="13"/>
      <c r="T176" s="13"/>
      <c r="U176" s="13"/>
      <c r="V176" s="13"/>
      <c r="W176" s="13"/>
      <c r="X176" s="13"/>
      <c r="Y176" s="13"/>
      <c r="Z176" s="13"/>
    </row>
    <row r="177" spans="1:29" ht="38.25">
      <c r="A177" s="17" t="s">
        <v>16</v>
      </c>
      <c r="B177" s="18" t="s">
        <v>534</v>
      </c>
      <c r="C177" s="18"/>
      <c r="D177" s="19" t="s">
        <v>545</v>
      </c>
      <c r="E177" s="18" t="s">
        <v>546</v>
      </c>
      <c r="F177" s="18" t="s">
        <v>547</v>
      </c>
      <c r="G177" s="18" t="s">
        <v>566</v>
      </c>
      <c r="H177" s="18" t="s">
        <v>549</v>
      </c>
      <c r="I177" s="18" t="s">
        <v>550</v>
      </c>
      <c r="J177" s="73" t="s">
        <v>551</v>
      </c>
      <c r="K177" s="59" t="s">
        <v>567</v>
      </c>
      <c r="L177" s="74" t="s">
        <v>568</v>
      </c>
      <c r="M177" s="18" t="s">
        <v>569</v>
      </c>
      <c r="N177" s="392" t="s">
        <v>819</v>
      </c>
      <c r="O177" s="60" t="s">
        <v>818</v>
      </c>
      <c r="P177" s="18" t="s">
        <v>554</v>
      </c>
      <c r="Q177" s="75" t="s">
        <v>555</v>
      </c>
      <c r="R177" s="79"/>
      <c r="S177" s="13"/>
      <c r="T177" s="13"/>
      <c r="U177" s="13"/>
      <c r="V177" s="13"/>
      <c r="W177" s="13"/>
      <c r="X177" s="13"/>
      <c r="Y177" s="13"/>
      <c r="Z177" s="13"/>
    </row>
    <row r="178" spans="1:29" ht="14.25">
      <c r="A178" s="358"/>
      <c r="B178" s="373"/>
      <c r="C178" s="377"/>
      <c r="D178" s="385"/>
      <c r="E178" s="378"/>
      <c r="F178" s="403"/>
      <c r="G178" s="383"/>
      <c r="H178" s="378"/>
      <c r="I178" s="375"/>
      <c r="J178" s="414"/>
      <c r="K178" s="414"/>
      <c r="L178" s="415"/>
      <c r="M178" s="413"/>
      <c r="N178" s="415"/>
      <c r="O178" s="402"/>
      <c r="P178" s="379"/>
      <c r="Q178" s="393"/>
      <c r="R178" s="411"/>
      <c r="S178" s="401"/>
      <c r="T178" s="13"/>
      <c r="U178" s="410"/>
      <c r="V178" s="410"/>
      <c r="W178" s="410"/>
      <c r="X178" s="410"/>
      <c r="Y178" s="410"/>
      <c r="Z178" s="410"/>
      <c r="AA178" s="369"/>
      <c r="AB178" s="369"/>
      <c r="AC178" s="369"/>
    </row>
    <row r="179" spans="1:29" ht="14.25">
      <c r="A179" s="358"/>
      <c r="B179" s="373"/>
      <c r="C179" s="377"/>
      <c r="D179" s="385"/>
      <c r="E179" s="378"/>
      <c r="F179" s="403"/>
      <c r="G179" s="383"/>
      <c r="H179" s="378"/>
      <c r="I179" s="375"/>
      <c r="J179" s="414"/>
      <c r="K179" s="414"/>
      <c r="L179" s="415"/>
      <c r="M179" s="413"/>
      <c r="N179" s="415"/>
      <c r="O179" s="402"/>
      <c r="P179" s="379"/>
      <c r="Q179" s="393"/>
      <c r="R179" s="411"/>
      <c r="S179" s="401"/>
      <c r="T179" s="13"/>
      <c r="U179" s="410"/>
      <c r="V179" s="410"/>
      <c r="W179" s="410"/>
      <c r="X179" s="410"/>
      <c r="Y179" s="410"/>
      <c r="Z179" s="410"/>
      <c r="AA179" s="369"/>
      <c r="AB179" s="369"/>
      <c r="AC179" s="369"/>
    </row>
    <row r="180" spans="1:29" s="369" customFormat="1" ht="14.25">
      <c r="A180" s="358"/>
      <c r="B180" s="373"/>
      <c r="C180" s="377"/>
      <c r="D180" s="385"/>
      <c r="E180" s="378"/>
      <c r="F180" s="403"/>
      <c r="G180" s="383"/>
      <c r="H180" s="378"/>
      <c r="I180" s="375"/>
      <c r="J180" s="414"/>
      <c r="K180" s="414"/>
      <c r="L180" s="415"/>
      <c r="M180" s="413"/>
      <c r="N180" s="415"/>
      <c r="O180" s="402"/>
      <c r="P180" s="379"/>
      <c r="Q180" s="393"/>
      <c r="R180" s="408"/>
      <c r="S180" s="410"/>
      <c r="T180" s="410"/>
      <c r="U180" s="410"/>
      <c r="V180" s="410"/>
      <c r="W180" s="410"/>
      <c r="X180" s="410"/>
      <c r="Y180" s="410"/>
      <c r="Z180" s="410"/>
    </row>
    <row r="181" spans="1:29" s="369" customFormat="1" ht="14.25">
      <c r="A181" s="358"/>
      <c r="B181" s="373"/>
      <c r="C181" s="377"/>
      <c r="D181" s="385"/>
      <c r="E181" s="378"/>
      <c r="F181" s="414"/>
      <c r="G181" s="387"/>
      <c r="H181" s="378"/>
      <c r="I181" s="375"/>
      <c r="J181" s="414"/>
      <c r="K181" s="414"/>
      <c r="L181" s="415"/>
      <c r="M181" s="413"/>
      <c r="N181" s="415"/>
      <c r="O181" s="402"/>
      <c r="P181" s="379"/>
      <c r="Q181" s="393"/>
      <c r="R181" s="408"/>
      <c r="S181" s="410"/>
      <c r="T181" s="410"/>
      <c r="U181" s="410"/>
      <c r="V181" s="410"/>
      <c r="W181" s="410"/>
      <c r="X181" s="410"/>
      <c r="Y181" s="410"/>
      <c r="Z181" s="410"/>
    </row>
    <row r="182" spans="1:29" s="369" customFormat="1" ht="14.25">
      <c r="A182" s="358"/>
      <c r="B182" s="373"/>
      <c r="C182" s="377"/>
      <c r="D182" s="385"/>
      <c r="E182" s="378"/>
      <c r="F182" s="414"/>
      <c r="G182" s="387"/>
      <c r="H182" s="378"/>
      <c r="I182" s="375"/>
      <c r="J182" s="414"/>
      <c r="K182" s="414"/>
      <c r="L182" s="415"/>
      <c r="M182" s="413"/>
      <c r="N182" s="415"/>
      <c r="O182" s="402"/>
      <c r="P182" s="379"/>
      <c r="Q182" s="393"/>
      <c r="R182" s="408"/>
      <c r="S182" s="410"/>
      <c r="T182" s="410"/>
      <c r="U182" s="410"/>
      <c r="V182" s="410"/>
      <c r="W182" s="410"/>
      <c r="X182" s="410"/>
      <c r="Y182" s="410"/>
      <c r="Z182" s="410"/>
    </row>
    <row r="183" spans="1:29" s="369" customFormat="1" ht="14.25">
      <c r="A183" s="358"/>
      <c r="B183" s="373"/>
      <c r="C183" s="377"/>
      <c r="D183" s="385"/>
      <c r="E183" s="378"/>
      <c r="F183" s="403"/>
      <c r="G183" s="383"/>
      <c r="H183" s="378"/>
      <c r="I183" s="375"/>
      <c r="J183" s="414"/>
      <c r="K183" s="405"/>
      <c r="L183" s="415"/>
      <c r="M183" s="413"/>
      <c r="N183" s="415"/>
      <c r="O183" s="402"/>
      <c r="P183" s="407"/>
      <c r="Q183" s="393"/>
      <c r="R183" s="408"/>
      <c r="S183" s="410"/>
      <c r="T183" s="410"/>
      <c r="U183" s="410"/>
      <c r="V183" s="410"/>
      <c r="W183" s="410"/>
      <c r="X183" s="410"/>
      <c r="Y183" s="410"/>
      <c r="Z183" s="410"/>
    </row>
    <row r="184" spans="1:29" s="369" customFormat="1" ht="14.25">
      <c r="A184" s="358"/>
      <c r="B184" s="373"/>
      <c r="C184" s="377"/>
      <c r="D184" s="385"/>
      <c r="E184" s="378"/>
      <c r="F184" s="403"/>
      <c r="G184" s="383"/>
      <c r="H184" s="378"/>
      <c r="I184" s="375"/>
      <c r="J184" s="405"/>
      <c r="K184" s="405"/>
      <c r="L184" s="405"/>
      <c r="M184" s="405"/>
      <c r="N184" s="406"/>
      <c r="O184" s="417"/>
      <c r="P184" s="407"/>
      <c r="Q184" s="393"/>
      <c r="R184" s="408"/>
      <c r="S184" s="410"/>
      <c r="T184" s="410"/>
      <c r="U184" s="410"/>
      <c r="V184" s="410"/>
      <c r="W184" s="410"/>
      <c r="X184" s="410"/>
      <c r="Y184" s="410"/>
      <c r="Z184" s="410"/>
    </row>
    <row r="185" spans="1:29" s="369" customFormat="1" ht="14.25">
      <c r="A185" s="358"/>
      <c r="B185" s="373"/>
      <c r="C185" s="377"/>
      <c r="D185" s="385"/>
      <c r="E185" s="378"/>
      <c r="F185" s="414"/>
      <c r="G185" s="387"/>
      <c r="H185" s="378"/>
      <c r="I185" s="375"/>
      <c r="J185" s="414"/>
      <c r="K185" s="414"/>
      <c r="L185" s="415"/>
      <c r="M185" s="413"/>
      <c r="N185" s="415"/>
      <c r="O185" s="402"/>
      <c r="P185" s="379"/>
      <c r="Q185" s="393"/>
      <c r="R185" s="411"/>
      <c r="S185" s="401"/>
      <c r="T185" s="410"/>
      <c r="U185" s="410"/>
      <c r="V185" s="410"/>
      <c r="W185" s="410"/>
      <c r="X185" s="410"/>
      <c r="Y185" s="410"/>
      <c r="Z185" s="410"/>
    </row>
    <row r="186" spans="1:29" s="369" customFormat="1" ht="14.25">
      <c r="A186" s="358"/>
      <c r="B186" s="373"/>
      <c r="C186" s="377"/>
      <c r="D186" s="385"/>
      <c r="E186" s="378"/>
      <c r="F186" s="403"/>
      <c r="G186" s="383"/>
      <c r="H186" s="378"/>
      <c r="I186" s="375"/>
      <c r="J186" s="352"/>
      <c r="K186" s="352"/>
      <c r="L186" s="352"/>
      <c r="M186" s="352"/>
      <c r="N186" s="404"/>
      <c r="O186" s="402"/>
      <c r="P186" s="380"/>
      <c r="Q186" s="393"/>
      <c r="R186" s="411"/>
      <c r="S186" s="401"/>
      <c r="T186" s="410"/>
      <c r="U186" s="410"/>
      <c r="V186" s="410"/>
      <c r="W186" s="410"/>
      <c r="X186" s="410"/>
      <c r="Y186" s="410"/>
      <c r="Z186" s="410"/>
    </row>
    <row r="187" spans="1:29">
      <c r="A187" s="26"/>
      <c r="B187" s="20"/>
      <c r="C187" s="20"/>
      <c r="D187" s="20"/>
      <c r="E187" s="29"/>
      <c r="F187" s="27"/>
      <c r="G187" s="9"/>
      <c r="H187" s="9"/>
      <c r="I187" s="9"/>
      <c r="J187" s="50"/>
      <c r="K187" s="9"/>
      <c r="L187" s="9"/>
      <c r="M187" s="9"/>
      <c r="N187" s="8"/>
      <c r="O187" s="50"/>
      <c r="P187" s="4"/>
      <c r="Q187" s="8"/>
      <c r="R187" s="138"/>
      <c r="S187" s="13"/>
      <c r="T187" s="13"/>
      <c r="U187" s="13"/>
      <c r="V187" s="13"/>
      <c r="W187" s="13"/>
      <c r="X187" s="13"/>
      <c r="Y187" s="13"/>
      <c r="Z187" s="13"/>
    </row>
    <row r="188" spans="1:29">
      <c r="A188" s="26"/>
      <c r="B188" s="20"/>
      <c r="C188" s="20"/>
      <c r="D188" s="20"/>
      <c r="E188" s="29"/>
      <c r="F188" s="27"/>
      <c r="G188" s="38"/>
      <c r="H188" s="39"/>
      <c r="I188" s="79"/>
      <c r="J188" s="14"/>
      <c r="K188" s="80"/>
      <c r="L188" s="81"/>
      <c r="M188" s="82"/>
      <c r="N188" s="83"/>
      <c r="O188" s="84"/>
      <c r="P188" s="8"/>
      <c r="Q188" s="13"/>
      <c r="R188" s="138"/>
      <c r="S188" s="13"/>
      <c r="T188" s="13"/>
      <c r="U188" s="13"/>
      <c r="V188" s="13"/>
      <c r="W188" s="13"/>
      <c r="X188" s="13"/>
      <c r="Y188" s="13"/>
      <c r="Z188" s="13"/>
    </row>
    <row r="189" spans="1:29">
      <c r="A189" s="34"/>
      <c r="B189" s="42"/>
      <c r="C189" s="99"/>
      <c r="D189" s="3"/>
      <c r="E189" s="35"/>
      <c r="F189" s="79"/>
      <c r="G189" s="38"/>
      <c r="H189" s="39"/>
      <c r="I189" s="79"/>
      <c r="J189" s="14"/>
      <c r="K189" s="80"/>
      <c r="L189" s="81"/>
      <c r="M189" s="82"/>
      <c r="N189" s="83"/>
      <c r="O189" s="84"/>
      <c r="P189" s="8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9" ht="15">
      <c r="A190" s="2"/>
      <c r="B190" s="100" t="s">
        <v>576</v>
      </c>
      <c r="C190" s="100"/>
      <c r="D190" s="100"/>
      <c r="E190" s="100"/>
      <c r="F190" s="14"/>
      <c r="G190" s="14"/>
      <c r="H190" s="101"/>
      <c r="I190" s="14"/>
      <c r="J190" s="71"/>
      <c r="K190" s="72"/>
      <c r="L190" s="14"/>
      <c r="M190" s="14"/>
      <c r="N190" s="13"/>
      <c r="O190" s="95"/>
      <c r="P190" s="8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9" ht="38.25">
      <c r="A191" s="17" t="s">
        <v>16</v>
      </c>
      <c r="B191" s="18" t="s">
        <v>534</v>
      </c>
      <c r="C191" s="18"/>
      <c r="D191" s="19" t="s">
        <v>545</v>
      </c>
      <c r="E191" s="18" t="s">
        <v>546</v>
      </c>
      <c r="F191" s="18" t="s">
        <v>547</v>
      </c>
      <c r="G191" s="18" t="s">
        <v>577</v>
      </c>
      <c r="H191" s="18" t="s">
        <v>578</v>
      </c>
      <c r="I191" s="18" t="s">
        <v>550</v>
      </c>
      <c r="J191" s="58" t="s">
        <v>551</v>
      </c>
      <c r="K191" s="18" t="s">
        <v>552</v>
      </c>
      <c r="L191" s="18" t="s">
        <v>553</v>
      </c>
      <c r="M191" s="18" t="s">
        <v>554</v>
      </c>
      <c r="N191" s="19" t="s">
        <v>555</v>
      </c>
      <c r="O191" s="95"/>
      <c r="P191" s="8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9">
      <c r="A192" s="194">
        <v>1</v>
      </c>
      <c r="B192" s="102">
        <v>41579</v>
      </c>
      <c r="C192" s="102"/>
      <c r="D192" s="103" t="s">
        <v>579</v>
      </c>
      <c r="E192" s="104" t="s">
        <v>580</v>
      </c>
      <c r="F192" s="105">
        <v>82</v>
      </c>
      <c r="G192" s="104" t="s">
        <v>581</v>
      </c>
      <c r="H192" s="104">
        <v>100</v>
      </c>
      <c r="I192" s="122">
        <v>100</v>
      </c>
      <c r="J192" s="123" t="s">
        <v>582</v>
      </c>
      <c r="K192" s="124">
        <f t="shared" ref="K192:K223" si="148">H192-F192</f>
        <v>18</v>
      </c>
      <c r="L192" s="125">
        <f t="shared" ref="L192:L223" si="149">K192/F192</f>
        <v>0.21951219512195122</v>
      </c>
      <c r="M192" s="126" t="s">
        <v>556</v>
      </c>
      <c r="N192" s="127">
        <v>42657</v>
      </c>
      <c r="O192" s="50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2</v>
      </c>
      <c r="B193" s="102">
        <v>41794</v>
      </c>
      <c r="C193" s="102"/>
      <c r="D193" s="103" t="s">
        <v>583</v>
      </c>
      <c r="E193" s="104" t="s">
        <v>557</v>
      </c>
      <c r="F193" s="105">
        <v>257</v>
      </c>
      <c r="G193" s="104" t="s">
        <v>581</v>
      </c>
      <c r="H193" s="104">
        <v>300</v>
      </c>
      <c r="I193" s="122">
        <v>300</v>
      </c>
      <c r="J193" s="123" t="s">
        <v>582</v>
      </c>
      <c r="K193" s="124">
        <f t="shared" si="148"/>
        <v>43</v>
      </c>
      <c r="L193" s="125">
        <f t="shared" si="149"/>
        <v>0.16731517509727625</v>
      </c>
      <c r="M193" s="126" t="s">
        <v>556</v>
      </c>
      <c r="N193" s="127">
        <v>41822</v>
      </c>
      <c r="O193" s="50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3</v>
      </c>
      <c r="B194" s="102">
        <v>41828</v>
      </c>
      <c r="C194" s="102"/>
      <c r="D194" s="103" t="s">
        <v>584</v>
      </c>
      <c r="E194" s="104" t="s">
        <v>557</v>
      </c>
      <c r="F194" s="105">
        <v>393</v>
      </c>
      <c r="G194" s="104" t="s">
        <v>581</v>
      </c>
      <c r="H194" s="104">
        <v>468</v>
      </c>
      <c r="I194" s="122">
        <v>468</v>
      </c>
      <c r="J194" s="123" t="s">
        <v>582</v>
      </c>
      <c r="K194" s="124">
        <f t="shared" si="148"/>
        <v>75</v>
      </c>
      <c r="L194" s="125">
        <f t="shared" si="149"/>
        <v>0.19083969465648856</v>
      </c>
      <c r="M194" s="126" t="s">
        <v>556</v>
      </c>
      <c r="N194" s="127">
        <v>41863</v>
      </c>
      <c r="O194" s="50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4</v>
      </c>
      <c r="B195" s="102">
        <v>41857</v>
      </c>
      <c r="C195" s="102"/>
      <c r="D195" s="103" t="s">
        <v>585</v>
      </c>
      <c r="E195" s="104" t="s">
        <v>557</v>
      </c>
      <c r="F195" s="105">
        <v>205</v>
      </c>
      <c r="G195" s="104" t="s">
        <v>581</v>
      </c>
      <c r="H195" s="104">
        <v>275</v>
      </c>
      <c r="I195" s="122">
        <v>250</v>
      </c>
      <c r="J195" s="123" t="s">
        <v>582</v>
      </c>
      <c r="K195" s="124">
        <f t="shared" si="148"/>
        <v>70</v>
      </c>
      <c r="L195" s="125">
        <f t="shared" si="149"/>
        <v>0.34146341463414637</v>
      </c>
      <c r="M195" s="126" t="s">
        <v>556</v>
      </c>
      <c r="N195" s="127">
        <v>41962</v>
      </c>
      <c r="O195" s="50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5</v>
      </c>
      <c r="B196" s="102">
        <v>41886</v>
      </c>
      <c r="C196" s="102"/>
      <c r="D196" s="103" t="s">
        <v>586</v>
      </c>
      <c r="E196" s="104" t="s">
        <v>557</v>
      </c>
      <c r="F196" s="105">
        <v>162</v>
      </c>
      <c r="G196" s="104" t="s">
        <v>581</v>
      </c>
      <c r="H196" s="104">
        <v>190</v>
      </c>
      <c r="I196" s="122">
        <v>190</v>
      </c>
      <c r="J196" s="123" t="s">
        <v>582</v>
      </c>
      <c r="K196" s="124">
        <f t="shared" si="148"/>
        <v>28</v>
      </c>
      <c r="L196" s="125">
        <f t="shared" si="149"/>
        <v>0.1728395061728395</v>
      </c>
      <c r="M196" s="126" t="s">
        <v>556</v>
      </c>
      <c r="N196" s="127">
        <v>42006</v>
      </c>
      <c r="O196" s="50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6</v>
      </c>
      <c r="B197" s="102">
        <v>41886</v>
      </c>
      <c r="C197" s="102"/>
      <c r="D197" s="103" t="s">
        <v>587</v>
      </c>
      <c r="E197" s="104" t="s">
        <v>557</v>
      </c>
      <c r="F197" s="105">
        <v>75</v>
      </c>
      <c r="G197" s="104" t="s">
        <v>581</v>
      </c>
      <c r="H197" s="104">
        <v>91.5</v>
      </c>
      <c r="I197" s="122" t="s">
        <v>588</v>
      </c>
      <c r="J197" s="123" t="s">
        <v>589</v>
      </c>
      <c r="K197" s="124">
        <f t="shared" si="148"/>
        <v>16.5</v>
      </c>
      <c r="L197" s="125">
        <f t="shared" si="149"/>
        <v>0.22</v>
      </c>
      <c r="M197" s="126" t="s">
        <v>556</v>
      </c>
      <c r="N197" s="127">
        <v>41954</v>
      </c>
      <c r="O197" s="50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7</v>
      </c>
      <c r="B198" s="102">
        <v>41913</v>
      </c>
      <c r="C198" s="102"/>
      <c r="D198" s="103" t="s">
        <v>590</v>
      </c>
      <c r="E198" s="104" t="s">
        <v>557</v>
      </c>
      <c r="F198" s="105">
        <v>850</v>
      </c>
      <c r="G198" s="104" t="s">
        <v>581</v>
      </c>
      <c r="H198" s="104">
        <v>982.5</v>
      </c>
      <c r="I198" s="122">
        <v>1050</v>
      </c>
      <c r="J198" s="123" t="s">
        <v>591</v>
      </c>
      <c r="K198" s="124">
        <f t="shared" si="148"/>
        <v>132.5</v>
      </c>
      <c r="L198" s="125">
        <f t="shared" si="149"/>
        <v>0.15588235294117647</v>
      </c>
      <c r="M198" s="126" t="s">
        <v>556</v>
      </c>
      <c r="N198" s="127">
        <v>42039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8</v>
      </c>
      <c r="B199" s="102">
        <v>41913</v>
      </c>
      <c r="C199" s="102"/>
      <c r="D199" s="103" t="s">
        <v>592</v>
      </c>
      <c r="E199" s="104" t="s">
        <v>557</v>
      </c>
      <c r="F199" s="105">
        <v>475</v>
      </c>
      <c r="G199" s="104" t="s">
        <v>581</v>
      </c>
      <c r="H199" s="104">
        <v>515</v>
      </c>
      <c r="I199" s="122">
        <v>600</v>
      </c>
      <c r="J199" s="123" t="s">
        <v>593</v>
      </c>
      <c r="K199" s="124">
        <f t="shared" si="148"/>
        <v>40</v>
      </c>
      <c r="L199" s="125">
        <f t="shared" si="149"/>
        <v>8.4210526315789472E-2</v>
      </c>
      <c r="M199" s="126" t="s">
        <v>556</v>
      </c>
      <c r="N199" s="127">
        <v>41939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9</v>
      </c>
      <c r="B200" s="102">
        <v>41913</v>
      </c>
      <c r="C200" s="102"/>
      <c r="D200" s="103" t="s">
        <v>594</v>
      </c>
      <c r="E200" s="104" t="s">
        <v>557</v>
      </c>
      <c r="F200" s="105">
        <v>86</v>
      </c>
      <c r="G200" s="104" t="s">
        <v>581</v>
      </c>
      <c r="H200" s="104">
        <v>99</v>
      </c>
      <c r="I200" s="122">
        <v>140</v>
      </c>
      <c r="J200" s="123" t="s">
        <v>595</v>
      </c>
      <c r="K200" s="124">
        <f t="shared" si="148"/>
        <v>13</v>
      </c>
      <c r="L200" s="125">
        <f t="shared" si="149"/>
        <v>0.15116279069767441</v>
      </c>
      <c r="M200" s="126" t="s">
        <v>556</v>
      </c>
      <c r="N200" s="127">
        <v>41939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10</v>
      </c>
      <c r="B201" s="102">
        <v>41926</v>
      </c>
      <c r="C201" s="102"/>
      <c r="D201" s="103" t="s">
        <v>596</v>
      </c>
      <c r="E201" s="104" t="s">
        <v>557</v>
      </c>
      <c r="F201" s="105">
        <v>496.6</v>
      </c>
      <c r="G201" s="104" t="s">
        <v>581</v>
      </c>
      <c r="H201" s="104">
        <v>621</v>
      </c>
      <c r="I201" s="122">
        <v>580</v>
      </c>
      <c r="J201" s="123" t="s">
        <v>582</v>
      </c>
      <c r="K201" s="124">
        <f t="shared" si="148"/>
        <v>124.39999999999998</v>
      </c>
      <c r="L201" s="125">
        <f t="shared" si="149"/>
        <v>0.25050342327829234</v>
      </c>
      <c r="M201" s="126" t="s">
        <v>556</v>
      </c>
      <c r="N201" s="127">
        <v>42605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11</v>
      </c>
      <c r="B202" s="102">
        <v>41926</v>
      </c>
      <c r="C202" s="102"/>
      <c r="D202" s="103" t="s">
        <v>597</v>
      </c>
      <c r="E202" s="104" t="s">
        <v>557</v>
      </c>
      <c r="F202" s="105">
        <v>2481.9</v>
      </c>
      <c r="G202" s="104" t="s">
        <v>581</v>
      </c>
      <c r="H202" s="104">
        <v>2840</v>
      </c>
      <c r="I202" s="122">
        <v>2870</v>
      </c>
      <c r="J202" s="123" t="s">
        <v>598</v>
      </c>
      <c r="K202" s="124">
        <f t="shared" si="148"/>
        <v>358.09999999999991</v>
      </c>
      <c r="L202" s="125">
        <f t="shared" si="149"/>
        <v>0.14428462065353154</v>
      </c>
      <c r="M202" s="126" t="s">
        <v>556</v>
      </c>
      <c r="N202" s="127">
        <v>42017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12</v>
      </c>
      <c r="B203" s="102">
        <v>41928</v>
      </c>
      <c r="C203" s="102"/>
      <c r="D203" s="103" t="s">
        <v>599</v>
      </c>
      <c r="E203" s="104" t="s">
        <v>557</v>
      </c>
      <c r="F203" s="105">
        <v>84.5</v>
      </c>
      <c r="G203" s="104" t="s">
        <v>581</v>
      </c>
      <c r="H203" s="104">
        <v>93</v>
      </c>
      <c r="I203" s="122">
        <v>110</v>
      </c>
      <c r="J203" s="123" t="s">
        <v>600</v>
      </c>
      <c r="K203" s="124">
        <f t="shared" si="148"/>
        <v>8.5</v>
      </c>
      <c r="L203" s="125">
        <f t="shared" si="149"/>
        <v>0.10059171597633136</v>
      </c>
      <c r="M203" s="126" t="s">
        <v>556</v>
      </c>
      <c r="N203" s="127">
        <v>41939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13</v>
      </c>
      <c r="B204" s="102">
        <v>41928</v>
      </c>
      <c r="C204" s="102"/>
      <c r="D204" s="103" t="s">
        <v>601</v>
      </c>
      <c r="E204" s="104" t="s">
        <v>557</v>
      </c>
      <c r="F204" s="105">
        <v>401</v>
      </c>
      <c r="G204" s="104" t="s">
        <v>581</v>
      </c>
      <c r="H204" s="104">
        <v>428</v>
      </c>
      <c r="I204" s="122">
        <v>450</v>
      </c>
      <c r="J204" s="123" t="s">
        <v>602</v>
      </c>
      <c r="K204" s="124">
        <f t="shared" si="148"/>
        <v>27</v>
      </c>
      <c r="L204" s="125">
        <f t="shared" si="149"/>
        <v>6.7331670822942641E-2</v>
      </c>
      <c r="M204" s="126" t="s">
        <v>556</v>
      </c>
      <c r="N204" s="127">
        <v>42020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14</v>
      </c>
      <c r="B205" s="102">
        <v>41928</v>
      </c>
      <c r="C205" s="102"/>
      <c r="D205" s="103" t="s">
        <v>603</v>
      </c>
      <c r="E205" s="104" t="s">
        <v>557</v>
      </c>
      <c r="F205" s="105">
        <v>101</v>
      </c>
      <c r="G205" s="104" t="s">
        <v>581</v>
      </c>
      <c r="H205" s="104">
        <v>112</v>
      </c>
      <c r="I205" s="122">
        <v>120</v>
      </c>
      <c r="J205" s="123" t="s">
        <v>604</v>
      </c>
      <c r="K205" s="124">
        <f t="shared" si="148"/>
        <v>11</v>
      </c>
      <c r="L205" s="125">
        <f t="shared" si="149"/>
        <v>0.10891089108910891</v>
      </c>
      <c r="M205" s="126" t="s">
        <v>556</v>
      </c>
      <c r="N205" s="127">
        <v>41939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15</v>
      </c>
      <c r="B206" s="102">
        <v>41954</v>
      </c>
      <c r="C206" s="102"/>
      <c r="D206" s="103" t="s">
        <v>605</v>
      </c>
      <c r="E206" s="104" t="s">
        <v>557</v>
      </c>
      <c r="F206" s="105">
        <v>59</v>
      </c>
      <c r="G206" s="104" t="s">
        <v>581</v>
      </c>
      <c r="H206" s="104">
        <v>76</v>
      </c>
      <c r="I206" s="122">
        <v>76</v>
      </c>
      <c r="J206" s="123" t="s">
        <v>582</v>
      </c>
      <c r="K206" s="124">
        <f t="shared" si="148"/>
        <v>17</v>
      </c>
      <c r="L206" s="125">
        <f t="shared" si="149"/>
        <v>0.28813559322033899</v>
      </c>
      <c r="M206" s="126" t="s">
        <v>556</v>
      </c>
      <c r="N206" s="127">
        <v>43032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16</v>
      </c>
      <c r="B207" s="102">
        <v>41954</v>
      </c>
      <c r="C207" s="102"/>
      <c r="D207" s="103" t="s">
        <v>594</v>
      </c>
      <c r="E207" s="104" t="s">
        <v>557</v>
      </c>
      <c r="F207" s="105">
        <v>99</v>
      </c>
      <c r="G207" s="104" t="s">
        <v>581</v>
      </c>
      <c r="H207" s="104">
        <v>120</v>
      </c>
      <c r="I207" s="122">
        <v>120</v>
      </c>
      <c r="J207" s="123" t="s">
        <v>606</v>
      </c>
      <c r="K207" s="124">
        <f t="shared" si="148"/>
        <v>21</v>
      </c>
      <c r="L207" s="125">
        <f t="shared" si="149"/>
        <v>0.21212121212121213</v>
      </c>
      <c r="M207" s="126" t="s">
        <v>556</v>
      </c>
      <c r="N207" s="127">
        <v>41960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17</v>
      </c>
      <c r="B208" s="102">
        <v>41956</v>
      </c>
      <c r="C208" s="102"/>
      <c r="D208" s="103" t="s">
        <v>607</v>
      </c>
      <c r="E208" s="104" t="s">
        <v>557</v>
      </c>
      <c r="F208" s="105">
        <v>22</v>
      </c>
      <c r="G208" s="104" t="s">
        <v>581</v>
      </c>
      <c r="H208" s="104">
        <v>33.549999999999997</v>
      </c>
      <c r="I208" s="122">
        <v>32</v>
      </c>
      <c r="J208" s="123" t="s">
        <v>608</v>
      </c>
      <c r="K208" s="124">
        <f t="shared" si="148"/>
        <v>11.549999999999997</v>
      </c>
      <c r="L208" s="125">
        <f t="shared" si="149"/>
        <v>0.52499999999999991</v>
      </c>
      <c r="M208" s="126" t="s">
        <v>556</v>
      </c>
      <c r="N208" s="127">
        <v>42188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18</v>
      </c>
      <c r="B209" s="102">
        <v>41976</v>
      </c>
      <c r="C209" s="102"/>
      <c r="D209" s="103" t="s">
        <v>609</v>
      </c>
      <c r="E209" s="104" t="s">
        <v>557</v>
      </c>
      <c r="F209" s="105">
        <v>440</v>
      </c>
      <c r="G209" s="104" t="s">
        <v>581</v>
      </c>
      <c r="H209" s="104">
        <v>520</v>
      </c>
      <c r="I209" s="122">
        <v>520</v>
      </c>
      <c r="J209" s="123" t="s">
        <v>610</v>
      </c>
      <c r="K209" s="124">
        <f t="shared" si="148"/>
        <v>80</v>
      </c>
      <c r="L209" s="125">
        <f t="shared" si="149"/>
        <v>0.18181818181818182</v>
      </c>
      <c r="M209" s="126" t="s">
        <v>556</v>
      </c>
      <c r="N209" s="127">
        <v>42208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19</v>
      </c>
      <c r="B210" s="102">
        <v>41976</v>
      </c>
      <c r="C210" s="102"/>
      <c r="D210" s="103" t="s">
        <v>611</v>
      </c>
      <c r="E210" s="104" t="s">
        <v>557</v>
      </c>
      <c r="F210" s="105">
        <v>360</v>
      </c>
      <c r="G210" s="104" t="s">
        <v>581</v>
      </c>
      <c r="H210" s="104">
        <v>427</v>
      </c>
      <c r="I210" s="122">
        <v>425</v>
      </c>
      <c r="J210" s="123" t="s">
        <v>612</v>
      </c>
      <c r="K210" s="124">
        <f t="shared" si="148"/>
        <v>67</v>
      </c>
      <c r="L210" s="125">
        <f t="shared" si="149"/>
        <v>0.18611111111111112</v>
      </c>
      <c r="M210" s="126" t="s">
        <v>556</v>
      </c>
      <c r="N210" s="127">
        <v>42058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20</v>
      </c>
      <c r="B211" s="102">
        <v>42012</v>
      </c>
      <c r="C211" s="102"/>
      <c r="D211" s="103" t="s">
        <v>613</v>
      </c>
      <c r="E211" s="104" t="s">
        <v>557</v>
      </c>
      <c r="F211" s="105">
        <v>360</v>
      </c>
      <c r="G211" s="104" t="s">
        <v>581</v>
      </c>
      <c r="H211" s="104">
        <v>455</v>
      </c>
      <c r="I211" s="122">
        <v>420</v>
      </c>
      <c r="J211" s="123" t="s">
        <v>614</v>
      </c>
      <c r="K211" s="124">
        <f t="shared" si="148"/>
        <v>95</v>
      </c>
      <c r="L211" s="125">
        <f t="shared" si="149"/>
        <v>0.2638888888888889</v>
      </c>
      <c r="M211" s="126" t="s">
        <v>556</v>
      </c>
      <c r="N211" s="127">
        <v>42024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21</v>
      </c>
      <c r="B212" s="102">
        <v>42012</v>
      </c>
      <c r="C212" s="102"/>
      <c r="D212" s="103" t="s">
        <v>615</v>
      </c>
      <c r="E212" s="104" t="s">
        <v>557</v>
      </c>
      <c r="F212" s="105">
        <v>130</v>
      </c>
      <c r="G212" s="104"/>
      <c r="H212" s="104">
        <v>175.5</v>
      </c>
      <c r="I212" s="122">
        <v>165</v>
      </c>
      <c r="J212" s="123" t="s">
        <v>616</v>
      </c>
      <c r="K212" s="124">
        <f t="shared" si="148"/>
        <v>45.5</v>
      </c>
      <c r="L212" s="125">
        <f t="shared" si="149"/>
        <v>0.35</v>
      </c>
      <c r="M212" s="126" t="s">
        <v>556</v>
      </c>
      <c r="N212" s="127">
        <v>43088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22</v>
      </c>
      <c r="B213" s="102">
        <v>42040</v>
      </c>
      <c r="C213" s="102"/>
      <c r="D213" s="103" t="s">
        <v>376</v>
      </c>
      <c r="E213" s="104" t="s">
        <v>580</v>
      </c>
      <c r="F213" s="105">
        <v>98</v>
      </c>
      <c r="G213" s="104"/>
      <c r="H213" s="104">
        <v>120</v>
      </c>
      <c r="I213" s="122">
        <v>120</v>
      </c>
      <c r="J213" s="123" t="s">
        <v>582</v>
      </c>
      <c r="K213" s="124">
        <f t="shared" si="148"/>
        <v>22</v>
      </c>
      <c r="L213" s="125">
        <f t="shared" si="149"/>
        <v>0.22448979591836735</v>
      </c>
      <c r="M213" s="126" t="s">
        <v>556</v>
      </c>
      <c r="N213" s="127">
        <v>42753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23</v>
      </c>
      <c r="B214" s="102">
        <v>42040</v>
      </c>
      <c r="C214" s="102"/>
      <c r="D214" s="103" t="s">
        <v>617</v>
      </c>
      <c r="E214" s="104" t="s">
        <v>580</v>
      </c>
      <c r="F214" s="105">
        <v>196</v>
      </c>
      <c r="G214" s="104"/>
      <c r="H214" s="104">
        <v>262</v>
      </c>
      <c r="I214" s="122">
        <v>255</v>
      </c>
      <c r="J214" s="123" t="s">
        <v>582</v>
      </c>
      <c r="K214" s="124">
        <f t="shared" si="148"/>
        <v>66</v>
      </c>
      <c r="L214" s="125">
        <f t="shared" si="149"/>
        <v>0.33673469387755101</v>
      </c>
      <c r="M214" s="126" t="s">
        <v>556</v>
      </c>
      <c r="N214" s="127">
        <v>42599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5">
        <v>24</v>
      </c>
      <c r="B215" s="106">
        <v>42067</v>
      </c>
      <c r="C215" s="106"/>
      <c r="D215" s="107" t="s">
        <v>375</v>
      </c>
      <c r="E215" s="108" t="s">
        <v>580</v>
      </c>
      <c r="F215" s="109">
        <v>235</v>
      </c>
      <c r="G215" s="109"/>
      <c r="H215" s="110">
        <v>77</v>
      </c>
      <c r="I215" s="128" t="s">
        <v>618</v>
      </c>
      <c r="J215" s="129" t="s">
        <v>619</v>
      </c>
      <c r="K215" s="130">
        <f t="shared" si="148"/>
        <v>-158</v>
      </c>
      <c r="L215" s="131">
        <f t="shared" si="149"/>
        <v>-0.67234042553191486</v>
      </c>
      <c r="M215" s="132" t="s">
        <v>620</v>
      </c>
      <c r="N215" s="133">
        <v>43522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25</v>
      </c>
      <c r="B216" s="102">
        <v>42067</v>
      </c>
      <c r="C216" s="102"/>
      <c r="D216" s="103" t="s">
        <v>453</v>
      </c>
      <c r="E216" s="104" t="s">
        <v>580</v>
      </c>
      <c r="F216" s="105">
        <v>185</v>
      </c>
      <c r="G216" s="104"/>
      <c r="H216" s="104">
        <v>224</v>
      </c>
      <c r="I216" s="122" t="s">
        <v>621</v>
      </c>
      <c r="J216" s="123" t="s">
        <v>582</v>
      </c>
      <c r="K216" s="124">
        <f t="shared" si="148"/>
        <v>39</v>
      </c>
      <c r="L216" s="125">
        <f t="shared" si="149"/>
        <v>0.21081081081081082</v>
      </c>
      <c r="M216" s="126" t="s">
        <v>556</v>
      </c>
      <c r="N216" s="127">
        <v>42647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39">
        <v>26</v>
      </c>
      <c r="B217" s="111">
        <v>42090</v>
      </c>
      <c r="C217" s="111"/>
      <c r="D217" s="112" t="s">
        <v>622</v>
      </c>
      <c r="E217" s="113" t="s">
        <v>580</v>
      </c>
      <c r="F217" s="114">
        <v>49.5</v>
      </c>
      <c r="G217" s="115"/>
      <c r="H217" s="115">
        <v>15.85</v>
      </c>
      <c r="I217" s="115">
        <v>67</v>
      </c>
      <c r="J217" s="134" t="s">
        <v>623</v>
      </c>
      <c r="K217" s="115">
        <f t="shared" si="148"/>
        <v>-33.65</v>
      </c>
      <c r="L217" s="135">
        <f t="shared" si="149"/>
        <v>-0.67979797979797973</v>
      </c>
      <c r="M217" s="132" t="s">
        <v>620</v>
      </c>
      <c r="N217" s="136">
        <v>43627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27</v>
      </c>
      <c r="B218" s="102">
        <v>42093</v>
      </c>
      <c r="C218" s="102"/>
      <c r="D218" s="103" t="s">
        <v>624</v>
      </c>
      <c r="E218" s="104" t="s">
        <v>580</v>
      </c>
      <c r="F218" s="105">
        <v>183.5</v>
      </c>
      <c r="G218" s="104"/>
      <c r="H218" s="104">
        <v>219</v>
      </c>
      <c r="I218" s="122">
        <v>218</v>
      </c>
      <c r="J218" s="123" t="s">
        <v>625</v>
      </c>
      <c r="K218" s="124">
        <f t="shared" si="148"/>
        <v>35.5</v>
      </c>
      <c r="L218" s="125">
        <f t="shared" si="149"/>
        <v>0.19346049046321526</v>
      </c>
      <c r="M218" s="126" t="s">
        <v>556</v>
      </c>
      <c r="N218" s="127">
        <v>42103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28</v>
      </c>
      <c r="B219" s="102">
        <v>42114</v>
      </c>
      <c r="C219" s="102"/>
      <c r="D219" s="103" t="s">
        <v>626</v>
      </c>
      <c r="E219" s="104" t="s">
        <v>580</v>
      </c>
      <c r="F219" s="105">
        <f>(227+237)/2</f>
        <v>232</v>
      </c>
      <c r="G219" s="104"/>
      <c r="H219" s="104">
        <v>298</v>
      </c>
      <c r="I219" s="122">
        <v>298</v>
      </c>
      <c r="J219" s="123" t="s">
        <v>582</v>
      </c>
      <c r="K219" s="124">
        <f t="shared" si="148"/>
        <v>66</v>
      </c>
      <c r="L219" s="125">
        <f t="shared" si="149"/>
        <v>0.28448275862068967</v>
      </c>
      <c r="M219" s="126" t="s">
        <v>556</v>
      </c>
      <c r="N219" s="127">
        <v>42823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29</v>
      </c>
      <c r="B220" s="102">
        <v>42128</v>
      </c>
      <c r="C220" s="102"/>
      <c r="D220" s="103" t="s">
        <v>627</v>
      </c>
      <c r="E220" s="104" t="s">
        <v>557</v>
      </c>
      <c r="F220" s="105">
        <v>385</v>
      </c>
      <c r="G220" s="104"/>
      <c r="H220" s="104">
        <f>212.5+331</f>
        <v>543.5</v>
      </c>
      <c r="I220" s="122">
        <v>510</v>
      </c>
      <c r="J220" s="123" t="s">
        <v>628</v>
      </c>
      <c r="K220" s="124">
        <f t="shared" si="148"/>
        <v>158.5</v>
      </c>
      <c r="L220" s="125">
        <f t="shared" si="149"/>
        <v>0.41168831168831171</v>
      </c>
      <c r="M220" s="126" t="s">
        <v>556</v>
      </c>
      <c r="N220" s="127">
        <v>42235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30</v>
      </c>
      <c r="B221" s="102">
        <v>42128</v>
      </c>
      <c r="C221" s="102"/>
      <c r="D221" s="103" t="s">
        <v>629</v>
      </c>
      <c r="E221" s="104" t="s">
        <v>557</v>
      </c>
      <c r="F221" s="105">
        <v>115.5</v>
      </c>
      <c r="G221" s="104"/>
      <c r="H221" s="104">
        <v>146</v>
      </c>
      <c r="I221" s="122">
        <v>142</v>
      </c>
      <c r="J221" s="123" t="s">
        <v>630</v>
      </c>
      <c r="K221" s="124">
        <f t="shared" si="148"/>
        <v>30.5</v>
      </c>
      <c r="L221" s="125">
        <f t="shared" si="149"/>
        <v>0.26406926406926406</v>
      </c>
      <c r="M221" s="126" t="s">
        <v>556</v>
      </c>
      <c r="N221" s="127">
        <v>42202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31</v>
      </c>
      <c r="B222" s="102">
        <v>42151</v>
      </c>
      <c r="C222" s="102"/>
      <c r="D222" s="103" t="s">
        <v>631</v>
      </c>
      <c r="E222" s="104" t="s">
        <v>557</v>
      </c>
      <c r="F222" s="105">
        <v>237.5</v>
      </c>
      <c r="G222" s="104"/>
      <c r="H222" s="104">
        <v>279.5</v>
      </c>
      <c r="I222" s="122">
        <v>278</v>
      </c>
      <c r="J222" s="123" t="s">
        <v>582</v>
      </c>
      <c r="K222" s="124">
        <f t="shared" si="148"/>
        <v>42</v>
      </c>
      <c r="L222" s="125">
        <f t="shared" si="149"/>
        <v>0.17684210526315788</v>
      </c>
      <c r="M222" s="126" t="s">
        <v>556</v>
      </c>
      <c r="N222" s="127">
        <v>42222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32</v>
      </c>
      <c r="B223" s="102">
        <v>42174</v>
      </c>
      <c r="C223" s="102"/>
      <c r="D223" s="103" t="s">
        <v>601</v>
      </c>
      <c r="E223" s="104" t="s">
        <v>580</v>
      </c>
      <c r="F223" s="105">
        <v>340</v>
      </c>
      <c r="G223" s="104"/>
      <c r="H223" s="104">
        <v>448</v>
      </c>
      <c r="I223" s="122">
        <v>448</v>
      </c>
      <c r="J223" s="123" t="s">
        <v>582</v>
      </c>
      <c r="K223" s="124">
        <f t="shared" si="148"/>
        <v>108</v>
      </c>
      <c r="L223" s="125">
        <f t="shared" si="149"/>
        <v>0.31764705882352939</v>
      </c>
      <c r="M223" s="126" t="s">
        <v>556</v>
      </c>
      <c r="N223" s="127">
        <v>43018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33</v>
      </c>
      <c r="B224" s="102">
        <v>42191</v>
      </c>
      <c r="C224" s="102"/>
      <c r="D224" s="103" t="s">
        <v>632</v>
      </c>
      <c r="E224" s="104" t="s">
        <v>580</v>
      </c>
      <c r="F224" s="105">
        <v>390</v>
      </c>
      <c r="G224" s="104"/>
      <c r="H224" s="104">
        <v>460</v>
      </c>
      <c r="I224" s="122">
        <v>460</v>
      </c>
      <c r="J224" s="123" t="s">
        <v>582</v>
      </c>
      <c r="K224" s="124">
        <f t="shared" ref="K224:K244" si="150">H224-F224</f>
        <v>70</v>
      </c>
      <c r="L224" s="125">
        <f t="shared" ref="L224:L244" si="151">K224/F224</f>
        <v>0.17948717948717949</v>
      </c>
      <c r="M224" s="126" t="s">
        <v>556</v>
      </c>
      <c r="N224" s="127">
        <v>42478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5">
        <v>34</v>
      </c>
      <c r="B225" s="106">
        <v>42195</v>
      </c>
      <c r="C225" s="106"/>
      <c r="D225" s="107" t="s">
        <v>633</v>
      </c>
      <c r="E225" s="108" t="s">
        <v>580</v>
      </c>
      <c r="F225" s="109">
        <v>122.5</v>
      </c>
      <c r="G225" s="109"/>
      <c r="H225" s="110">
        <v>61</v>
      </c>
      <c r="I225" s="128">
        <v>172</v>
      </c>
      <c r="J225" s="129" t="s">
        <v>634</v>
      </c>
      <c r="K225" s="130">
        <f t="shared" si="150"/>
        <v>-61.5</v>
      </c>
      <c r="L225" s="131">
        <f t="shared" si="151"/>
        <v>-0.50204081632653064</v>
      </c>
      <c r="M225" s="132" t="s">
        <v>620</v>
      </c>
      <c r="N225" s="133">
        <v>43333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35</v>
      </c>
      <c r="B226" s="102">
        <v>42219</v>
      </c>
      <c r="C226" s="102"/>
      <c r="D226" s="103" t="s">
        <v>635</v>
      </c>
      <c r="E226" s="104" t="s">
        <v>580</v>
      </c>
      <c r="F226" s="105">
        <v>297.5</v>
      </c>
      <c r="G226" s="104"/>
      <c r="H226" s="104">
        <v>350</v>
      </c>
      <c r="I226" s="122">
        <v>360</v>
      </c>
      <c r="J226" s="123" t="s">
        <v>636</v>
      </c>
      <c r="K226" s="124">
        <f t="shared" si="150"/>
        <v>52.5</v>
      </c>
      <c r="L226" s="125">
        <f t="shared" si="151"/>
        <v>0.17647058823529413</v>
      </c>
      <c r="M226" s="126" t="s">
        <v>556</v>
      </c>
      <c r="N226" s="127">
        <v>42232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36</v>
      </c>
      <c r="B227" s="102">
        <v>42219</v>
      </c>
      <c r="C227" s="102"/>
      <c r="D227" s="103" t="s">
        <v>637</v>
      </c>
      <c r="E227" s="104" t="s">
        <v>580</v>
      </c>
      <c r="F227" s="105">
        <v>115.5</v>
      </c>
      <c r="G227" s="104"/>
      <c r="H227" s="104">
        <v>149</v>
      </c>
      <c r="I227" s="122">
        <v>140</v>
      </c>
      <c r="J227" s="137" t="s">
        <v>638</v>
      </c>
      <c r="K227" s="124">
        <f t="shared" si="150"/>
        <v>33.5</v>
      </c>
      <c r="L227" s="125">
        <f t="shared" si="151"/>
        <v>0.29004329004329005</v>
      </c>
      <c r="M227" s="126" t="s">
        <v>556</v>
      </c>
      <c r="N227" s="127">
        <v>42740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37</v>
      </c>
      <c r="B228" s="102">
        <v>42251</v>
      </c>
      <c r="C228" s="102"/>
      <c r="D228" s="103" t="s">
        <v>631</v>
      </c>
      <c r="E228" s="104" t="s">
        <v>580</v>
      </c>
      <c r="F228" s="105">
        <v>226</v>
      </c>
      <c r="G228" s="104"/>
      <c r="H228" s="104">
        <v>292</v>
      </c>
      <c r="I228" s="122">
        <v>292</v>
      </c>
      <c r="J228" s="123" t="s">
        <v>639</v>
      </c>
      <c r="K228" s="124">
        <f t="shared" si="150"/>
        <v>66</v>
      </c>
      <c r="L228" s="125">
        <f t="shared" si="151"/>
        <v>0.29203539823008851</v>
      </c>
      <c r="M228" s="126" t="s">
        <v>556</v>
      </c>
      <c r="N228" s="127">
        <v>42286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38</v>
      </c>
      <c r="B229" s="102">
        <v>42254</v>
      </c>
      <c r="C229" s="102"/>
      <c r="D229" s="103" t="s">
        <v>626</v>
      </c>
      <c r="E229" s="104" t="s">
        <v>580</v>
      </c>
      <c r="F229" s="105">
        <v>232.5</v>
      </c>
      <c r="G229" s="104"/>
      <c r="H229" s="104">
        <v>312.5</v>
      </c>
      <c r="I229" s="122">
        <v>310</v>
      </c>
      <c r="J229" s="123" t="s">
        <v>582</v>
      </c>
      <c r="K229" s="124">
        <f t="shared" si="150"/>
        <v>80</v>
      </c>
      <c r="L229" s="125">
        <f t="shared" si="151"/>
        <v>0.34408602150537637</v>
      </c>
      <c r="M229" s="126" t="s">
        <v>556</v>
      </c>
      <c r="N229" s="127">
        <v>42823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39</v>
      </c>
      <c r="B230" s="102">
        <v>42268</v>
      </c>
      <c r="C230" s="102"/>
      <c r="D230" s="103" t="s">
        <v>640</v>
      </c>
      <c r="E230" s="104" t="s">
        <v>580</v>
      </c>
      <c r="F230" s="105">
        <v>196.5</v>
      </c>
      <c r="G230" s="104"/>
      <c r="H230" s="104">
        <v>238</v>
      </c>
      <c r="I230" s="122">
        <v>238</v>
      </c>
      <c r="J230" s="123" t="s">
        <v>639</v>
      </c>
      <c r="K230" s="124">
        <f t="shared" si="150"/>
        <v>41.5</v>
      </c>
      <c r="L230" s="125">
        <f t="shared" si="151"/>
        <v>0.21119592875318066</v>
      </c>
      <c r="M230" s="126" t="s">
        <v>556</v>
      </c>
      <c r="N230" s="127">
        <v>42291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40</v>
      </c>
      <c r="B231" s="102">
        <v>42271</v>
      </c>
      <c r="C231" s="102"/>
      <c r="D231" s="103" t="s">
        <v>579</v>
      </c>
      <c r="E231" s="104" t="s">
        <v>580</v>
      </c>
      <c r="F231" s="105">
        <v>65</v>
      </c>
      <c r="G231" s="104"/>
      <c r="H231" s="104">
        <v>82</v>
      </c>
      <c r="I231" s="122">
        <v>82</v>
      </c>
      <c r="J231" s="123" t="s">
        <v>639</v>
      </c>
      <c r="K231" s="124">
        <f t="shared" si="150"/>
        <v>17</v>
      </c>
      <c r="L231" s="125">
        <f t="shared" si="151"/>
        <v>0.26153846153846155</v>
      </c>
      <c r="M231" s="126" t="s">
        <v>556</v>
      </c>
      <c r="N231" s="127">
        <v>42578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41</v>
      </c>
      <c r="B232" s="102">
        <v>42291</v>
      </c>
      <c r="C232" s="102"/>
      <c r="D232" s="103" t="s">
        <v>641</v>
      </c>
      <c r="E232" s="104" t="s">
        <v>580</v>
      </c>
      <c r="F232" s="105">
        <v>144</v>
      </c>
      <c r="G232" s="104"/>
      <c r="H232" s="104">
        <v>182.5</v>
      </c>
      <c r="I232" s="122">
        <v>181</v>
      </c>
      <c r="J232" s="123" t="s">
        <v>639</v>
      </c>
      <c r="K232" s="124">
        <f t="shared" si="150"/>
        <v>38.5</v>
      </c>
      <c r="L232" s="125">
        <f t="shared" si="151"/>
        <v>0.2673611111111111</v>
      </c>
      <c r="M232" s="126" t="s">
        <v>556</v>
      </c>
      <c r="N232" s="127">
        <v>42817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42</v>
      </c>
      <c r="B233" s="102">
        <v>42291</v>
      </c>
      <c r="C233" s="102"/>
      <c r="D233" s="103" t="s">
        <v>642</v>
      </c>
      <c r="E233" s="104" t="s">
        <v>580</v>
      </c>
      <c r="F233" s="105">
        <v>264</v>
      </c>
      <c r="G233" s="104"/>
      <c r="H233" s="104">
        <v>311</v>
      </c>
      <c r="I233" s="122">
        <v>311</v>
      </c>
      <c r="J233" s="123" t="s">
        <v>639</v>
      </c>
      <c r="K233" s="124">
        <f t="shared" si="150"/>
        <v>47</v>
      </c>
      <c r="L233" s="125">
        <f t="shared" si="151"/>
        <v>0.17803030303030304</v>
      </c>
      <c r="M233" s="126" t="s">
        <v>556</v>
      </c>
      <c r="N233" s="127">
        <v>42604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43</v>
      </c>
      <c r="B234" s="102">
        <v>42318</v>
      </c>
      <c r="C234" s="102"/>
      <c r="D234" s="103" t="s">
        <v>643</v>
      </c>
      <c r="E234" s="104" t="s">
        <v>557</v>
      </c>
      <c r="F234" s="105">
        <v>549.5</v>
      </c>
      <c r="G234" s="104"/>
      <c r="H234" s="104">
        <v>630</v>
      </c>
      <c r="I234" s="122">
        <v>630</v>
      </c>
      <c r="J234" s="123" t="s">
        <v>639</v>
      </c>
      <c r="K234" s="124">
        <f t="shared" si="150"/>
        <v>80.5</v>
      </c>
      <c r="L234" s="125">
        <f t="shared" si="151"/>
        <v>0.1464968152866242</v>
      </c>
      <c r="M234" s="126" t="s">
        <v>556</v>
      </c>
      <c r="N234" s="127">
        <v>42419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44</v>
      </c>
      <c r="B235" s="102">
        <v>42342</v>
      </c>
      <c r="C235" s="102"/>
      <c r="D235" s="103" t="s">
        <v>644</v>
      </c>
      <c r="E235" s="104" t="s">
        <v>580</v>
      </c>
      <c r="F235" s="105">
        <v>1027.5</v>
      </c>
      <c r="G235" s="104"/>
      <c r="H235" s="104">
        <v>1315</v>
      </c>
      <c r="I235" s="122">
        <v>1250</v>
      </c>
      <c r="J235" s="123" t="s">
        <v>639</v>
      </c>
      <c r="K235" s="124">
        <f t="shared" si="150"/>
        <v>287.5</v>
      </c>
      <c r="L235" s="125">
        <f t="shared" si="151"/>
        <v>0.27980535279805352</v>
      </c>
      <c r="M235" s="126" t="s">
        <v>556</v>
      </c>
      <c r="N235" s="127">
        <v>43244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45</v>
      </c>
      <c r="B236" s="102">
        <v>42367</v>
      </c>
      <c r="C236" s="102"/>
      <c r="D236" s="103" t="s">
        <v>645</v>
      </c>
      <c r="E236" s="104" t="s">
        <v>580</v>
      </c>
      <c r="F236" s="105">
        <v>465</v>
      </c>
      <c r="G236" s="104"/>
      <c r="H236" s="104">
        <v>540</v>
      </c>
      <c r="I236" s="122">
        <v>540</v>
      </c>
      <c r="J236" s="123" t="s">
        <v>639</v>
      </c>
      <c r="K236" s="124">
        <f t="shared" si="150"/>
        <v>75</v>
      </c>
      <c r="L236" s="125">
        <f t="shared" si="151"/>
        <v>0.16129032258064516</v>
      </c>
      <c r="M236" s="126" t="s">
        <v>556</v>
      </c>
      <c r="N236" s="127">
        <v>42530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46</v>
      </c>
      <c r="B237" s="102">
        <v>42380</v>
      </c>
      <c r="C237" s="102"/>
      <c r="D237" s="103" t="s">
        <v>376</v>
      </c>
      <c r="E237" s="104" t="s">
        <v>557</v>
      </c>
      <c r="F237" s="105">
        <v>81</v>
      </c>
      <c r="G237" s="104"/>
      <c r="H237" s="104">
        <v>110</v>
      </c>
      <c r="I237" s="122">
        <v>110</v>
      </c>
      <c r="J237" s="123" t="s">
        <v>639</v>
      </c>
      <c r="K237" s="124">
        <f t="shared" si="150"/>
        <v>29</v>
      </c>
      <c r="L237" s="125">
        <f t="shared" si="151"/>
        <v>0.35802469135802467</v>
      </c>
      <c r="M237" s="126" t="s">
        <v>556</v>
      </c>
      <c r="N237" s="127">
        <v>42745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47</v>
      </c>
      <c r="B238" s="102">
        <v>42382</v>
      </c>
      <c r="C238" s="102"/>
      <c r="D238" s="103" t="s">
        <v>646</v>
      </c>
      <c r="E238" s="104" t="s">
        <v>557</v>
      </c>
      <c r="F238" s="105">
        <v>417.5</v>
      </c>
      <c r="G238" s="104"/>
      <c r="H238" s="104">
        <v>547</v>
      </c>
      <c r="I238" s="122">
        <v>535</v>
      </c>
      <c r="J238" s="123" t="s">
        <v>639</v>
      </c>
      <c r="K238" s="124">
        <f t="shared" si="150"/>
        <v>129.5</v>
      </c>
      <c r="L238" s="125">
        <f t="shared" si="151"/>
        <v>0.31017964071856285</v>
      </c>
      <c r="M238" s="126" t="s">
        <v>556</v>
      </c>
      <c r="N238" s="127">
        <v>42578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48</v>
      </c>
      <c r="B239" s="102">
        <v>42408</v>
      </c>
      <c r="C239" s="102"/>
      <c r="D239" s="103" t="s">
        <v>647</v>
      </c>
      <c r="E239" s="104" t="s">
        <v>580</v>
      </c>
      <c r="F239" s="105">
        <v>650</v>
      </c>
      <c r="G239" s="104"/>
      <c r="H239" s="104">
        <v>800</v>
      </c>
      <c r="I239" s="122">
        <v>800</v>
      </c>
      <c r="J239" s="123" t="s">
        <v>639</v>
      </c>
      <c r="K239" s="124">
        <f t="shared" si="150"/>
        <v>150</v>
      </c>
      <c r="L239" s="125">
        <f t="shared" si="151"/>
        <v>0.23076923076923078</v>
      </c>
      <c r="M239" s="126" t="s">
        <v>556</v>
      </c>
      <c r="N239" s="127">
        <v>43154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49</v>
      </c>
      <c r="B240" s="102">
        <v>42433</v>
      </c>
      <c r="C240" s="102"/>
      <c r="D240" s="103" t="s">
        <v>193</v>
      </c>
      <c r="E240" s="104" t="s">
        <v>580</v>
      </c>
      <c r="F240" s="105">
        <v>437.5</v>
      </c>
      <c r="G240" s="104"/>
      <c r="H240" s="104">
        <v>504.5</v>
      </c>
      <c r="I240" s="122">
        <v>522</v>
      </c>
      <c r="J240" s="123" t="s">
        <v>648</v>
      </c>
      <c r="K240" s="124">
        <f t="shared" si="150"/>
        <v>67</v>
      </c>
      <c r="L240" s="125">
        <f t="shared" si="151"/>
        <v>0.15314285714285714</v>
      </c>
      <c r="M240" s="126" t="s">
        <v>556</v>
      </c>
      <c r="N240" s="127">
        <v>42480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50</v>
      </c>
      <c r="B241" s="102">
        <v>42438</v>
      </c>
      <c r="C241" s="102"/>
      <c r="D241" s="103" t="s">
        <v>649</v>
      </c>
      <c r="E241" s="104" t="s">
        <v>580</v>
      </c>
      <c r="F241" s="105">
        <v>189.5</v>
      </c>
      <c r="G241" s="104"/>
      <c r="H241" s="104">
        <v>218</v>
      </c>
      <c r="I241" s="122">
        <v>218</v>
      </c>
      <c r="J241" s="123" t="s">
        <v>639</v>
      </c>
      <c r="K241" s="124">
        <f t="shared" si="150"/>
        <v>28.5</v>
      </c>
      <c r="L241" s="125">
        <f t="shared" si="151"/>
        <v>0.15039577836411611</v>
      </c>
      <c r="M241" s="126" t="s">
        <v>556</v>
      </c>
      <c r="N241" s="127">
        <v>43034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39">
        <v>51</v>
      </c>
      <c r="B242" s="111">
        <v>42471</v>
      </c>
      <c r="C242" s="111"/>
      <c r="D242" s="112" t="s">
        <v>650</v>
      </c>
      <c r="E242" s="113" t="s">
        <v>580</v>
      </c>
      <c r="F242" s="114">
        <v>36.5</v>
      </c>
      <c r="G242" s="115"/>
      <c r="H242" s="115">
        <v>15.85</v>
      </c>
      <c r="I242" s="115">
        <v>60</v>
      </c>
      <c r="J242" s="134" t="s">
        <v>651</v>
      </c>
      <c r="K242" s="130">
        <f t="shared" si="150"/>
        <v>-20.65</v>
      </c>
      <c r="L242" s="164">
        <f t="shared" si="151"/>
        <v>-0.5657534246575342</v>
      </c>
      <c r="M242" s="132" t="s">
        <v>620</v>
      </c>
      <c r="N242" s="165">
        <v>43627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52</v>
      </c>
      <c r="B243" s="102">
        <v>42472</v>
      </c>
      <c r="C243" s="102"/>
      <c r="D243" s="103" t="s">
        <v>652</v>
      </c>
      <c r="E243" s="104" t="s">
        <v>580</v>
      </c>
      <c r="F243" s="105">
        <v>93</v>
      </c>
      <c r="G243" s="104"/>
      <c r="H243" s="104">
        <v>149</v>
      </c>
      <c r="I243" s="122">
        <v>140</v>
      </c>
      <c r="J243" s="137" t="s">
        <v>653</v>
      </c>
      <c r="K243" s="124">
        <f t="shared" si="150"/>
        <v>56</v>
      </c>
      <c r="L243" s="125">
        <f t="shared" si="151"/>
        <v>0.60215053763440862</v>
      </c>
      <c r="M243" s="126" t="s">
        <v>556</v>
      </c>
      <c r="N243" s="127">
        <v>42740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53</v>
      </c>
      <c r="B244" s="102">
        <v>42472</v>
      </c>
      <c r="C244" s="102"/>
      <c r="D244" s="103" t="s">
        <v>654</v>
      </c>
      <c r="E244" s="104" t="s">
        <v>580</v>
      </c>
      <c r="F244" s="105">
        <v>130</v>
      </c>
      <c r="G244" s="104"/>
      <c r="H244" s="104">
        <v>150</v>
      </c>
      <c r="I244" s="122" t="s">
        <v>655</v>
      </c>
      <c r="J244" s="123" t="s">
        <v>639</v>
      </c>
      <c r="K244" s="124">
        <f t="shared" si="150"/>
        <v>20</v>
      </c>
      <c r="L244" s="125">
        <f t="shared" si="151"/>
        <v>0.15384615384615385</v>
      </c>
      <c r="M244" s="126" t="s">
        <v>556</v>
      </c>
      <c r="N244" s="127">
        <v>42564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54</v>
      </c>
      <c r="B245" s="102">
        <v>42473</v>
      </c>
      <c r="C245" s="102"/>
      <c r="D245" s="103" t="s">
        <v>344</v>
      </c>
      <c r="E245" s="104" t="s">
        <v>580</v>
      </c>
      <c r="F245" s="105">
        <v>196</v>
      </c>
      <c r="G245" s="104"/>
      <c r="H245" s="104">
        <v>299</v>
      </c>
      <c r="I245" s="122">
        <v>299</v>
      </c>
      <c r="J245" s="123" t="s">
        <v>639</v>
      </c>
      <c r="K245" s="124">
        <v>103</v>
      </c>
      <c r="L245" s="125">
        <v>0.52551020408163296</v>
      </c>
      <c r="M245" s="126" t="s">
        <v>556</v>
      </c>
      <c r="N245" s="127">
        <v>42620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55</v>
      </c>
      <c r="B246" s="102">
        <v>42473</v>
      </c>
      <c r="C246" s="102"/>
      <c r="D246" s="103" t="s">
        <v>713</v>
      </c>
      <c r="E246" s="104" t="s">
        <v>580</v>
      </c>
      <c r="F246" s="105">
        <v>88</v>
      </c>
      <c r="G246" s="104"/>
      <c r="H246" s="104">
        <v>103</v>
      </c>
      <c r="I246" s="122">
        <v>103</v>
      </c>
      <c r="J246" s="123" t="s">
        <v>639</v>
      </c>
      <c r="K246" s="124">
        <v>15</v>
      </c>
      <c r="L246" s="125">
        <v>0.170454545454545</v>
      </c>
      <c r="M246" s="126" t="s">
        <v>556</v>
      </c>
      <c r="N246" s="127">
        <v>42530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56</v>
      </c>
      <c r="B247" s="102">
        <v>42492</v>
      </c>
      <c r="C247" s="102"/>
      <c r="D247" s="103" t="s">
        <v>656</v>
      </c>
      <c r="E247" s="104" t="s">
        <v>580</v>
      </c>
      <c r="F247" s="105">
        <v>127.5</v>
      </c>
      <c r="G247" s="104"/>
      <c r="H247" s="104">
        <v>148</v>
      </c>
      <c r="I247" s="122" t="s">
        <v>657</v>
      </c>
      <c r="J247" s="123" t="s">
        <v>639</v>
      </c>
      <c r="K247" s="124">
        <f>H247-F247</f>
        <v>20.5</v>
      </c>
      <c r="L247" s="125">
        <f>K247/F247</f>
        <v>0.16078431372549021</v>
      </c>
      <c r="M247" s="126" t="s">
        <v>556</v>
      </c>
      <c r="N247" s="127">
        <v>42564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57</v>
      </c>
      <c r="B248" s="102">
        <v>42493</v>
      </c>
      <c r="C248" s="102"/>
      <c r="D248" s="103" t="s">
        <v>658</v>
      </c>
      <c r="E248" s="104" t="s">
        <v>580</v>
      </c>
      <c r="F248" s="105">
        <v>675</v>
      </c>
      <c r="G248" s="104"/>
      <c r="H248" s="104">
        <v>815</v>
      </c>
      <c r="I248" s="122" t="s">
        <v>659</v>
      </c>
      <c r="J248" s="123" t="s">
        <v>639</v>
      </c>
      <c r="K248" s="124">
        <f>H248-F248</f>
        <v>140</v>
      </c>
      <c r="L248" s="125">
        <f>K248/F248</f>
        <v>0.2074074074074074</v>
      </c>
      <c r="M248" s="126" t="s">
        <v>556</v>
      </c>
      <c r="N248" s="127">
        <v>43154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5">
        <v>58</v>
      </c>
      <c r="B249" s="106">
        <v>42522</v>
      </c>
      <c r="C249" s="106"/>
      <c r="D249" s="107" t="s">
        <v>714</v>
      </c>
      <c r="E249" s="108" t="s">
        <v>580</v>
      </c>
      <c r="F249" s="109">
        <v>500</v>
      </c>
      <c r="G249" s="109"/>
      <c r="H249" s="110">
        <v>232.5</v>
      </c>
      <c r="I249" s="128" t="s">
        <v>715</v>
      </c>
      <c r="J249" s="129" t="s">
        <v>716</v>
      </c>
      <c r="K249" s="130">
        <f>H249-F249</f>
        <v>-267.5</v>
      </c>
      <c r="L249" s="131">
        <f>K249/F249</f>
        <v>-0.53500000000000003</v>
      </c>
      <c r="M249" s="132" t="s">
        <v>620</v>
      </c>
      <c r="N249" s="133">
        <v>43735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59</v>
      </c>
      <c r="B250" s="102">
        <v>42527</v>
      </c>
      <c r="C250" s="102"/>
      <c r="D250" s="103" t="s">
        <v>660</v>
      </c>
      <c r="E250" s="104" t="s">
        <v>580</v>
      </c>
      <c r="F250" s="105">
        <v>110</v>
      </c>
      <c r="G250" s="104"/>
      <c r="H250" s="104">
        <v>126.5</v>
      </c>
      <c r="I250" s="122">
        <v>125</v>
      </c>
      <c r="J250" s="123" t="s">
        <v>589</v>
      </c>
      <c r="K250" s="124">
        <f>H250-F250</f>
        <v>16.5</v>
      </c>
      <c r="L250" s="125">
        <f>K250/F250</f>
        <v>0.15</v>
      </c>
      <c r="M250" s="126" t="s">
        <v>556</v>
      </c>
      <c r="N250" s="127">
        <v>42552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4">
        <v>60</v>
      </c>
      <c r="B251" s="102">
        <v>42538</v>
      </c>
      <c r="C251" s="102"/>
      <c r="D251" s="103" t="s">
        <v>661</v>
      </c>
      <c r="E251" s="104" t="s">
        <v>580</v>
      </c>
      <c r="F251" s="105">
        <v>44</v>
      </c>
      <c r="G251" s="104"/>
      <c r="H251" s="104">
        <v>69.5</v>
      </c>
      <c r="I251" s="122">
        <v>69.5</v>
      </c>
      <c r="J251" s="123" t="s">
        <v>662</v>
      </c>
      <c r="K251" s="124">
        <f>H251-F251</f>
        <v>25.5</v>
      </c>
      <c r="L251" s="125">
        <f>K251/F251</f>
        <v>0.57954545454545459</v>
      </c>
      <c r="M251" s="126" t="s">
        <v>556</v>
      </c>
      <c r="N251" s="127">
        <v>42977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61</v>
      </c>
      <c r="B252" s="102">
        <v>42549</v>
      </c>
      <c r="C252" s="102"/>
      <c r="D252" s="144" t="s">
        <v>717</v>
      </c>
      <c r="E252" s="104" t="s">
        <v>580</v>
      </c>
      <c r="F252" s="105">
        <v>262.5</v>
      </c>
      <c r="G252" s="104"/>
      <c r="H252" s="104">
        <v>340</v>
      </c>
      <c r="I252" s="122">
        <v>333</v>
      </c>
      <c r="J252" s="123" t="s">
        <v>718</v>
      </c>
      <c r="K252" s="124">
        <v>77.5</v>
      </c>
      <c r="L252" s="125">
        <v>0.29523809523809502</v>
      </c>
      <c r="M252" s="126" t="s">
        <v>556</v>
      </c>
      <c r="N252" s="127">
        <v>43017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62</v>
      </c>
      <c r="B253" s="102">
        <v>42549</v>
      </c>
      <c r="C253" s="102"/>
      <c r="D253" s="144" t="s">
        <v>719</v>
      </c>
      <c r="E253" s="104" t="s">
        <v>580</v>
      </c>
      <c r="F253" s="105">
        <v>840</v>
      </c>
      <c r="G253" s="104"/>
      <c r="H253" s="104">
        <v>1230</v>
      </c>
      <c r="I253" s="122">
        <v>1230</v>
      </c>
      <c r="J253" s="123" t="s">
        <v>639</v>
      </c>
      <c r="K253" s="124">
        <v>390</v>
      </c>
      <c r="L253" s="125">
        <v>0.46428571428571402</v>
      </c>
      <c r="M253" s="126" t="s">
        <v>556</v>
      </c>
      <c r="N253" s="127">
        <v>42649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40">
        <v>63</v>
      </c>
      <c r="B254" s="139">
        <v>42556</v>
      </c>
      <c r="C254" s="139"/>
      <c r="D254" s="140" t="s">
        <v>663</v>
      </c>
      <c r="E254" s="141" t="s">
        <v>580</v>
      </c>
      <c r="F254" s="142">
        <v>395</v>
      </c>
      <c r="G254" s="143"/>
      <c r="H254" s="143">
        <f>(468.5+342.5)/2</f>
        <v>405.5</v>
      </c>
      <c r="I254" s="143">
        <v>510</v>
      </c>
      <c r="J254" s="166" t="s">
        <v>664</v>
      </c>
      <c r="K254" s="167">
        <f t="shared" ref="K254:K260" si="152">H254-F254</f>
        <v>10.5</v>
      </c>
      <c r="L254" s="168">
        <f t="shared" ref="L254:L260" si="153">K254/F254</f>
        <v>2.6582278481012658E-2</v>
      </c>
      <c r="M254" s="169" t="s">
        <v>665</v>
      </c>
      <c r="N254" s="170">
        <v>43606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5">
        <v>64</v>
      </c>
      <c r="B255" s="106">
        <v>42584</v>
      </c>
      <c r="C255" s="106"/>
      <c r="D255" s="107" t="s">
        <v>666</v>
      </c>
      <c r="E255" s="108" t="s">
        <v>557</v>
      </c>
      <c r="F255" s="109">
        <f>169.5-12.8</f>
        <v>156.69999999999999</v>
      </c>
      <c r="G255" s="109"/>
      <c r="H255" s="110">
        <v>77</v>
      </c>
      <c r="I255" s="128" t="s">
        <v>667</v>
      </c>
      <c r="J255" s="359" t="s">
        <v>795</v>
      </c>
      <c r="K255" s="130">
        <f t="shared" si="152"/>
        <v>-79.699999999999989</v>
      </c>
      <c r="L255" s="131">
        <f t="shared" si="153"/>
        <v>-0.50861518825781749</v>
      </c>
      <c r="M255" s="132" t="s">
        <v>620</v>
      </c>
      <c r="N255" s="133">
        <v>43522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5">
        <v>65</v>
      </c>
      <c r="B256" s="106">
        <v>42586</v>
      </c>
      <c r="C256" s="106"/>
      <c r="D256" s="107" t="s">
        <v>668</v>
      </c>
      <c r="E256" s="108" t="s">
        <v>580</v>
      </c>
      <c r="F256" s="109">
        <v>400</v>
      </c>
      <c r="G256" s="109"/>
      <c r="H256" s="110">
        <v>305</v>
      </c>
      <c r="I256" s="128">
        <v>475</v>
      </c>
      <c r="J256" s="129" t="s">
        <v>669</v>
      </c>
      <c r="K256" s="130">
        <f t="shared" si="152"/>
        <v>-95</v>
      </c>
      <c r="L256" s="131">
        <f t="shared" si="153"/>
        <v>-0.23749999999999999</v>
      </c>
      <c r="M256" s="132" t="s">
        <v>620</v>
      </c>
      <c r="N256" s="133">
        <v>43606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66</v>
      </c>
      <c r="B257" s="102">
        <v>42593</v>
      </c>
      <c r="C257" s="102"/>
      <c r="D257" s="103" t="s">
        <v>670</v>
      </c>
      <c r="E257" s="104" t="s">
        <v>580</v>
      </c>
      <c r="F257" s="105">
        <v>86.5</v>
      </c>
      <c r="G257" s="104"/>
      <c r="H257" s="104">
        <v>130</v>
      </c>
      <c r="I257" s="122">
        <v>130</v>
      </c>
      <c r="J257" s="137" t="s">
        <v>671</v>
      </c>
      <c r="K257" s="124">
        <f t="shared" si="152"/>
        <v>43.5</v>
      </c>
      <c r="L257" s="125">
        <f t="shared" si="153"/>
        <v>0.50289017341040465</v>
      </c>
      <c r="M257" s="126" t="s">
        <v>556</v>
      </c>
      <c r="N257" s="127">
        <v>43091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5">
        <v>67</v>
      </c>
      <c r="B258" s="106">
        <v>42600</v>
      </c>
      <c r="C258" s="106"/>
      <c r="D258" s="107" t="s">
        <v>367</v>
      </c>
      <c r="E258" s="108" t="s">
        <v>580</v>
      </c>
      <c r="F258" s="109">
        <v>133.5</v>
      </c>
      <c r="G258" s="109"/>
      <c r="H258" s="110">
        <v>126.5</v>
      </c>
      <c r="I258" s="128">
        <v>178</v>
      </c>
      <c r="J258" s="129" t="s">
        <v>672</v>
      </c>
      <c r="K258" s="130">
        <f t="shared" si="152"/>
        <v>-7</v>
      </c>
      <c r="L258" s="131">
        <f t="shared" si="153"/>
        <v>-5.2434456928838954E-2</v>
      </c>
      <c r="M258" s="132" t="s">
        <v>620</v>
      </c>
      <c r="N258" s="133">
        <v>42615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4">
        <v>68</v>
      </c>
      <c r="B259" s="102">
        <v>42613</v>
      </c>
      <c r="C259" s="102"/>
      <c r="D259" s="103" t="s">
        <v>673</v>
      </c>
      <c r="E259" s="104" t="s">
        <v>580</v>
      </c>
      <c r="F259" s="105">
        <v>560</v>
      </c>
      <c r="G259" s="104"/>
      <c r="H259" s="104">
        <v>725</v>
      </c>
      <c r="I259" s="122">
        <v>725</v>
      </c>
      <c r="J259" s="123" t="s">
        <v>582</v>
      </c>
      <c r="K259" s="124">
        <f t="shared" si="152"/>
        <v>165</v>
      </c>
      <c r="L259" s="125">
        <f t="shared" si="153"/>
        <v>0.29464285714285715</v>
      </c>
      <c r="M259" s="126" t="s">
        <v>556</v>
      </c>
      <c r="N259" s="127">
        <v>42456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4">
        <v>69</v>
      </c>
      <c r="B260" s="102">
        <v>42614</v>
      </c>
      <c r="C260" s="102"/>
      <c r="D260" s="103" t="s">
        <v>674</v>
      </c>
      <c r="E260" s="104" t="s">
        <v>580</v>
      </c>
      <c r="F260" s="105">
        <v>160.5</v>
      </c>
      <c r="G260" s="104"/>
      <c r="H260" s="104">
        <v>210</v>
      </c>
      <c r="I260" s="122">
        <v>210</v>
      </c>
      <c r="J260" s="123" t="s">
        <v>582</v>
      </c>
      <c r="K260" s="124">
        <f t="shared" si="152"/>
        <v>49.5</v>
      </c>
      <c r="L260" s="125">
        <f t="shared" si="153"/>
        <v>0.30841121495327101</v>
      </c>
      <c r="M260" s="126" t="s">
        <v>556</v>
      </c>
      <c r="N260" s="127">
        <v>42871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4">
        <v>70</v>
      </c>
      <c r="B261" s="102">
        <v>42646</v>
      </c>
      <c r="C261" s="102"/>
      <c r="D261" s="144" t="s">
        <v>390</v>
      </c>
      <c r="E261" s="104" t="s">
        <v>580</v>
      </c>
      <c r="F261" s="105">
        <v>430</v>
      </c>
      <c r="G261" s="104"/>
      <c r="H261" s="104">
        <v>596</v>
      </c>
      <c r="I261" s="122">
        <v>575</v>
      </c>
      <c r="J261" s="123" t="s">
        <v>720</v>
      </c>
      <c r="K261" s="124">
        <v>166</v>
      </c>
      <c r="L261" s="125">
        <v>0.38604651162790699</v>
      </c>
      <c r="M261" s="126" t="s">
        <v>556</v>
      </c>
      <c r="N261" s="127">
        <v>42769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4">
        <v>71</v>
      </c>
      <c r="B262" s="102">
        <v>42657</v>
      </c>
      <c r="C262" s="102"/>
      <c r="D262" s="103" t="s">
        <v>675</v>
      </c>
      <c r="E262" s="104" t="s">
        <v>580</v>
      </c>
      <c r="F262" s="105">
        <v>280</v>
      </c>
      <c r="G262" s="104"/>
      <c r="H262" s="104">
        <v>345</v>
      </c>
      <c r="I262" s="122">
        <v>345</v>
      </c>
      <c r="J262" s="123" t="s">
        <v>582</v>
      </c>
      <c r="K262" s="124">
        <f t="shared" ref="K262:K267" si="154">H262-F262</f>
        <v>65</v>
      </c>
      <c r="L262" s="125">
        <f>K262/F262</f>
        <v>0.23214285714285715</v>
      </c>
      <c r="M262" s="126" t="s">
        <v>556</v>
      </c>
      <c r="N262" s="127">
        <v>42814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72</v>
      </c>
      <c r="B263" s="102">
        <v>42657</v>
      </c>
      <c r="C263" s="102"/>
      <c r="D263" s="103" t="s">
        <v>676</v>
      </c>
      <c r="E263" s="104" t="s">
        <v>580</v>
      </c>
      <c r="F263" s="105">
        <v>245</v>
      </c>
      <c r="G263" s="104"/>
      <c r="H263" s="104">
        <v>325.5</v>
      </c>
      <c r="I263" s="122">
        <v>330</v>
      </c>
      <c r="J263" s="123" t="s">
        <v>677</v>
      </c>
      <c r="K263" s="124">
        <f t="shared" si="154"/>
        <v>80.5</v>
      </c>
      <c r="L263" s="125">
        <f>K263/F263</f>
        <v>0.32857142857142857</v>
      </c>
      <c r="M263" s="126" t="s">
        <v>556</v>
      </c>
      <c r="N263" s="127">
        <v>42769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4">
        <v>73</v>
      </c>
      <c r="B264" s="102">
        <v>42660</v>
      </c>
      <c r="C264" s="102"/>
      <c r="D264" s="103" t="s">
        <v>340</v>
      </c>
      <c r="E264" s="104" t="s">
        <v>580</v>
      </c>
      <c r="F264" s="105">
        <v>125</v>
      </c>
      <c r="G264" s="104"/>
      <c r="H264" s="104">
        <v>160</v>
      </c>
      <c r="I264" s="122">
        <v>160</v>
      </c>
      <c r="J264" s="123" t="s">
        <v>639</v>
      </c>
      <c r="K264" s="124">
        <f t="shared" si="154"/>
        <v>35</v>
      </c>
      <c r="L264" s="125">
        <v>0.28000000000000003</v>
      </c>
      <c r="M264" s="126" t="s">
        <v>556</v>
      </c>
      <c r="N264" s="127">
        <v>42803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4">
        <v>74</v>
      </c>
      <c r="B265" s="102">
        <v>42660</v>
      </c>
      <c r="C265" s="102"/>
      <c r="D265" s="103" t="s">
        <v>455</v>
      </c>
      <c r="E265" s="104" t="s">
        <v>580</v>
      </c>
      <c r="F265" s="105">
        <v>114</v>
      </c>
      <c r="G265" s="104"/>
      <c r="H265" s="104">
        <v>145</v>
      </c>
      <c r="I265" s="122">
        <v>145</v>
      </c>
      <c r="J265" s="123" t="s">
        <v>639</v>
      </c>
      <c r="K265" s="124">
        <f t="shared" si="154"/>
        <v>31</v>
      </c>
      <c r="L265" s="125">
        <f>K265/F265</f>
        <v>0.27192982456140352</v>
      </c>
      <c r="M265" s="126" t="s">
        <v>556</v>
      </c>
      <c r="N265" s="127">
        <v>42859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75</v>
      </c>
      <c r="B266" s="102">
        <v>42660</v>
      </c>
      <c r="C266" s="102"/>
      <c r="D266" s="103" t="s">
        <v>678</v>
      </c>
      <c r="E266" s="104" t="s">
        <v>580</v>
      </c>
      <c r="F266" s="105">
        <v>212</v>
      </c>
      <c r="G266" s="104"/>
      <c r="H266" s="104">
        <v>280</v>
      </c>
      <c r="I266" s="122">
        <v>276</v>
      </c>
      <c r="J266" s="123" t="s">
        <v>679</v>
      </c>
      <c r="K266" s="124">
        <f t="shared" si="154"/>
        <v>68</v>
      </c>
      <c r="L266" s="125">
        <f>K266/F266</f>
        <v>0.32075471698113206</v>
      </c>
      <c r="M266" s="126" t="s">
        <v>556</v>
      </c>
      <c r="N266" s="127">
        <v>42858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4">
        <v>76</v>
      </c>
      <c r="B267" s="102">
        <v>42678</v>
      </c>
      <c r="C267" s="102"/>
      <c r="D267" s="103" t="s">
        <v>149</v>
      </c>
      <c r="E267" s="104" t="s">
        <v>580</v>
      </c>
      <c r="F267" s="105">
        <v>155</v>
      </c>
      <c r="G267" s="104"/>
      <c r="H267" s="104">
        <v>210</v>
      </c>
      <c r="I267" s="122">
        <v>210</v>
      </c>
      <c r="J267" s="123" t="s">
        <v>680</v>
      </c>
      <c r="K267" s="124">
        <f t="shared" si="154"/>
        <v>55</v>
      </c>
      <c r="L267" s="125">
        <f>K267/F267</f>
        <v>0.35483870967741937</v>
      </c>
      <c r="M267" s="126" t="s">
        <v>556</v>
      </c>
      <c r="N267" s="127">
        <v>42944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5">
        <v>77</v>
      </c>
      <c r="B268" s="106">
        <v>42710</v>
      </c>
      <c r="C268" s="106"/>
      <c r="D268" s="107" t="s">
        <v>721</v>
      </c>
      <c r="E268" s="108" t="s">
        <v>580</v>
      </c>
      <c r="F268" s="109">
        <v>150.5</v>
      </c>
      <c r="G268" s="109"/>
      <c r="H268" s="110">
        <v>72.5</v>
      </c>
      <c r="I268" s="128">
        <v>174</v>
      </c>
      <c r="J268" s="129" t="s">
        <v>722</v>
      </c>
      <c r="K268" s="130">
        <v>-78</v>
      </c>
      <c r="L268" s="131">
        <v>-0.51827242524916906</v>
      </c>
      <c r="M268" s="132" t="s">
        <v>620</v>
      </c>
      <c r="N268" s="133">
        <v>43333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4">
        <v>78</v>
      </c>
      <c r="B269" s="102">
        <v>42712</v>
      </c>
      <c r="C269" s="102"/>
      <c r="D269" s="103" t="s">
        <v>123</v>
      </c>
      <c r="E269" s="104" t="s">
        <v>580</v>
      </c>
      <c r="F269" s="105">
        <v>380</v>
      </c>
      <c r="G269" s="104"/>
      <c r="H269" s="104">
        <v>478</v>
      </c>
      <c r="I269" s="122">
        <v>468</v>
      </c>
      <c r="J269" s="123" t="s">
        <v>639</v>
      </c>
      <c r="K269" s="124">
        <f>H269-F269</f>
        <v>98</v>
      </c>
      <c r="L269" s="125">
        <f>K269/F269</f>
        <v>0.25789473684210529</v>
      </c>
      <c r="M269" s="126" t="s">
        <v>556</v>
      </c>
      <c r="N269" s="127">
        <v>43025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4">
        <v>79</v>
      </c>
      <c r="B270" s="102">
        <v>42734</v>
      </c>
      <c r="C270" s="102"/>
      <c r="D270" s="103" t="s">
        <v>244</v>
      </c>
      <c r="E270" s="104" t="s">
        <v>580</v>
      </c>
      <c r="F270" s="105">
        <v>305</v>
      </c>
      <c r="G270" s="104"/>
      <c r="H270" s="104">
        <v>375</v>
      </c>
      <c r="I270" s="122">
        <v>375</v>
      </c>
      <c r="J270" s="123" t="s">
        <v>639</v>
      </c>
      <c r="K270" s="124">
        <f>H270-F270</f>
        <v>70</v>
      </c>
      <c r="L270" s="125">
        <f>K270/F270</f>
        <v>0.22950819672131148</v>
      </c>
      <c r="M270" s="126" t="s">
        <v>556</v>
      </c>
      <c r="N270" s="127">
        <v>42768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4">
        <v>80</v>
      </c>
      <c r="B271" s="102">
        <v>42739</v>
      </c>
      <c r="C271" s="102"/>
      <c r="D271" s="103" t="s">
        <v>342</v>
      </c>
      <c r="E271" s="104" t="s">
        <v>580</v>
      </c>
      <c r="F271" s="105">
        <v>99.5</v>
      </c>
      <c r="G271" s="104"/>
      <c r="H271" s="104">
        <v>158</v>
      </c>
      <c r="I271" s="122">
        <v>158</v>
      </c>
      <c r="J271" s="123" t="s">
        <v>639</v>
      </c>
      <c r="K271" s="124">
        <f>H271-F271</f>
        <v>58.5</v>
      </c>
      <c r="L271" s="125">
        <f>K271/F271</f>
        <v>0.5879396984924623</v>
      </c>
      <c r="M271" s="126" t="s">
        <v>556</v>
      </c>
      <c r="N271" s="127">
        <v>42898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4">
        <v>81</v>
      </c>
      <c r="B272" s="102">
        <v>42739</v>
      </c>
      <c r="C272" s="102"/>
      <c r="D272" s="103" t="s">
        <v>342</v>
      </c>
      <c r="E272" s="104" t="s">
        <v>580</v>
      </c>
      <c r="F272" s="105">
        <v>99.5</v>
      </c>
      <c r="G272" s="104"/>
      <c r="H272" s="104">
        <v>158</v>
      </c>
      <c r="I272" s="122">
        <v>158</v>
      </c>
      <c r="J272" s="123" t="s">
        <v>639</v>
      </c>
      <c r="K272" s="124">
        <v>58.5</v>
      </c>
      <c r="L272" s="125">
        <v>0.58793969849246197</v>
      </c>
      <c r="M272" s="126" t="s">
        <v>556</v>
      </c>
      <c r="N272" s="127">
        <v>42898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4">
        <v>82</v>
      </c>
      <c r="B273" s="102">
        <v>42786</v>
      </c>
      <c r="C273" s="102"/>
      <c r="D273" s="103" t="s">
        <v>166</v>
      </c>
      <c r="E273" s="104" t="s">
        <v>580</v>
      </c>
      <c r="F273" s="105">
        <v>140.5</v>
      </c>
      <c r="G273" s="104"/>
      <c r="H273" s="104">
        <v>220</v>
      </c>
      <c r="I273" s="122">
        <v>220</v>
      </c>
      <c r="J273" s="123" t="s">
        <v>639</v>
      </c>
      <c r="K273" s="124">
        <f>H273-F273</f>
        <v>79.5</v>
      </c>
      <c r="L273" s="125">
        <f>K273/F273</f>
        <v>0.5658362989323843</v>
      </c>
      <c r="M273" s="126" t="s">
        <v>556</v>
      </c>
      <c r="N273" s="127">
        <v>42864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4">
        <v>83</v>
      </c>
      <c r="B274" s="102">
        <v>42786</v>
      </c>
      <c r="C274" s="102"/>
      <c r="D274" s="103" t="s">
        <v>723</v>
      </c>
      <c r="E274" s="104" t="s">
        <v>580</v>
      </c>
      <c r="F274" s="105">
        <v>202.5</v>
      </c>
      <c r="G274" s="104"/>
      <c r="H274" s="104">
        <v>234</v>
      </c>
      <c r="I274" s="122">
        <v>234</v>
      </c>
      <c r="J274" s="123" t="s">
        <v>639</v>
      </c>
      <c r="K274" s="124">
        <v>31.5</v>
      </c>
      <c r="L274" s="125">
        <v>0.155555555555556</v>
      </c>
      <c r="M274" s="126" t="s">
        <v>556</v>
      </c>
      <c r="N274" s="127">
        <v>42836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4">
        <v>84</v>
      </c>
      <c r="B275" s="102">
        <v>42818</v>
      </c>
      <c r="C275" s="102"/>
      <c r="D275" s="103" t="s">
        <v>517</v>
      </c>
      <c r="E275" s="104" t="s">
        <v>580</v>
      </c>
      <c r="F275" s="105">
        <v>300.5</v>
      </c>
      <c r="G275" s="104"/>
      <c r="H275" s="104">
        <v>417.5</v>
      </c>
      <c r="I275" s="122">
        <v>420</v>
      </c>
      <c r="J275" s="123" t="s">
        <v>681</v>
      </c>
      <c r="K275" s="124">
        <f>H275-F275</f>
        <v>117</v>
      </c>
      <c r="L275" s="125">
        <f>K275/F275</f>
        <v>0.38935108153078202</v>
      </c>
      <c r="M275" s="126" t="s">
        <v>556</v>
      </c>
      <c r="N275" s="127">
        <v>43070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4">
        <v>85</v>
      </c>
      <c r="B276" s="102">
        <v>42818</v>
      </c>
      <c r="C276" s="102"/>
      <c r="D276" s="103" t="s">
        <v>719</v>
      </c>
      <c r="E276" s="104" t="s">
        <v>580</v>
      </c>
      <c r="F276" s="105">
        <v>850</v>
      </c>
      <c r="G276" s="104"/>
      <c r="H276" s="104">
        <v>1042.5</v>
      </c>
      <c r="I276" s="122">
        <v>1023</v>
      </c>
      <c r="J276" s="123" t="s">
        <v>724</v>
      </c>
      <c r="K276" s="124">
        <v>192.5</v>
      </c>
      <c r="L276" s="125">
        <v>0.22647058823529401</v>
      </c>
      <c r="M276" s="126" t="s">
        <v>556</v>
      </c>
      <c r="N276" s="127">
        <v>42830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4">
        <v>86</v>
      </c>
      <c r="B277" s="102">
        <v>42830</v>
      </c>
      <c r="C277" s="102"/>
      <c r="D277" s="103" t="s">
        <v>471</v>
      </c>
      <c r="E277" s="104" t="s">
        <v>580</v>
      </c>
      <c r="F277" s="105">
        <v>785</v>
      </c>
      <c r="G277" s="104"/>
      <c r="H277" s="104">
        <v>930</v>
      </c>
      <c r="I277" s="122">
        <v>920</v>
      </c>
      <c r="J277" s="123" t="s">
        <v>682</v>
      </c>
      <c r="K277" s="124">
        <f>H277-F277</f>
        <v>145</v>
      </c>
      <c r="L277" s="125">
        <f>K277/F277</f>
        <v>0.18471337579617833</v>
      </c>
      <c r="M277" s="126" t="s">
        <v>556</v>
      </c>
      <c r="N277" s="127">
        <v>42976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5">
        <v>87</v>
      </c>
      <c r="B278" s="106">
        <v>42831</v>
      </c>
      <c r="C278" s="106"/>
      <c r="D278" s="107" t="s">
        <v>725</v>
      </c>
      <c r="E278" s="108" t="s">
        <v>580</v>
      </c>
      <c r="F278" s="109">
        <v>40</v>
      </c>
      <c r="G278" s="109"/>
      <c r="H278" s="110">
        <v>13.1</v>
      </c>
      <c r="I278" s="128">
        <v>60</v>
      </c>
      <c r="J278" s="134" t="s">
        <v>726</v>
      </c>
      <c r="K278" s="130">
        <v>-26.9</v>
      </c>
      <c r="L278" s="131">
        <v>-0.67249999999999999</v>
      </c>
      <c r="M278" s="132" t="s">
        <v>620</v>
      </c>
      <c r="N278" s="133">
        <v>43138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4">
        <v>88</v>
      </c>
      <c r="B279" s="102">
        <v>42837</v>
      </c>
      <c r="C279" s="102"/>
      <c r="D279" s="103" t="s">
        <v>87</v>
      </c>
      <c r="E279" s="104" t="s">
        <v>580</v>
      </c>
      <c r="F279" s="105">
        <v>289.5</v>
      </c>
      <c r="G279" s="104"/>
      <c r="H279" s="104">
        <v>354</v>
      </c>
      <c r="I279" s="122">
        <v>360</v>
      </c>
      <c r="J279" s="123" t="s">
        <v>683</v>
      </c>
      <c r="K279" s="124">
        <f t="shared" ref="K279:K287" si="155">H279-F279</f>
        <v>64.5</v>
      </c>
      <c r="L279" s="125">
        <f t="shared" ref="L279:L287" si="156">K279/F279</f>
        <v>0.22279792746113988</v>
      </c>
      <c r="M279" s="126" t="s">
        <v>556</v>
      </c>
      <c r="N279" s="127">
        <v>43040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4">
        <v>89</v>
      </c>
      <c r="B280" s="102">
        <v>42845</v>
      </c>
      <c r="C280" s="102"/>
      <c r="D280" s="103" t="s">
        <v>416</v>
      </c>
      <c r="E280" s="104" t="s">
        <v>580</v>
      </c>
      <c r="F280" s="105">
        <v>700</v>
      </c>
      <c r="G280" s="104"/>
      <c r="H280" s="104">
        <v>840</v>
      </c>
      <c r="I280" s="122">
        <v>840</v>
      </c>
      <c r="J280" s="123" t="s">
        <v>684</v>
      </c>
      <c r="K280" s="124">
        <f t="shared" si="155"/>
        <v>140</v>
      </c>
      <c r="L280" s="125">
        <f t="shared" si="156"/>
        <v>0.2</v>
      </c>
      <c r="M280" s="126" t="s">
        <v>556</v>
      </c>
      <c r="N280" s="127">
        <v>42893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4">
        <v>90</v>
      </c>
      <c r="B281" s="102">
        <v>42887</v>
      </c>
      <c r="C281" s="102"/>
      <c r="D281" s="144" t="s">
        <v>353</v>
      </c>
      <c r="E281" s="104" t="s">
        <v>580</v>
      </c>
      <c r="F281" s="105">
        <v>130</v>
      </c>
      <c r="G281" s="104"/>
      <c r="H281" s="104">
        <v>144.25</v>
      </c>
      <c r="I281" s="122">
        <v>170</v>
      </c>
      <c r="J281" s="123" t="s">
        <v>685</v>
      </c>
      <c r="K281" s="124">
        <f t="shared" si="155"/>
        <v>14.25</v>
      </c>
      <c r="L281" s="125">
        <f t="shared" si="156"/>
        <v>0.10961538461538461</v>
      </c>
      <c r="M281" s="126" t="s">
        <v>556</v>
      </c>
      <c r="N281" s="127">
        <v>43675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4">
        <v>91</v>
      </c>
      <c r="B282" s="102">
        <v>42901</v>
      </c>
      <c r="C282" s="102"/>
      <c r="D282" s="144" t="s">
        <v>686</v>
      </c>
      <c r="E282" s="104" t="s">
        <v>580</v>
      </c>
      <c r="F282" s="105">
        <v>214.5</v>
      </c>
      <c r="G282" s="104"/>
      <c r="H282" s="104">
        <v>262</v>
      </c>
      <c r="I282" s="122">
        <v>262</v>
      </c>
      <c r="J282" s="123" t="s">
        <v>687</v>
      </c>
      <c r="K282" s="124">
        <f t="shared" si="155"/>
        <v>47.5</v>
      </c>
      <c r="L282" s="125">
        <f t="shared" si="156"/>
        <v>0.22144522144522144</v>
      </c>
      <c r="M282" s="126" t="s">
        <v>556</v>
      </c>
      <c r="N282" s="127">
        <v>42977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6">
        <v>92</v>
      </c>
      <c r="B283" s="150">
        <v>42933</v>
      </c>
      <c r="C283" s="150"/>
      <c r="D283" s="151" t="s">
        <v>688</v>
      </c>
      <c r="E283" s="152" t="s">
        <v>580</v>
      </c>
      <c r="F283" s="153">
        <v>370</v>
      </c>
      <c r="G283" s="152"/>
      <c r="H283" s="152">
        <v>447.5</v>
      </c>
      <c r="I283" s="174">
        <v>450</v>
      </c>
      <c r="J283" s="218" t="s">
        <v>639</v>
      </c>
      <c r="K283" s="124">
        <f t="shared" si="155"/>
        <v>77.5</v>
      </c>
      <c r="L283" s="176">
        <f t="shared" si="156"/>
        <v>0.20945945945945946</v>
      </c>
      <c r="M283" s="177" t="s">
        <v>556</v>
      </c>
      <c r="N283" s="178">
        <v>43035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6">
        <v>93</v>
      </c>
      <c r="B284" s="150">
        <v>42943</v>
      </c>
      <c r="C284" s="150"/>
      <c r="D284" s="151" t="s">
        <v>164</v>
      </c>
      <c r="E284" s="152" t="s">
        <v>580</v>
      </c>
      <c r="F284" s="153">
        <v>657.5</v>
      </c>
      <c r="G284" s="152"/>
      <c r="H284" s="152">
        <v>825</v>
      </c>
      <c r="I284" s="174">
        <v>820</v>
      </c>
      <c r="J284" s="218" t="s">
        <v>639</v>
      </c>
      <c r="K284" s="124">
        <f t="shared" si="155"/>
        <v>167.5</v>
      </c>
      <c r="L284" s="176">
        <f t="shared" si="156"/>
        <v>0.25475285171102663</v>
      </c>
      <c r="M284" s="177" t="s">
        <v>556</v>
      </c>
      <c r="N284" s="178">
        <v>43090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4">
        <v>94</v>
      </c>
      <c r="B285" s="102">
        <v>42964</v>
      </c>
      <c r="C285" s="102"/>
      <c r="D285" s="103" t="s">
        <v>357</v>
      </c>
      <c r="E285" s="104" t="s">
        <v>580</v>
      </c>
      <c r="F285" s="105">
        <v>605</v>
      </c>
      <c r="G285" s="104"/>
      <c r="H285" s="104">
        <v>750</v>
      </c>
      <c r="I285" s="122">
        <v>750</v>
      </c>
      <c r="J285" s="123" t="s">
        <v>682</v>
      </c>
      <c r="K285" s="124">
        <f t="shared" si="155"/>
        <v>145</v>
      </c>
      <c r="L285" s="125">
        <f t="shared" si="156"/>
        <v>0.23966942148760331</v>
      </c>
      <c r="M285" s="126" t="s">
        <v>556</v>
      </c>
      <c r="N285" s="127">
        <v>43027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341">
        <v>95</v>
      </c>
      <c r="B286" s="145">
        <v>42979</v>
      </c>
      <c r="C286" s="145"/>
      <c r="D286" s="146" t="s">
        <v>475</v>
      </c>
      <c r="E286" s="147" t="s">
        <v>580</v>
      </c>
      <c r="F286" s="148">
        <v>255</v>
      </c>
      <c r="G286" s="149"/>
      <c r="H286" s="149">
        <v>217.25</v>
      </c>
      <c r="I286" s="149">
        <v>320</v>
      </c>
      <c r="J286" s="171" t="s">
        <v>689</v>
      </c>
      <c r="K286" s="130">
        <f t="shared" si="155"/>
        <v>-37.75</v>
      </c>
      <c r="L286" s="172">
        <f t="shared" si="156"/>
        <v>-0.14803921568627451</v>
      </c>
      <c r="M286" s="132" t="s">
        <v>620</v>
      </c>
      <c r="N286" s="173">
        <v>43661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4">
        <v>96</v>
      </c>
      <c r="B287" s="102">
        <v>42997</v>
      </c>
      <c r="C287" s="102"/>
      <c r="D287" s="103" t="s">
        <v>690</v>
      </c>
      <c r="E287" s="104" t="s">
        <v>580</v>
      </c>
      <c r="F287" s="105">
        <v>215</v>
      </c>
      <c r="G287" s="104"/>
      <c r="H287" s="104">
        <v>258</v>
      </c>
      <c r="I287" s="122">
        <v>258</v>
      </c>
      <c r="J287" s="123" t="s">
        <v>639</v>
      </c>
      <c r="K287" s="124">
        <f t="shared" si="155"/>
        <v>43</v>
      </c>
      <c r="L287" s="125">
        <f t="shared" si="156"/>
        <v>0.2</v>
      </c>
      <c r="M287" s="126" t="s">
        <v>556</v>
      </c>
      <c r="N287" s="127">
        <v>43040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4">
        <v>97</v>
      </c>
      <c r="B288" s="102">
        <v>42997</v>
      </c>
      <c r="C288" s="102"/>
      <c r="D288" s="103" t="s">
        <v>690</v>
      </c>
      <c r="E288" s="104" t="s">
        <v>580</v>
      </c>
      <c r="F288" s="105">
        <v>215</v>
      </c>
      <c r="G288" s="104"/>
      <c r="H288" s="104">
        <v>258</v>
      </c>
      <c r="I288" s="122">
        <v>258</v>
      </c>
      <c r="J288" s="218" t="s">
        <v>639</v>
      </c>
      <c r="K288" s="124">
        <v>43</v>
      </c>
      <c r="L288" s="125">
        <v>0.2</v>
      </c>
      <c r="M288" s="126" t="s">
        <v>556</v>
      </c>
      <c r="N288" s="127">
        <v>43040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7">
        <v>98</v>
      </c>
      <c r="B289" s="198">
        <v>42998</v>
      </c>
      <c r="C289" s="198"/>
      <c r="D289" s="350" t="s">
        <v>780</v>
      </c>
      <c r="E289" s="199" t="s">
        <v>580</v>
      </c>
      <c r="F289" s="200">
        <v>75</v>
      </c>
      <c r="G289" s="199"/>
      <c r="H289" s="199">
        <v>90</v>
      </c>
      <c r="I289" s="219">
        <v>90</v>
      </c>
      <c r="J289" s="123" t="s">
        <v>691</v>
      </c>
      <c r="K289" s="124">
        <f t="shared" ref="K289:K294" si="157">H289-F289</f>
        <v>15</v>
      </c>
      <c r="L289" s="125">
        <f t="shared" ref="L289:L294" si="158">K289/F289</f>
        <v>0.2</v>
      </c>
      <c r="M289" s="126" t="s">
        <v>556</v>
      </c>
      <c r="N289" s="127">
        <v>43019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6">
        <v>99</v>
      </c>
      <c r="B290" s="150">
        <v>43011</v>
      </c>
      <c r="C290" s="150"/>
      <c r="D290" s="151" t="s">
        <v>692</v>
      </c>
      <c r="E290" s="152" t="s">
        <v>580</v>
      </c>
      <c r="F290" s="153">
        <v>315</v>
      </c>
      <c r="G290" s="152"/>
      <c r="H290" s="152">
        <v>392</v>
      </c>
      <c r="I290" s="174">
        <v>384</v>
      </c>
      <c r="J290" s="218" t="s">
        <v>693</v>
      </c>
      <c r="K290" s="124">
        <f t="shared" si="157"/>
        <v>77</v>
      </c>
      <c r="L290" s="176">
        <f t="shared" si="158"/>
        <v>0.24444444444444444</v>
      </c>
      <c r="M290" s="177" t="s">
        <v>556</v>
      </c>
      <c r="N290" s="178">
        <v>43017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6">
        <v>100</v>
      </c>
      <c r="B291" s="150">
        <v>43013</v>
      </c>
      <c r="C291" s="150"/>
      <c r="D291" s="151" t="s">
        <v>694</v>
      </c>
      <c r="E291" s="152" t="s">
        <v>580</v>
      </c>
      <c r="F291" s="153">
        <v>145</v>
      </c>
      <c r="G291" s="152"/>
      <c r="H291" s="152">
        <v>179</v>
      </c>
      <c r="I291" s="174">
        <v>180</v>
      </c>
      <c r="J291" s="218" t="s">
        <v>570</v>
      </c>
      <c r="K291" s="124">
        <f t="shared" si="157"/>
        <v>34</v>
      </c>
      <c r="L291" s="176">
        <f t="shared" si="158"/>
        <v>0.23448275862068965</v>
      </c>
      <c r="M291" s="177" t="s">
        <v>556</v>
      </c>
      <c r="N291" s="178">
        <v>43025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6">
        <v>101</v>
      </c>
      <c r="B292" s="150">
        <v>43014</v>
      </c>
      <c r="C292" s="150"/>
      <c r="D292" s="151" t="s">
        <v>330</v>
      </c>
      <c r="E292" s="152" t="s">
        <v>580</v>
      </c>
      <c r="F292" s="153">
        <v>256</v>
      </c>
      <c r="G292" s="152"/>
      <c r="H292" s="152">
        <v>323</v>
      </c>
      <c r="I292" s="174">
        <v>320</v>
      </c>
      <c r="J292" s="218" t="s">
        <v>639</v>
      </c>
      <c r="K292" s="124">
        <f t="shared" si="157"/>
        <v>67</v>
      </c>
      <c r="L292" s="176">
        <f t="shared" si="158"/>
        <v>0.26171875</v>
      </c>
      <c r="M292" s="177" t="s">
        <v>556</v>
      </c>
      <c r="N292" s="178">
        <v>43067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6">
        <v>102</v>
      </c>
      <c r="B293" s="150">
        <v>43017</v>
      </c>
      <c r="C293" s="150"/>
      <c r="D293" s="151" t="s">
        <v>350</v>
      </c>
      <c r="E293" s="152" t="s">
        <v>580</v>
      </c>
      <c r="F293" s="153">
        <v>137.5</v>
      </c>
      <c r="G293" s="152"/>
      <c r="H293" s="152">
        <v>184</v>
      </c>
      <c r="I293" s="174">
        <v>183</v>
      </c>
      <c r="J293" s="175" t="s">
        <v>695</v>
      </c>
      <c r="K293" s="124">
        <f t="shared" si="157"/>
        <v>46.5</v>
      </c>
      <c r="L293" s="176">
        <f t="shared" si="158"/>
        <v>0.33818181818181819</v>
      </c>
      <c r="M293" s="177" t="s">
        <v>556</v>
      </c>
      <c r="N293" s="178">
        <v>43108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6">
        <v>103</v>
      </c>
      <c r="B294" s="150">
        <v>43018</v>
      </c>
      <c r="C294" s="150"/>
      <c r="D294" s="151" t="s">
        <v>696</v>
      </c>
      <c r="E294" s="152" t="s">
        <v>580</v>
      </c>
      <c r="F294" s="153">
        <v>125.5</v>
      </c>
      <c r="G294" s="152"/>
      <c r="H294" s="152">
        <v>158</v>
      </c>
      <c r="I294" s="174">
        <v>155</v>
      </c>
      <c r="J294" s="175" t="s">
        <v>697</v>
      </c>
      <c r="K294" s="124">
        <f t="shared" si="157"/>
        <v>32.5</v>
      </c>
      <c r="L294" s="176">
        <f t="shared" si="158"/>
        <v>0.25896414342629481</v>
      </c>
      <c r="M294" s="177" t="s">
        <v>556</v>
      </c>
      <c r="N294" s="178">
        <v>43067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6">
        <v>104</v>
      </c>
      <c r="B295" s="150">
        <v>43018</v>
      </c>
      <c r="C295" s="150"/>
      <c r="D295" s="151" t="s">
        <v>727</v>
      </c>
      <c r="E295" s="152" t="s">
        <v>580</v>
      </c>
      <c r="F295" s="153">
        <v>895</v>
      </c>
      <c r="G295" s="152"/>
      <c r="H295" s="152">
        <v>1122.5</v>
      </c>
      <c r="I295" s="174">
        <v>1078</v>
      </c>
      <c r="J295" s="175" t="s">
        <v>728</v>
      </c>
      <c r="K295" s="124">
        <v>227.5</v>
      </c>
      <c r="L295" s="176">
        <v>0.25418994413407803</v>
      </c>
      <c r="M295" s="177" t="s">
        <v>556</v>
      </c>
      <c r="N295" s="178">
        <v>43117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6">
        <v>105</v>
      </c>
      <c r="B296" s="150">
        <v>43020</v>
      </c>
      <c r="C296" s="150"/>
      <c r="D296" s="151" t="s">
        <v>338</v>
      </c>
      <c r="E296" s="152" t="s">
        <v>580</v>
      </c>
      <c r="F296" s="153">
        <v>525</v>
      </c>
      <c r="G296" s="152"/>
      <c r="H296" s="152">
        <v>629</v>
      </c>
      <c r="I296" s="174">
        <v>629</v>
      </c>
      <c r="J296" s="218" t="s">
        <v>639</v>
      </c>
      <c r="K296" s="124">
        <v>104</v>
      </c>
      <c r="L296" s="176">
        <v>0.19809523809523799</v>
      </c>
      <c r="M296" s="177" t="s">
        <v>556</v>
      </c>
      <c r="N296" s="178">
        <v>43119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6">
        <v>106</v>
      </c>
      <c r="B297" s="150">
        <v>43046</v>
      </c>
      <c r="C297" s="150"/>
      <c r="D297" s="151" t="s">
        <v>379</v>
      </c>
      <c r="E297" s="152" t="s">
        <v>580</v>
      </c>
      <c r="F297" s="153">
        <v>740</v>
      </c>
      <c r="G297" s="152"/>
      <c r="H297" s="152">
        <v>892.5</v>
      </c>
      <c r="I297" s="174">
        <v>900</v>
      </c>
      <c r="J297" s="175" t="s">
        <v>698</v>
      </c>
      <c r="K297" s="124">
        <f>H297-F297</f>
        <v>152.5</v>
      </c>
      <c r="L297" s="176">
        <f>K297/F297</f>
        <v>0.20608108108108109</v>
      </c>
      <c r="M297" s="177" t="s">
        <v>556</v>
      </c>
      <c r="N297" s="178">
        <v>43052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4">
        <v>107</v>
      </c>
      <c r="B298" s="102">
        <v>43073</v>
      </c>
      <c r="C298" s="102"/>
      <c r="D298" s="103" t="s">
        <v>699</v>
      </c>
      <c r="E298" s="104" t="s">
        <v>580</v>
      </c>
      <c r="F298" s="105">
        <v>118.5</v>
      </c>
      <c r="G298" s="104"/>
      <c r="H298" s="104">
        <v>143.5</v>
      </c>
      <c r="I298" s="122">
        <v>145</v>
      </c>
      <c r="J298" s="137" t="s">
        <v>700</v>
      </c>
      <c r="K298" s="124">
        <f>H298-F298</f>
        <v>25</v>
      </c>
      <c r="L298" s="125">
        <f>K298/F298</f>
        <v>0.2109704641350211</v>
      </c>
      <c r="M298" s="126" t="s">
        <v>556</v>
      </c>
      <c r="N298" s="127">
        <v>43097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5">
        <v>108</v>
      </c>
      <c r="B299" s="106">
        <v>43090</v>
      </c>
      <c r="C299" s="106"/>
      <c r="D299" s="154" t="s">
        <v>420</v>
      </c>
      <c r="E299" s="108" t="s">
        <v>580</v>
      </c>
      <c r="F299" s="109">
        <v>715</v>
      </c>
      <c r="G299" s="109"/>
      <c r="H299" s="110">
        <v>500</v>
      </c>
      <c r="I299" s="128">
        <v>872</v>
      </c>
      <c r="J299" s="134" t="s">
        <v>701</v>
      </c>
      <c r="K299" s="130">
        <f>H299-F299</f>
        <v>-215</v>
      </c>
      <c r="L299" s="131">
        <f>K299/F299</f>
        <v>-0.30069930069930068</v>
      </c>
      <c r="M299" s="132" t="s">
        <v>620</v>
      </c>
      <c r="N299" s="133">
        <v>43670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4">
        <v>109</v>
      </c>
      <c r="B300" s="102">
        <v>43098</v>
      </c>
      <c r="C300" s="102"/>
      <c r="D300" s="103" t="s">
        <v>692</v>
      </c>
      <c r="E300" s="104" t="s">
        <v>580</v>
      </c>
      <c r="F300" s="105">
        <v>435</v>
      </c>
      <c r="G300" s="104"/>
      <c r="H300" s="104">
        <v>542.5</v>
      </c>
      <c r="I300" s="122">
        <v>539</v>
      </c>
      <c r="J300" s="137" t="s">
        <v>639</v>
      </c>
      <c r="K300" s="124">
        <v>107.5</v>
      </c>
      <c r="L300" s="125">
        <v>0.247126436781609</v>
      </c>
      <c r="M300" s="126" t="s">
        <v>556</v>
      </c>
      <c r="N300" s="127">
        <v>43206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4">
        <v>110</v>
      </c>
      <c r="B301" s="102">
        <v>43098</v>
      </c>
      <c r="C301" s="102"/>
      <c r="D301" s="103" t="s">
        <v>530</v>
      </c>
      <c r="E301" s="104" t="s">
        <v>580</v>
      </c>
      <c r="F301" s="105">
        <v>885</v>
      </c>
      <c r="G301" s="104"/>
      <c r="H301" s="104">
        <v>1090</v>
      </c>
      <c r="I301" s="122">
        <v>1084</v>
      </c>
      <c r="J301" s="137" t="s">
        <v>639</v>
      </c>
      <c r="K301" s="124">
        <v>205</v>
      </c>
      <c r="L301" s="125">
        <v>0.23163841807909599</v>
      </c>
      <c r="M301" s="126" t="s">
        <v>556</v>
      </c>
      <c r="N301" s="127">
        <v>43213</v>
      </c>
      <c r="O301" s="54"/>
      <c r="P301" s="13"/>
      <c r="Q301" s="13"/>
      <c r="R301" s="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342">
        <v>111</v>
      </c>
      <c r="B302" s="328">
        <v>43192</v>
      </c>
      <c r="C302" s="328"/>
      <c r="D302" s="112" t="s">
        <v>709</v>
      </c>
      <c r="E302" s="330" t="s">
        <v>580</v>
      </c>
      <c r="F302" s="332">
        <v>478.5</v>
      </c>
      <c r="G302" s="330"/>
      <c r="H302" s="330">
        <v>442</v>
      </c>
      <c r="I302" s="334">
        <v>613</v>
      </c>
      <c r="J302" s="359" t="s">
        <v>797</v>
      </c>
      <c r="K302" s="130">
        <f>H302-F302</f>
        <v>-36.5</v>
      </c>
      <c r="L302" s="131">
        <f>K302/F302</f>
        <v>-7.6280041797283177E-2</v>
      </c>
      <c r="M302" s="132" t="s">
        <v>620</v>
      </c>
      <c r="N302" s="133">
        <v>43762</v>
      </c>
      <c r="O302" s="54"/>
      <c r="P302" s="13"/>
      <c r="Q302" s="13"/>
      <c r="R302" s="14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5">
        <v>112</v>
      </c>
      <c r="B303" s="106">
        <v>43194</v>
      </c>
      <c r="C303" s="106"/>
      <c r="D303" s="349" t="s">
        <v>779</v>
      </c>
      <c r="E303" s="108" t="s">
        <v>580</v>
      </c>
      <c r="F303" s="109">
        <f>141.5-7.3</f>
        <v>134.19999999999999</v>
      </c>
      <c r="G303" s="109"/>
      <c r="H303" s="110">
        <v>77</v>
      </c>
      <c r="I303" s="128">
        <v>180</v>
      </c>
      <c r="J303" s="359" t="s">
        <v>796</v>
      </c>
      <c r="K303" s="130">
        <f>H303-F303</f>
        <v>-57.199999999999989</v>
      </c>
      <c r="L303" s="131">
        <f>K303/F303</f>
        <v>-0.42622950819672129</v>
      </c>
      <c r="M303" s="132" t="s">
        <v>620</v>
      </c>
      <c r="N303" s="133">
        <v>43522</v>
      </c>
      <c r="O303" s="54"/>
      <c r="P303" s="13"/>
      <c r="Q303" s="13"/>
      <c r="R303" s="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5">
        <v>113</v>
      </c>
      <c r="B304" s="106">
        <v>43209</v>
      </c>
      <c r="C304" s="106"/>
      <c r="D304" s="107" t="s">
        <v>702</v>
      </c>
      <c r="E304" s="108" t="s">
        <v>580</v>
      </c>
      <c r="F304" s="109">
        <v>430</v>
      </c>
      <c r="G304" s="109"/>
      <c r="H304" s="110">
        <v>220</v>
      </c>
      <c r="I304" s="128">
        <v>537</v>
      </c>
      <c r="J304" s="134" t="s">
        <v>703</v>
      </c>
      <c r="K304" s="130">
        <f>H304-F304</f>
        <v>-210</v>
      </c>
      <c r="L304" s="131">
        <f>K304/F304</f>
        <v>-0.48837209302325579</v>
      </c>
      <c r="M304" s="132" t="s">
        <v>620</v>
      </c>
      <c r="N304" s="133">
        <v>43252</v>
      </c>
      <c r="O304" s="54"/>
      <c r="P304" s="13"/>
      <c r="Q304" s="13"/>
      <c r="R304" s="14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343">
        <v>114</v>
      </c>
      <c r="B305" s="155">
        <v>43220</v>
      </c>
      <c r="C305" s="155"/>
      <c r="D305" s="156" t="s">
        <v>380</v>
      </c>
      <c r="E305" s="157" t="s">
        <v>580</v>
      </c>
      <c r="F305" s="159">
        <v>153.5</v>
      </c>
      <c r="G305" s="159"/>
      <c r="H305" s="159">
        <v>196</v>
      </c>
      <c r="I305" s="159">
        <v>196</v>
      </c>
      <c r="J305" s="336" t="s">
        <v>813</v>
      </c>
      <c r="K305" s="179">
        <f>H305-F305</f>
        <v>42.5</v>
      </c>
      <c r="L305" s="180">
        <f>K305/F305</f>
        <v>0.27687296416938112</v>
      </c>
      <c r="M305" s="158" t="s">
        <v>556</v>
      </c>
      <c r="N305" s="181">
        <v>43605</v>
      </c>
      <c r="O305" s="54"/>
      <c r="P305" s="13"/>
      <c r="Q305" s="13"/>
      <c r="R305" s="14"/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5">
        <v>115</v>
      </c>
      <c r="B306" s="106">
        <v>43306</v>
      </c>
      <c r="C306" s="106"/>
      <c r="D306" s="107" t="s">
        <v>725</v>
      </c>
      <c r="E306" s="108" t="s">
        <v>580</v>
      </c>
      <c r="F306" s="109">
        <v>27.5</v>
      </c>
      <c r="G306" s="109"/>
      <c r="H306" s="110">
        <v>13.1</v>
      </c>
      <c r="I306" s="128">
        <v>60</v>
      </c>
      <c r="J306" s="134" t="s">
        <v>729</v>
      </c>
      <c r="K306" s="130">
        <v>-14.4</v>
      </c>
      <c r="L306" s="131">
        <v>-0.52363636363636401</v>
      </c>
      <c r="M306" s="132" t="s">
        <v>620</v>
      </c>
      <c r="N306" s="133">
        <v>43138</v>
      </c>
      <c r="O306" s="54"/>
      <c r="P306" s="13"/>
      <c r="Q306" s="13"/>
      <c r="R306" s="14"/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342">
        <v>116</v>
      </c>
      <c r="B307" s="328">
        <v>43318</v>
      </c>
      <c r="C307" s="328"/>
      <c r="D307" s="112" t="s">
        <v>704</v>
      </c>
      <c r="E307" s="330" t="s">
        <v>580</v>
      </c>
      <c r="F307" s="330">
        <v>148.5</v>
      </c>
      <c r="G307" s="330"/>
      <c r="H307" s="330">
        <v>102</v>
      </c>
      <c r="I307" s="334">
        <v>182</v>
      </c>
      <c r="J307" s="134" t="s">
        <v>812</v>
      </c>
      <c r="K307" s="130">
        <f>H307-F307</f>
        <v>-46.5</v>
      </c>
      <c r="L307" s="131">
        <f>K307/F307</f>
        <v>-0.31313131313131315</v>
      </c>
      <c r="M307" s="132" t="s">
        <v>620</v>
      </c>
      <c r="N307" s="133">
        <v>43661</v>
      </c>
      <c r="O307" s="54"/>
      <c r="P307" s="13"/>
      <c r="Q307" s="13"/>
      <c r="R307" s="14"/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4">
        <v>117</v>
      </c>
      <c r="B308" s="102">
        <v>43335</v>
      </c>
      <c r="C308" s="102"/>
      <c r="D308" s="103" t="s">
        <v>730</v>
      </c>
      <c r="E308" s="104" t="s">
        <v>580</v>
      </c>
      <c r="F308" s="152">
        <v>285</v>
      </c>
      <c r="G308" s="104"/>
      <c r="H308" s="104">
        <v>355</v>
      </c>
      <c r="I308" s="122">
        <v>364</v>
      </c>
      <c r="J308" s="137" t="s">
        <v>731</v>
      </c>
      <c r="K308" s="124">
        <v>70</v>
      </c>
      <c r="L308" s="125">
        <v>0.24561403508771901</v>
      </c>
      <c r="M308" s="126" t="s">
        <v>556</v>
      </c>
      <c r="N308" s="127">
        <v>43455</v>
      </c>
      <c r="O308" s="54"/>
      <c r="P308" s="13"/>
      <c r="Q308" s="13"/>
      <c r="R308" s="14"/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4">
        <v>118</v>
      </c>
      <c r="B309" s="102">
        <v>43341</v>
      </c>
      <c r="C309" s="102"/>
      <c r="D309" s="103" t="s">
        <v>370</v>
      </c>
      <c r="E309" s="104" t="s">
        <v>580</v>
      </c>
      <c r="F309" s="152">
        <v>525</v>
      </c>
      <c r="G309" s="104"/>
      <c r="H309" s="104">
        <v>585</v>
      </c>
      <c r="I309" s="122">
        <v>635</v>
      </c>
      <c r="J309" s="137" t="s">
        <v>705</v>
      </c>
      <c r="K309" s="124">
        <f t="shared" ref="K309:K321" si="159">H309-F309</f>
        <v>60</v>
      </c>
      <c r="L309" s="125">
        <f t="shared" ref="L309:L321" si="160">K309/F309</f>
        <v>0.11428571428571428</v>
      </c>
      <c r="M309" s="126" t="s">
        <v>556</v>
      </c>
      <c r="N309" s="127">
        <v>43662</v>
      </c>
      <c r="O309" s="54"/>
      <c r="P309" s="13"/>
      <c r="Q309" s="13"/>
      <c r="R309" s="14"/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94">
        <v>119</v>
      </c>
      <c r="B310" s="102">
        <v>43395</v>
      </c>
      <c r="C310" s="102"/>
      <c r="D310" s="103" t="s">
        <v>357</v>
      </c>
      <c r="E310" s="104" t="s">
        <v>580</v>
      </c>
      <c r="F310" s="152">
        <v>475</v>
      </c>
      <c r="G310" s="104"/>
      <c r="H310" s="104">
        <v>574</v>
      </c>
      <c r="I310" s="122">
        <v>570</v>
      </c>
      <c r="J310" s="137" t="s">
        <v>639</v>
      </c>
      <c r="K310" s="124">
        <f t="shared" si="159"/>
        <v>99</v>
      </c>
      <c r="L310" s="125">
        <f t="shared" si="160"/>
        <v>0.20842105263157895</v>
      </c>
      <c r="M310" s="126" t="s">
        <v>556</v>
      </c>
      <c r="N310" s="127">
        <v>43403</v>
      </c>
      <c r="O310" s="54"/>
      <c r="P310" s="13"/>
      <c r="Q310" s="13"/>
      <c r="R310" s="14"/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96">
        <v>120</v>
      </c>
      <c r="B311" s="150">
        <v>43397</v>
      </c>
      <c r="C311" s="150"/>
      <c r="D311" s="376" t="s">
        <v>377</v>
      </c>
      <c r="E311" s="152" t="s">
        <v>580</v>
      </c>
      <c r="F311" s="152">
        <v>707.5</v>
      </c>
      <c r="G311" s="152"/>
      <c r="H311" s="152">
        <v>872</v>
      </c>
      <c r="I311" s="174">
        <v>872</v>
      </c>
      <c r="J311" s="175" t="s">
        <v>639</v>
      </c>
      <c r="K311" s="124">
        <f t="shared" si="159"/>
        <v>164.5</v>
      </c>
      <c r="L311" s="176">
        <f t="shared" si="160"/>
        <v>0.23250883392226149</v>
      </c>
      <c r="M311" s="177" t="s">
        <v>556</v>
      </c>
      <c r="N311" s="178">
        <v>43482</v>
      </c>
      <c r="O311" s="54"/>
      <c r="P311" s="13"/>
      <c r="Q311" s="13"/>
      <c r="R311" s="14"/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6">
        <v>121</v>
      </c>
      <c r="B312" s="150">
        <v>43398</v>
      </c>
      <c r="C312" s="150"/>
      <c r="D312" s="376" t="s">
        <v>339</v>
      </c>
      <c r="E312" s="152" t="s">
        <v>580</v>
      </c>
      <c r="F312" s="152">
        <v>162</v>
      </c>
      <c r="G312" s="152"/>
      <c r="H312" s="152">
        <v>204</v>
      </c>
      <c r="I312" s="174">
        <v>209</v>
      </c>
      <c r="J312" s="175" t="s">
        <v>811</v>
      </c>
      <c r="K312" s="124">
        <f t="shared" si="159"/>
        <v>42</v>
      </c>
      <c r="L312" s="176">
        <f t="shared" si="160"/>
        <v>0.25925925925925924</v>
      </c>
      <c r="M312" s="177" t="s">
        <v>556</v>
      </c>
      <c r="N312" s="178">
        <v>43539</v>
      </c>
      <c r="O312" s="54"/>
      <c r="P312" s="13"/>
      <c r="Q312" s="13"/>
      <c r="R312" s="14"/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7">
        <v>122</v>
      </c>
      <c r="B313" s="198">
        <v>43399</v>
      </c>
      <c r="C313" s="198"/>
      <c r="D313" s="151" t="s">
        <v>465</v>
      </c>
      <c r="E313" s="199" t="s">
        <v>580</v>
      </c>
      <c r="F313" s="199">
        <v>240</v>
      </c>
      <c r="G313" s="199"/>
      <c r="H313" s="199">
        <v>297</v>
      </c>
      <c r="I313" s="219">
        <v>297</v>
      </c>
      <c r="J313" s="175" t="s">
        <v>639</v>
      </c>
      <c r="K313" s="220">
        <f t="shared" si="159"/>
        <v>57</v>
      </c>
      <c r="L313" s="221">
        <f t="shared" si="160"/>
        <v>0.23749999999999999</v>
      </c>
      <c r="M313" s="222" t="s">
        <v>556</v>
      </c>
      <c r="N313" s="223">
        <v>43417</v>
      </c>
      <c r="O313" s="54"/>
      <c r="P313" s="13"/>
      <c r="Q313" s="13"/>
      <c r="R313" s="14"/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94">
        <v>123</v>
      </c>
      <c r="B314" s="102">
        <v>43439</v>
      </c>
      <c r="C314" s="102"/>
      <c r="D314" s="144" t="s">
        <v>706</v>
      </c>
      <c r="E314" s="104" t="s">
        <v>580</v>
      </c>
      <c r="F314" s="104">
        <v>202.5</v>
      </c>
      <c r="G314" s="104"/>
      <c r="H314" s="104">
        <v>255</v>
      </c>
      <c r="I314" s="122">
        <v>252</v>
      </c>
      <c r="J314" s="137" t="s">
        <v>639</v>
      </c>
      <c r="K314" s="124">
        <f t="shared" si="159"/>
        <v>52.5</v>
      </c>
      <c r="L314" s="125">
        <f t="shared" si="160"/>
        <v>0.25925925925925924</v>
      </c>
      <c r="M314" s="126" t="s">
        <v>556</v>
      </c>
      <c r="N314" s="127">
        <v>43542</v>
      </c>
      <c r="O314" s="54"/>
      <c r="P314" s="13"/>
      <c r="Q314" s="13"/>
      <c r="R314" s="90" t="s">
        <v>708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97">
        <v>124</v>
      </c>
      <c r="B315" s="198">
        <v>43465</v>
      </c>
      <c r="C315" s="102"/>
      <c r="D315" s="376" t="s">
        <v>402</v>
      </c>
      <c r="E315" s="199" t="s">
        <v>580</v>
      </c>
      <c r="F315" s="199">
        <v>710</v>
      </c>
      <c r="G315" s="199"/>
      <c r="H315" s="199">
        <v>866</v>
      </c>
      <c r="I315" s="219">
        <v>866</v>
      </c>
      <c r="J315" s="175" t="s">
        <v>639</v>
      </c>
      <c r="K315" s="124">
        <f t="shared" si="159"/>
        <v>156</v>
      </c>
      <c r="L315" s="125">
        <f t="shared" si="160"/>
        <v>0.21971830985915494</v>
      </c>
      <c r="M315" s="126" t="s">
        <v>556</v>
      </c>
      <c r="N315" s="338">
        <v>43553</v>
      </c>
      <c r="O315" s="54"/>
      <c r="P315" s="13"/>
      <c r="Q315" s="13"/>
      <c r="R315" s="14" t="s">
        <v>708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97">
        <v>125</v>
      </c>
      <c r="B316" s="198">
        <v>43522</v>
      </c>
      <c r="C316" s="198"/>
      <c r="D316" s="376" t="s">
        <v>139</v>
      </c>
      <c r="E316" s="199" t="s">
        <v>580</v>
      </c>
      <c r="F316" s="199">
        <v>337.25</v>
      </c>
      <c r="G316" s="199"/>
      <c r="H316" s="199">
        <v>398.5</v>
      </c>
      <c r="I316" s="219">
        <v>411</v>
      </c>
      <c r="J316" s="137" t="s">
        <v>810</v>
      </c>
      <c r="K316" s="124">
        <f t="shared" si="159"/>
        <v>61.25</v>
      </c>
      <c r="L316" s="125">
        <f t="shared" si="160"/>
        <v>0.1816160118606375</v>
      </c>
      <c r="M316" s="126" t="s">
        <v>556</v>
      </c>
      <c r="N316" s="338">
        <v>43760</v>
      </c>
      <c r="O316" s="54"/>
      <c r="P316" s="13"/>
      <c r="Q316" s="13"/>
      <c r="R316" s="90" t="s">
        <v>708</v>
      </c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344">
        <v>126</v>
      </c>
      <c r="B317" s="160">
        <v>43559</v>
      </c>
      <c r="C317" s="160"/>
      <c r="D317" s="161" t="s">
        <v>394</v>
      </c>
      <c r="E317" s="162" t="s">
        <v>580</v>
      </c>
      <c r="F317" s="162">
        <v>130</v>
      </c>
      <c r="G317" s="162"/>
      <c r="H317" s="162">
        <v>65</v>
      </c>
      <c r="I317" s="182">
        <v>158</v>
      </c>
      <c r="J317" s="134" t="s">
        <v>707</v>
      </c>
      <c r="K317" s="130">
        <f t="shared" si="159"/>
        <v>-65</v>
      </c>
      <c r="L317" s="131">
        <f t="shared" si="160"/>
        <v>-0.5</v>
      </c>
      <c r="M317" s="132" t="s">
        <v>620</v>
      </c>
      <c r="N317" s="133">
        <v>43726</v>
      </c>
      <c r="O317" s="54"/>
      <c r="P317" s="13"/>
      <c r="Q317" s="13"/>
      <c r="R317" s="14" t="s">
        <v>710</v>
      </c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345">
        <v>127</v>
      </c>
      <c r="B318" s="183">
        <v>43017</v>
      </c>
      <c r="C318" s="183"/>
      <c r="D318" s="184" t="s">
        <v>166</v>
      </c>
      <c r="E318" s="185" t="s">
        <v>580</v>
      </c>
      <c r="F318" s="186">
        <v>141.5</v>
      </c>
      <c r="G318" s="187"/>
      <c r="H318" s="187">
        <v>183.5</v>
      </c>
      <c r="I318" s="187">
        <v>210</v>
      </c>
      <c r="J318" s="208" t="s">
        <v>801</v>
      </c>
      <c r="K318" s="209">
        <f t="shared" si="159"/>
        <v>42</v>
      </c>
      <c r="L318" s="210">
        <f t="shared" si="160"/>
        <v>0.29681978798586572</v>
      </c>
      <c r="M318" s="186" t="s">
        <v>556</v>
      </c>
      <c r="N318" s="211">
        <v>43042</v>
      </c>
      <c r="O318" s="54"/>
      <c r="P318" s="13"/>
      <c r="Q318" s="13"/>
      <c r="R318" s="90" t="s">
        <v>710</v>
      </c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344">
        <v>128</v>
      </c>
      <c r="B319" s="160">
        <v>43074</v>
      </c>
      <c r="C319" s="160"/>
      <c r="D319" s="161" t="s">
        <v>295</v>
      </c>
      <c r="E319" s="162" t="s">
        <v>580</v>
      </c>
      <c r="F319" s="163">
        <v>172</v>
      </c>
      <c r="G319" s="162"/>
      <c r="H319" s="162">
        <v>155.25</v>
      </c>
      <c r="I319" s="182">
        <v>230</v>
      </c>
      <c r="J319" s="359" t="s">
        <v>794</v>
      </c>
      <c r="K319" s="130">
        <f t="shared" ref="K319" si="161">H319-F319</f>
        <v>-16.75</v>
      </c>
      <c r="L319" s="131">
        <f t="shared" ref="L319" si="162">K319/F319</f>
        <v>-9.7383720930232565E-2</v>
      </c>
      <c r="M319" s="132" t="s">
        <v>620</v>
      </c>
      <c r="N319" s="133">
        <v>43787</v>
      </c>
      <c r="O319" s="54"/>
      <c r="P319" s="13"/>
      <c r="Q319" s="13"/>
      <c r="R319" s="14" t="s">
        <v>710</v>
      </c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345">
        <v>129</v>
      </c>
      <c r="B320" s="183">
        <v>43398</v>
      </c>
      <c r="C320" s="183"/>
      <c r="D320" s="184" t="s">
        <v>103</v>
      </c>
      <c r="E320" s="185" t="s">
        <v>580</v>
      </c>
      <c r="F320" s="187">
        <v>698.5</v>
      </c>
      <c r="G320" s="187"/>
      <c r="H320" s="187">
        <v>850</v>
      </c>
      <c r="I320" s="187">
        <v>890</v>
      </c>
      <c r="J320" s="212" t="s">
        <v>807</v>
      </c>
      <c r="K320" s="209">
        <f t="shared" si="159"/>
        <v>151.5</v>
      </c>
      <c r="L320" s="210">
        <f t="shared" si="160"/>
        <v>0.21689334287759485</v>
      </c>
      <c r="M320" s="186" t="s">
        <v>556</v>
      </c>
      <c r="N320" s="211">
        <v>43453</v>
      </c>
      <c r="O320" s="54"/>
      <c r="P320" s="13"/>
      <c r="Q320" s="13"/>
      <c r="R320" s="14" t="s">
        <v>708</v>
      </c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197">
        <v>130</v>
      </c>
      <c r="B321" s="155">
        <v>42877</v>
      </c>
      <c r="C321" s="155"/>
      <c r="D321" s="156" t="s">
        <v>369</v>
      </c>
      <c r="E321" s="157" t="s">
        <v>580</v>
      </c>
      <c r="F321" s="158">
        <v>127.6</v>
      </c>
      <c r="G321" s="159"/>
      <c r="H321" s="159">
        <v>138</v>
      </c>
      <c r="I321" s="159">
        <v>190</v>
      </c>
      <c r="J321" s="360" t="s">
        <v>798</v>
      </c>
      <c r="K321" s="179">
        <f t="shared" si="159"/>
        <v>10.400000000000006</v>
      </c>
      <c r="L321" s="180">
        <f t="shared" si="160"/>
        <v>8.1504702194357417E-2</v>
      </c>
      <c r="M321" s="158" t="s">
        <v>556</v>
      </c>
      <c r="N321" s="181">
        <v>43774</v>
      </c>
      <c r="O321" s="54"/>
      <c r="P321" s="13"/>
      <c r="Q321" s="13"/>
      <c r="R321" s="90" t="s">
        <v>710</v>
      </c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197">
        <v>131</v>
      </c>
      <c r="B322" s="155">
        <v>43158</v>
      </c>
      <c r="C322" s="155"/>
      <c r="D322" s="156" t="s">
        <v>711</v>
      </c>
      <c r="E322" s="157" t="s">
        <v>580</v>
      </c>
      <c r="F322" s="158">
        <v>317</v>
      </c>
      <c r="G322" s="159"/>
      <c r="H322" s="159">
        <v>382.5</v>
      </c>
      <c r="I322" s="159">
        <v>398</v>
      </c>
      <c r="J322" s="360" t="s">
        <v>839</v>
      </c>
      <c r="K322" s="179">
        <f t="shared" ref="K322" si="163">H322-F322</f>
        <v>65.5</v>
      </c>
      <c r="L322" s="180">
        <f t="shared" ref="L322" si="164">K322/F322</f>
        <v>0.20662460567823343</v>
      </c>
      <c r="M322" s="158" t="s">
        <v>556</v>
      </c>
      <c r="N322" s="181">
        <v>44238</v>
      </c>
      <c r="O322" s="54"/>
      <c r="P322" s="13"/>
      <c r="Q322" s="13"/>
      <c r="R322" s="322" t="s">
        <v>710</v>
      </c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344">
        <v>132</v>
      </c>
      <c r="B323" s="160">
        <v>43164</v>
      </c>
      <c r="C323" s="160"/>
      <c r="D323" s="161" t="s">
        <v>133</v>
      </c>
      <c r="E323" s="162" t="s">
        <v>580</v>
      </c>
      <c r="F323" s="163">
        <f>510-14.4</f>
        <v>495.6</v>
      </c>
      <c r="G323" s="162"/>
      <c r="H323" s="162">
        <v>350</v>
      </c>
      <c r="I323" s="182">
        <v>672</v>
      </c>
      <c r="J323" s="359" t="s">
        <v>803</v>
      </c>
      <c r="K323" s="130">
        <f t="shared" ref="K323" si="165">H323-F323</f>
        <v>-145.60000000000002</v>
      </c>
      <c r="L323" s="131">
        <f t="shared" ref="L323" si="166">K323/F323</f>
        <v>-0.29378531073446329</v>
      </c>
      <c r="M323" s="132" t="s">
        <v>620</v>
      </c>
      <c r="N323" s="133">
        <v>43887</v>
      </c>
      <c r="O323" s="54"/>
      <c r="P323" s="13"/>
      <c r="Q323" s="13"/>
      <c r="R323" s="14" t="s">
        <v>708</v>
      </c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344">
        <v>133</v>
      </c>
      <c r="B324" s="160">
        <v>43237</v>
      </c>
      <c r="C324" s="160"/>
      <c r="D324" s="161" t="s">
        <v>459</v>
      </c>
      <c r="E324" s="162" t="s">
        <v>580</v>
      </c>
      <c r="F324" s="163">
        <v>230.3</v>
      </c>
      <c r="G324" s="162"/>
      <c r="H324" s="162">
        <v>102.5</v>
      </c>
      <c r="I324" s="182">
        <v>348</v>
      </c>
      <c r="J324" s="359" t="s">
        <v>805</v>
      </c>
      <c r="K324" s="130">
        <f t="shared" ref="K324:K325" si="167">H324-F324</f>
        <v>-127.80000000000001</v>
      </c>
      <c r="L324" s="131">
        <f t="shared" ref="L324:L325" si="168">K324/F324</f>
        <v>-0.55492835432045162</v>
      </c>
      <c r="M324" s="132" t="s">
        <v>620</v>
      </c>
      <c r="N324" s="133">
        <v>43896</v>
      </c>
      <c r="O324" s="54"/>
      <c r="P324" s="13"/>
      <c r="Q324" s="13"/>
      <c r="R324" s="324" t="s">
        <v>708</v>
      </c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97">
        <v>134</v>
      </c>
      <c r="B325" s="155">
        <v>43258</v>
      </c>
      <c r="C325" s="155"/>
      <c r="D325" s="156" t="s">
        <v>426</v>
      </c>
      <c r="E325" s="157" t="s">
        <v>580</v>
      </c>
      <c r="F325" s="158">
        <f>342.5-5.1</f>
        <v>337.4</v>
      </c>
      <c r="G325" s="159"/>
      <c r="H325" s="159">
        <v>412.5</v>
      </c>
      <c r="I325" s="159">
        <v>439</v>
      </c>
      <c r="J325" s="360" t="s">
        <v>837</v>
      </c>
      <c r="K325" s="179">
        <f t="shared" si="167"/>
        <v>75.100000000000023</v>
      </c>
      <c r="L325" s="180">
        <f t="shared" si="168"/>
        <v>0.22258446947243635</v>
      </c>
      <c r="M325" s="158" t="s">
        <v>556</v>
      </c>
      <c r="N325" s="181">
        <v>44230</v>
      </c>
      <c r="O325" s="54"/>
      <c r="P325" s="13"/>
      <c r="Q325" s="13"/>
      <c r="R325" s="90" t="s">
        <v>710</v>
      </c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205">
        <v>135</v>
      </c>
      <c r="B326" s="190">
        <v>43285</v>
      </c>
      <c r="C326" s="190"/>
      <c r="D326" s="193" t="s">
        <v>48</v>
      </c>
      <c r="E326" s="191" t="s">
        <v>580</v>
      </c>
      <c r="F326" s="189">
        <f>127.5-5.53</f>
        <v>121.97</v>
      </c>
      <c r="G326" s="191"/>
      <c r="H326" s="191"/>
      <c r="I326" s="213">
        <v>170</v>
      </c>
      <c r="J326" s="225" t="s">
        <v>558</v>
      </c>
      <c r="K326" s="215"/>
      <c r="L326" s="216"/>
      <c r="M326" s="214" t="s">
        <v>558</v>
      </c>
      <c r="N326" s="217"/>
      <c r="O326" s="54"/>
      <c r="P326" s="13"/>
      <c r="Q326" s="13"/>
      <c r="R326" s="14" t="s">
        <v>708</v>
      </c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344">
        <v>136</v>
      </c>
      <c r="B327" s="160">
        <v>43294</v>
      </c>
      <c r="C327" s="160"/>
      <c r="D327" s="161" t="s">
        <v>239</v>
      </c>
      <c r="E327" s="162" t="s">
        <v>580</v>
      </c>
      <c r="F327" s="163">
        <v>46.5</v>
      </c>
      <c r="G327" s="162"/>
      <c r="H327" s="162">
        <v>17</v>
      </c>
      <c r="I327" s="182">
        <v>59</v>
      </c>
      <c r="J327" s="359" t="s">
        <v>802</v>
      </c>
      <c r="K327" s="130">
        <f t="shared" ref="K327" si="169">H327-F327</f>
        <v>-29.5</v>
      </c>
      <c r="L327" s="131">
        <f t="shared" ref="L327" si="170">K327/F327</f>
        <v>-0.63440860215053763</v>
      </c>
      <c r="M327" s="132" t="s">
        <v>620</v>
      </c>
      <c r="N327" s="133">
        <v>43887</v>
      </c>
      <c r="O327" s="54"/>
      <c r="P327" s="13"/>
      <c r="Q327" s="13"/>
      <c r="R327" s="14" t="s">
        <v>708</v>
      </c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346">
        <v>137</v>
      </c>
      <c r="B328" s="188">
        <v>43396</v>
      </c>
      <c r="C328" s="188"/>
      <c r="D328" s="193" t="s">
        <v>404</v>
      </c>
      <c r="E328" s="191" t="s">
        <v>580</v>
      </c>
      <c r="F328" s="192">
        <v>156.5</v>
      </c>
      <c r="G328" s="191"/>
      <c r="H328" s="191"/>
      <c r="I328" s="213">
        <v>191</v>
      </c>
      <c r="J328" s="225" t="s">
        <v>558</v>
      </c>
      <c r="K328" s="215"/>
      <c r="L328" s="216"/>
      <c r="M328" s="214" t="s">
        <v>558</v>
      </c>
      <c r="N328" s="217"/>
      <c r="O328" s="54"/>
      <c r="P328" s="13"/>
      <c r="Q328" s="13"/>
      <c r="R328" s="14" t="s">
        <v>708</v>
      </c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346">
        <v>138</v>
      </c>
      <c r="B329" s="188">
        <v>43439</v>
      </c>
      <c r="C329" s="188"/>
      <c r="D329" s="193" t="s">
        <v>321</v>
      </c>
      <c r="E329" s="191" t="s">
        <v>580</v>
      </c>
      <c r="F329" s="192">
        <v>259.5</v>
      </c>
      <c r="G329" s="191"/>
      <c r="H329" s="191"/>
      <c r="I329" s="213">
        <v>321</v>
      </c>
      <c r="J329" s="225" t="s">
        <v>558</v>
      </c>
      <c r="K329" s="215"/>
      <c r="L329" s="216"/>
      <c r="M329" s="214" t="s">
        <v>558</v>
      </c>
      <c r="N329" s="217"/>
      <c r="O329" s="13"/>
      <c r="P329" s="13"/>
      <c r="Q329" s="13"/>
      <c r="R329" s="14" t="s">
        <v>708</v>
      </c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344">
        <v>139</v>
      </c>
      <c r="B330" s="160">
        <v>43439</v>
      </c>
      <c r="C330" s="160"/>
      <c r="D330" s="161" t="s">
        <v>732</v>
      </c>
      <c r="E330" s="162" t="s">
        <v>580</v>
      </c>
      <c r="F330" s="162">
        <v>715</v>
      </c>
      <c r="G330" s="162"/>
      <c r="H330" s="162">
        <v>445</v>
      </c>
      <c r="I330" s="182">
        <v>840</v>
      </c>
      <c r="J330" s="134" t="s">
        <v>782</v>
      </c>
      <c r="K330" s="130">
        <f t="shared" ref="K330:K333" si="171">H330-F330</f>
        <v>-270</v>
      </c>
      <c r="L330" s="131">
        <f t="shared" ref="L330:L333" si="172">K330/F330</f>
        <v>-0.3776223776223776</v>
      </c>
      <c r="M330" s="132" t="s">
        <v>620</v>
      </c>
      <c r="N330" s="133">
        <v>43800</v>
      </c>
      <c r="O330" s="54"/>
      <c r="P330" s="13"/>
      <c r="Q330" s="13"/>
      <c r="R330" s="14" t="s">
        <v>708</v>
      </c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197">
        <v>140</v>
      </c>
      <c r="B331" s="198">
        <v>43469</v>
      </c>
      <c r="C331" s="198"/>
      <c r="D331" s="151" t="s">
        <v>143</v>
      </c>
      <c r="E331" s="199" t="s">
        <v>580</v>
      </c>
      <c r="F331" s="199">
        <v>875</v>
      </c>
      <c r="G331" s="199"/>
      <c r="H331" s="199">
        <v>1165</v>
      </c>
      <c r="I331" s="219">
        <v>1185</v>
      </c>
      <c r="J331" s="137" t="s">
        <v>808</v>
      </c>
      <c r="K331" s="124">
        <f t="shared" si="171"/>
        <v>290</v>
      </c>
      <c r="L331" s="125">
        <f t="shared" si="172"/>
        <v>0.33142857142857141</v>
      </c>
      <c r="M331" s="126" t="s">
        <v>556</v>
      </c>
      <c r="N331" s="338">
        <v>43847</v>
      </c>
      <c r="O331" s="54"/>
      <c r="P331" s="13"/>
      <c r="Q331" s="13"/>
      <c r="R331" s="324" t="s">
        <v>708</v>
      </c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197">
        <v>141</v>
      </c>
      <c r="B332" s="198">
        <v>43559</v>
      </c>
      <c r="C332" s="198"/>
      <c r="D332" s="376" t="s">
        <v>336</v>
      </c>
      <c r="E332" s="199" t="s">
        <v>580</v>
      </c>
      <c r="F332" s="199">
        <f>387-14.63</f>
        <v>372.37</v>
      </c>
      <c r="G332" s="199"/>
      <c r="H332" s="199">
        <v>490</v>
      </c>
      <c r="I332" s="219">
        <v>490</v>
      </c>
      <c r="J332" s="137" t="s">
        <v>639</v>
      </c>
      <c r="K332" s="124">
        <f t="shared" si="171"/>
        <v>117.63</v>
      </c>
      <c r="L332" s="125">
        <f t="shared" si="172"/>
        <v>0.31589548030185027</v>
      </c>
      <c r="M332" s="126" t="s">
        <v>556</v>
      </c>
      <c r="N332" s="338">
        <v>43850</v>
      </c>
      <c r="O332" s="54"/>
      <c r="P332" s="13"/>
      <c r="Q332" s="13"/>
      <c r="R332" s="324" t="s">
        <v>708</v>
      </c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344">
        <v>142</v>
      </c>
      <c r="B333" s="160">
        <v>43578</v>
      </c>
      <c r="C333" s="160"/>
      <c r="D333" s="161" t="s">
        <v>733</v>
      </c>
      <c r="E333" s="162" t="s">
        <v>557</v>
      </c>
      <c r="F333" s="162">
        <v>220</v>
      </c>
      <c r="G333" s="162"/>
      <c r="H333" s="162">
        <v>127.5</v>
      </c>
      <c r="I333" s="182">
        <v>284</v>
      </c>
      <c r="J333" s="359" t="s">
        <v>806</v>
      </c>
      <c r="K333" s="130">
        <f t="shared" si="171"/>
        <v>-92.5</v>
      </c>
      <c r="L333" s="131">
        <f t="shared" si="172"/>
        <v>-0.42045454545454547</v>
      </c>
      <c r="M333" s="132" t="s">
        <v>620</v>
      </c>
      <c r="N333" s="133">
        <v>43896</v>
      </c>
      <c r="O333" s="54"/>
      <c r="P333" s="13"/>
      <c r="Q333" s="13"/>
      <c r="R333" s="14" t="s">
        <v>708</v>
      </c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197">
        <v>143</v>
      </c>
      <c r="B334" s="198">
        <v>43622</v>
      </c>
      <c r="C334" s="198"/>
      <c r="D334" s="376" t="s">
        <v>466</v>
      </c>
      <c r="E334" s="199" t="s">
        <v>557</v>
      </c>
      <c r="F334" s="199">
        <v>332.8</v>
      </c>
      <c r="G334" s="199"/>
      <c r="H334" s="199">
        <v>405</v>
      </c>
      <c r="I334" s="219">
        <v>419</v>
      </c>
      <c r="J334" s="137" t="s">
        <v>809</v>
      </c>
      <c r="K334" s="124">
        <f t="shared" ref="K334" si="173">H334-F334</f>
        <v>72.199999999999989</v>
      </c>
      <c r="L334" s="125">
        <f t="shared" ref="L334" si="174">K334/F334</f>
        <v>0.21694711538461534</v>
      </c>
      <c r="M334" s="126" t="s">
        <v>556</v>
      </c>
      <c r="N334" s="338">
        <v>43860</v>
      </c>
      <c r="O334" s="54"/>
      <c r="P334" s="13"/>
      <c r="Q334" s="13"/>
      <c r="R334" s="14" t="s">
        <v>710</v>
      </c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140">
        <v>144</v>
      </c>
      <c r="B335" s="139">
        <v>43641</v>
      </c>
      <c r="C335" s="139"/>
      <c r="D335" s="140" t="s">
        <v>137</v>
      </c>
      <c r="E335" s="141" t="s">
        <v>580</v>
      </c>
      <c r="F335" s="142">
        <v>386</v>
      </c>
      <c r="G335" s="143"/>
      <c r="H335" s="143">
        <v>395</v>
      </c>
      <c r="I335" s="143">
        <v>452</v>
      </c>
      <c r="J335" s="166" t="s">
        <v>799</v>
      </c>
      <c r="K335" s="167">
        <f t="shared" ref="K335" si="175">H335-F335</f>
        <v>9</v>
      </c>
      <c r="L335" s="168">
        <f t="shared" ref="L335" si="176">K335/F335</f>
        <v>2.3316062176165803E-2</v>
      </c>
      <c r="M335" s="169" t="s">
        <v>665</v>
      </c>
      <c r="N335" s="170">
        <v>43868</v>
      </c>
      <c r="O335" s="13"/>
      <c r="P335" s="13"/>
      <c r="Q335" s="13"/>
      <c r="R335" s="14" t="s">
        <v>710</v>
      </c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347">
        <v>145</v>
      </c>
      <c r="B336" s="188">
        <v>43707</v>
      </c>
      <c r="C336" s="188"/>
      <c r="D336" s="193" t="s">
        <v>255</v>
      </c>
      <c r="E336" s="191" t="s">
        <v>580</v>
      </c>
      <c r="F336" s="191" t="s">
        <v>712</v>
      </c>
      <c r="G336" s="191"/>
      <c r="H336" s="191"/>
      <c r="I336" s="213">
        <v>190</v>
      </c>
      <c r="J336" s="225" t="s">
        <v>558</v>
      </c>
      <c r="K336" s="215"/>
      <c r="L336" s="216"/>
      <c r="M336" s="335" t="s">
        <v>558</v>
      </c>
      <c r="N336" s="217"/>
      <c r="O336" s="13"/>
      <c r="P336" s="13"/>
      <c r="Q336" s="13"/>
      <c r="R336" s="324" t="s">
        <v>708</v>
      </c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197">
        <v>146</v>
      </c>
      <c r="B337" s="198">
        <v>43731</v>
      </c>
      <c r="C337" s="198"/>
      <c r="D337" s="151" t="s">
        <v>418</v>
      </c>
      <c r="E337" s="199" t="s">
        <v>580</v>
      </c>
      <c r="F337" s="199">
        <v>235</v>
      </c>
      <c r="G337" s="199"/>
      <c r="H337" s="199">
        <v>295</v>
      </c>
      <c r="I337" s="219">
        <v>296</v>
      </c>
      <c r="J337" s="137" t="s">
        <v>787</v>
      </c>
      <c r="K337" s="124">
        <f t="shared" ref="K337" si="177">H337-F337</f>
        <v>60</v>
      </c>
      <c r="L337" s="125">
        <f t="shared" ref="L337" si="178">K337/F337</f>
        <v>0.25531914893617019</v>
      </c>
      <c r="M337" s="126" t="s">
        <v>556</v>
      </c>
      <c r="N337" s="338">
        <v>43844</v>
      </c>
      <c r="O337" s="54"/>
      <c r="P337" s="13"/>
      <c r="Q337" s="13"/>
      <c r="R337" s="14" t="s">
        <v>710</v>
      </c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197">
        <v>147</v>
      </c>
      <c r="B338" s="198">
        <v>43752</v>
      </c>
      <c r="C338" s="198"/>
      <c r="D338" s="151" t="s">
        <v>778</v>
      </c>
      <c r="E338" s="199" t="s">
        <v>580</v>
      </c>
      <c r="F338" s="199">
        <v>277.5</v>
      </c>
      <c r="G338" s="199"/>
      <c r="H338" s="199">
        <v>333</v>
      </c>
      <c r="I338" s="219">
        <v>333</v>
      </c>
      <c r="J338" s="137" t="s">
        <v>788</v>
      </c>
      <c r="K338" s="124">
        <f t="shared" ref="K338" si="179">H338-F338</f>
        <v>55.5</v>
      </c>
      <c r="L338" s="125">
        <f t="shared" ref="L338" si="180">K338/F338</f>
        <v>0.2</v>
      </c>
      <c r="M338" s="126" t="s">
        <v>556</v>
      </c>
      <c r="N338" s="338">
        <v>43846</v>
      </c>
      <c r="O338" s="54"/>
      <c r="P338" s="13"/>
      <c r="Q338" s="13"/>
      <c r="R338" s="324" t="s">
        <v>708</v>
      </c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197">
        <v>148</v>
      </c>
      <c r="B339" s="198">
        <v>43752</v>
      </c>
      <c r="C339" s="198"/>
      <c r="D339" s="151" t="s">
        <v>777</v>
      </c>
      <c r="E339" s="199" t="s">
        <v>580</v>
      </c>
      <c r="F339" s="199">
        <v>930</v>
      </c>
      <c r="G339" s="199"/>
      <c r="H339" s="199">
        <v>1165</v>
      </c>
      <c r="I339" s="219">
        <v>1200</v>
      </c>
      <c r="J339" s="137" t="s">
        <v>789</v>
      </c>
      <c r="K339" s="124">
        <f t="shared" ref="K339" si="181">H339-F339</f>
        <v>235</v>
      </c>
      <c r="L339" s="125">
        <f t="shared" ref="L339" si="182">K339/F339</f>
        <v>0.25268817204301075</v>
      </c>
      <c r="M339" s="126" t="s">
        <v>556</v>
      </c>
      <c r="N339" s="338">
        <v>43847</v>
      </c>
      <c r="O339" s="54"/>
      <c r="P339" s="13"/>
      <c r="Q339" s="13"/>
      <c r="R339" s="324" t="s">
        <v>710</v>
      </c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346">
        <v>149</v>
      </c>
      <c r="B340" s="327">
        <v>43753</v>
      </c>
      <c r="C340" s="202"/>
      <c r="D340" s="348" t="s">
        <v>776</v>
      </c>
      <c r="E340" s="329" t="s">
        <v>580</v>
      </c>
      <c r="F340" s="331">
        <v>111</v>
      </c>
      <c r="G340" s="329"/>
      <c r="H340" s="329"/>
      <c r="I340" s="333">
        <v>141</v>
      </c>
      <c r="J340" s="225" t="s">
        <v>558</v>
      </c>
      <c r="K340" s="225"/>
      <c r="L340" s="119"/>
      <c r="M340" s="337" t="s">
        <v>558</v>
      </c>
      <c r="N340" s="227"/>
      <c r="O340" s="13"/>
      <c r="P340" s="13"/>
      <c r="Q340" s="13"/>
      <c r="R340" s="324" t="s">
        <v>710</v>
      </c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197">
        <v>150</v>
      </c>
      <c r="B341" s="198">
        <v>43753</v>
      </c>
      <c r="C341" s="198"/>
      <c r="D341" s="151" t="s">
        <v>775</v>
      </c>
      <c r="E341" s="199" t="s">
        <v>580</v>
      </c>
      <c r="F341" s="200">
        <v>296</v>
      </c>
      <c r="G341" s="199"/>
      <c r="H341" s="199">
        <v>370</v>
      </c>
      <c r="I341" s="219">
        <v>370</v>
      </c>
      <c r="J341" s="137" t="s">
        <v>639</v>
      </c>
      <c r="K341" s="124">
        <f t="shared" ref="K341:K342" si="183">H341-F341</f>
        <v>74</v>
      </c>
      <c r="L341" s="125">
        <f t="shared" ref="L341:L342" si="184">K341/F341</f>
        <v>0.25</v>
      </c>
      <c r="M341" s="126" t="s">
        <v>556</v>
      </c>
      <c r="N341" s="338">
        <v>43853</v>
      </c>
      <c r="O341" s="54"/>
      <c r="P341" s="13"/>
      <c r="Q341" s="13"/>
      <c r="R341" s="324" t="s">
        <v>710</v>
      </c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197">
        <v>151</v>
      </c>
      <c r="B342" s="198">
        <v>43754</v>
      </c>
      <c r="C342" s="198"/>
      <c r="D342" s="151" t="s">
        <v>774</v>
      </c>
      <c r="E342" s="199" t="s">
        <v>580</v>
      </c>
      <c r="F342" s="200">
        <v>300</v>
      </c>
      <c r="G342" s="199"/>
      <c r="H342" s="199">
        <v>382.5</v>
      </c>
      <c r="I342" s="219">
        <v>344</v>
      </c>
      <c r="J342" s="462" t="s">
        <v>840</v>
      </c>
      <c r="K342" s="124">
        <f t="shared" si="183"/>
        <v>82.5</v>
      </c>
      <c r="L342" s="125">
        <f t="shared" si="184"/>
        <v>0.27500000000000002</v>
      </c>
      <c r="M342" s="126" t="s">
        <v>556</v>
      </c>
      <c r="N342" s="338">
        <v>44238</v>
      </c>
      <c r="O342" s="13"/>
      <c r="P342" s="13"/>
      <c r="Q342" s="13"/>
      <c r="R342" s="324" t="s">
        <v>710</v>
      </c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326">
        <v>152</v>
      </c>
      <c r="B343" s="202">
        <v>43832</v>
      </c>
      <c r="C343" s="202"/>
      <c r="D343" s="206" t="s">
        <v>758</v>
      </c>
      <c r="E343" s="203" t="s">
        <v>580</v>
      </c>
      <c r="F343" s="204" t="s">
        <v>786</v>
      </c>
      <c r="G343" s="203"/>
      <c r="H343" s="203"/>
      <c r="I343" s="224">
        <v>590</v>
      </c>
      <c r="J343" s="225" t="s">
        <v>558</v>
      </c>
      <c r="K343" s="225"/>
      <c r="L343" s="119"/>
      <c r="M343" s="323" t="s">
        <v>558</v>
      </c>
      <c r="N343" s="227"/>
      <c r="O343" s="13"/>
      <c r="P343" s="13"/>
      <c r="Q343" s="13"/>
      <c r="R343" s="324" t="s">
        <v>710</v>
      </c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197">
        <v>153</v>
      </c>
      <c r="B344" s="198">
        <v>43966</v>
      </c>
      <c r="C344" s="198"/>
      <c r="D344" s="151" t="s">
        <v>64</v>
      </c>
      <c r="E344" s="199" t="s">
        <v>580</v>
      </c>
      <c r="F344" s="200">
        <v>67.5</v>
      </c>
      <c r="G344" s="199"/>
      <c r="H344" s="199">
        <v>86</v>
      </c>
      <c r="I344" s="219">
        <v>86</v>
      </c>
      <c r="J344" s="137" t="s">
        <v>817</v>
      </c>
      <c r="K344" s="124">
        <f t="shared" ref="K344" si="185">H344-F344</f>
        <v>18.5</v>
      </c>
      <c r="L344" s="125">
        <f t="shared" ref="L344" si="186">K344/F344</f>
        <v>0.27407407407407408</v>
      </c>
      <c r="M344" s="126" t="s">
        <v>556</v>
      </c>
      <c r="N344" s="338">
        <v>44008</v>
      </c>
      <c r="O344" s="54"/>
      <c r="P344" s="13"/>
      <c r="Q344" s="13"/>
      <c r="R344" s="324" t="s">
        <v>710</v>
      </c>
      <c r="S344" s="13"/>
      <c r="T344" s="13"/>
      <c r="U344" s="13"/>
      <c r="V344" s="13"/>
      <c r="W344" s="13"/>
      <c r="X344" s="13"/>
      <c r="Y344" s="13"/>
      <c r="Z344" s="13"/>
    </row>
    <row r="345" spans="1:26">
      <c r="A345" s="201">
        <v>154</v>
      </c>
      <c r="B345" s="202">
        <v>44035</v>
      </c>
      <c r="C345" s="202"/>
      <c r="D345" s="206" t="s">
        <v>465</v>
      </c>
      <c r="E345" s="203" t="s">
        <v>580</v>
      </c>
      <c r="F345" s="204" t="s">
        <v>820</v>
      </c>
      <c r="G345" s="203"/>
      <c r="H345" s="203"/>
      <c r="I345" s="224">
        <v>296</v>
      </c>
      <c r="J345" s="225" t="s">
        <v>558</v>
      </c>
      <c r="K345" s="225"/>
      <c r="L345" s="119"/>
      <c r="M345" s="226"/>
      <c r="N345" s="227"/>
      <c r="O345" s="13"/>
      <c r="P345" s="13"/>
      <c r="Q345" s="13"/>
      <c r="R345" s="324" t="s">
        <v>710</v>
      </c>
      <c r="S345" s="13"/>
      <c r="T345" s="13"/>
      <c r="U345" s="13"/>
      <c r="V345" s="13"/>
      <c r="W345" s="13"/>
      <c r="X345" s="13"/>
      <c r="Y345" s="13"/>
      <c r="Z345" s="13"/>
    </row>
    <row r="346" spans="1:26">
      <c r="A346" s="197">
        <v>155</v>
      </c>
      <c r="B346" s="198">
        <v>44092</v>
      </c>
      <c r="C346" s="198"/>
      <c r="D346" s="151" t="s">
        <v>398</v>
      </c>
      <c r="E346" s="199" t="s">
        <v>580</v>
      </c>
      <c r="F346" s="199">
        <v>206</v>
      </c>
      <c r="G346" s="199"/>
      <c r="H346" s="199">
        <v>248</v>
      </c>
      <c r="I346" s="219">
        <v>248</v>
      </c>
      <c r="J346" s="137" t="s">
        <v>639</v>
      </c>
      <c r="K346" s="124">
        <f t="shared" ref="K346:K347" si="187">H346-F346</f>
        <v>42</v>
      </c>
      <c r="L346" s="125">
        <f t="shared" ref="L346:L347" si="188">K346/F346</f>
        <v>0.20388349514563106</v>
      </c>
      <c r="M346" s="126" t="s">
        <v>556</v>
      </c>
      <c r="N346" s="338">
        <v>44214</v>
      </c>
      <c r="O346" s="54"/>
      <c r="P346" s="13"/>
      <c r="Q346" s="13"/>
      <c r="R346" s="324" t="s">
        <v>710</v>
      </c>
      <c r="S346" s="13"/>
      <c r="T346" s="13"/>
      <c r="U346" s="13"/>
      <c r="V346" s="13"/>
      <c r="W346" s="13"/>
      <c r="X346" s="13"/>
      <c r="Y346" s="13"/>
      <c r="Z346" s="13"/>
    </row>
    <row r="347" spans="1:26">
      <c r="A347" s="197">
        <v>156</v>
      </c>
      <c r="B347" s="198">
        <v>44140</v>
      </c>
      <c r="C347" s="198"/>
      <c r="D347" s="151" t="s">
        <v>398</v>
      </c>
      <c r="E347" s="199" t="s">
        <v>580</v>
      </c>
      <c r="F347" s="199">
        <v>182.5</v>
      </c>
      <c r="G347" s="199"/>
      <c r="H347" s="199">
        <v>248</v>
      </c>
      <c r="I347" s="219">
        <v>248</v>
      </c>
      <c r="J347" s="137" t="s">
        <v>639</v>
      </c>
      <c r="K347" s="124">
        <f t="shared" si="187"/>
        <v>65.5</v>
      </c>
      <c r="L347" s="125">
        <f t="shared" si="188"/>
        <v>0.35890410958904112</v>
      </c>
      <c r="M347" s="126" t="s">
        <v>556</v>
      </c>
      <c r="N347" s="338">
        <v>44214</v>
      </c>
      <c r="O347" s="54"/>
      <c r="P347" s="13"/>
      <c r="Q347" s="13"/>
      <c r="R347" s="324" t="s">
        <v>710</v>
      </c>
      <c r="S347" s="13"/>
      <c r="T347" s="13"/>
      <c r="U347" s="13"/>
      <c r="V347" s="13"/>
      <c r="W347" s="13"/>
      <c r="X347" s="13"/>
      <c r="Y347" s="13"/>
      <c r="Z347" s="13"/>
    </row>
    <row r="348" spans="1:26">
      <c r="A348" s="201">
        <v>157</v>
      </c>
      <c r="B348" s="202">
        <v>44140</v>
      </c>
      <c r="C348" s="202"/>
      <c r="D348" s="206" t="s">
        <v>321</v>
      </c>
      <c r="E348" s="203" t="s">
        <v>580</v>
      </c>
      <c r="F348" s="204" t="s">
        <v>824</v>
      </c>
      <c r="G348" s="203"/>
      <c r="H348" s="203"/>
      <c r="I348" s="224">
        <v>320</v>
      </c>
      <c r="J348" s="225" t="s">
        <v>558</v>
      </c>
      <c r="K348" s="225"/>
      <c r="L348" s="119"/>
      <c r="M348" s="226"/>
      <c r="N348" s="227"/>
      <c r="O348" s="13"/>
      <c r="P348" s="13"/>
      <c r="Q348" s="13"/>
      <c r="R348" s="324" t="s">
        <v>710</v>
      </c>
      <c r="S348" s="13"/>
      <c r="T348" s="13"/>
      <c r="U348" s="13"/>
      <c r="V348" s="13"/>
      <c r="W348" s="13"/>
      <c r="X348" s="13"/>
      <c r="Y348" s="13"/>
      <c r="Z348" s="13"/>
    </row>
    <row r="349" spans="1:26">
      <c r="A349" s="197">
        <v>158</v>
      </c>
      <c r="B349" s="198">
        <v>44140</v>
      </c>
      <c r="C349" s="198"/>
      <c r="D349" s="151" t="s">
        <v>461</v>
      </c>
      <c r="E349" s="199" t="s">
        <v>580</v>
      </c>
      <c r="F349" s="200">
        <v>925</v>
      </c>
      <c r="G349" s="199"/>
      <c r="H349" s="199">
        <v>1095</v>
      </c>
      <c r="I349" s="219">
        <v>1093</v>
      </c>
      <c r="J349" s="462" t="s">
        <v>828</v>
      </c>
      <c r="K349" s="124">
        <f t="shared" ref="K349" si="189">H349-F349</f>
        <v>170</v>
      </c>
      <c r="L349" s="125">
        <f t="shared" ref="L349" si="190">K349/F349</f>
        <v>0.18378378378378379</v>
      </c>
      <c r="M349" s="126" t="s">
        <v>556</v>
      </c>
      <c r="N349" s="338">
        <v>44201</v>
      </c>
      <c r="O349" s="13"/>
      <c r="P349" s="13"/>
      <c r="Q349" s="13"/>
      <c r="R349" s="324" t="s">
        <v>710</v>
      </c>
      <c r="S349" s="13"/>
      <c r="T349" s="13"/>
      <c r="U349" s="13"/>
      <c r="V349" s="13"/>
      <c r="W349" s="13"/>
      <c r="X349" s="13"/>
      <c r="Y349" s="13"/>
      <c r="Z349" s="13"/>
    </row>
    <row r="350" spans="1:26">
      <c r="A350" s="197">
        <v>159</v>
      </c>
      <c r="B350" s="198">
        <v>44140</v>
      </c>
      <c r="C350" s="198"/>
      <c r="D350" s="151" t="s">
        <v>336</v>
      </c>
      <c r="E350" s="199" t="s">
        <v>580</v>
      </c>
      <c r="F350" s="200">
        <v>332.5</v>
      </c>
      <c r="G350" s="199"/>
      <c r="H350" s="199">
        <v>393</v>
      </c>
      <c r="I350" s="219">
        <v>406</v>
      </c>
      <c r="J350" s="462" t="s">
        <v>843</v>
      </c>
      <c r="K350" s="124">
        <f t="shared" ref="K350" si="191">H350-F350</f>
        <v>60.5</v>
      </c>
      <c r="L350" s="125">
        <f t="shared" ref="L350" si="192">K350/F350</f>
        <v>0.18195488721804512</v>
      </c>
      <c r="M350" s="126" t="s">
        <v>556</v>
      </c>
      <c r="N350" s="338">
        <v>44256</v>
      </c>
      <c r="O350" s="13"/>
      <c r="P350" s="13"/>
      <c r="Q350" s="13"/>
      <c r="R350" s="324" t="s">
        <v>710</v>
      </c>
      <c r="S350" s="13"/>
      <c r="T350" s="13"/>
      <c r="U350" s="13"/>
      <c r="V350" s="13"/>
      <c r="W350" s="13"/>
      <c r="X350" s="13"/>
      <c r="Y350" s="13"/>
      <c r="Z350" s="13"/>
    </row>
    <row r="351" spans="1:26">
      <c r="A351" s="201">
        <v>160</v>
      </c>
      <c r="B351" s="202">
        <v>44141</v>
      </c>
      <c r="C351" s="202"/>
      <c r="D351" s="206" t="s">
        <v>465</v>
      </c>
      <c r="E351" s="203" t="s">
        <v>580</v>
      </c>
      <c r="F351" s="204" t="s">
        <v>825</v>
      </c>
      <c r="G351" s="203"/>
      <c r="H351" s="203"/>
      <c r="I351" s="224">
        <v>290</v>
      </c>
      <c r="J351" s="225" t="s">
        <v>558</v>
      </c>
      <c r="K351" s="225"/>
      <c r="L351" s="119"/>
      <c r="M351" s="226"/>
      <c r="N351" s="227"/>
      <c r="O351" s="13"/>
      <c r="P351" s="13"/>
      <c r="Q351" s="13"/>
      <c r="R351" s="324" t="s">
        <v>710</v>
      </c>
      <c r="S351" s="13"/>
      <c r="T351" s="13"/>
      <c r="U351" s="13"/>
      <c r="V351" s="13"/>
      <c r="W351" s="13"/>
      <c r="X351" s="13"/>
      <c r="Y351" s="13"/>
      <c r="Z351" s="13"/>
    </row>
    <row r="352" spans="1:26">
      <c r="A352" s="201">
        <v>161</v>
      </c>
      <c r="B352" s="202">
        <v>44187</v>
      </c>
      <c r="C352" s="202"/>
      <c r="D352" s="206" t="s">
        <v>754</v>
      </c>
      <c r="E352" s="203" t="s">
        <v>580</v>
      </c>
      <c r="F352" s="456" t="s">
        <v>827</v>
      </c>
      <c r="G352" s="203"/>
      <c r="H352" s="203"/>
      <c r="I352" s="224">
        <v>239</v>
      </c>
      <c r="J352" s="457" t="s">
        <v>558</v>
      </c>
      <c r="K352" s="225"/>
      <c r="L352" s="119"/>
      <c r="M352" s="226"/>
      <c r="N352" s="227"/>
      <c r="O352" s="13"/>
      <c r="P352" s="13"/>
      <c r="Q352" s="13"/>
      <c r="R352" s="324" t="s">
        <v>710</v>
      </c>
      <c r="S352" s="13"/>
      <c r="T352" s="13"/>
      <c r="U352" s="13"/>
      <c r="V352" s="13"/>
      <c r="W352" s="13"/>
      <c r="X352" s="13"/>
      <c r="Y352" s="13"/>
      <c r="Z352" s="13"/>
    </row>
    <row r="353" spans="1:18">
      <c r="A353" s="201">
        <v>162</v>
      </c>
      <c r="B353" s="202">
        <v>44258</v>
      </c>
      <c r="C353" s="202"/>
      <c r="D353" s="206" t="s">
        <v>758</v>
      </c>
      <c r="E353" s="203" t="s">
        <v>580</v>
      </c>
      <c r="F353" s="204" t="s">
        <v>786</v>
      </c>
      <c r="G353" s="203"/>
      <c r="H353" s="203"/>
      <c r="I353" s="224">
        <v>590</v>
      </c>
      <c r="J353" s="225" t="s">
        <v>558</v>
      </c>
      <c r="K353" s="225"/>
      <c r="L353" s="119"/>
      <c r="M353" s="323"/>
      <c r="N353" s="227"/>
      <c r="O353" s="13"/>
      <c r="P353" s="13"/>
      <c r="R353" s="324" t="s">
        <v>710</v>
      </c>
    </row>
    <row r="354" spans="1:18">
      <c r="A354" s="201">
        <v>163</v>
      </c>
      <c r="B354" s="202">
        <v>44274</v>
      </c>
      <c r="C354" s="202"/>
      <c r="D354" s="206" t="s">
        <v>336</v>
      </c>
      <c r="E354" s="504" t="s">
        <v>580</v>
      </c>
      <c r="F354" s="456" t="s">
        <v>848</v>
      </c>
      <c r="G354" s="203"/>
      <c r="H354" s="203"/>
      <c r="I354" s="224">
        <v>420</v>
      </c>
      <c r="J354" s="457" t="s">
        <v>558</v>
      </c>
      <c r="K354" s="225"/>
      <c r="L354" s="119"/>
      <c r="M354" s="226"/>
      <c r="N354" s="227"/>
      <c r="O354" s="13"/>
      <c r="R354" s="505" t="s">
        <v>710</v>
      </c>
    </row>
    <row r="355" spans="1:18">
      <c r="A355" s="201">
        <v>164</v>
      </c>
      <c r="B355" s="202">
        <v>44295</v>
      </c>
      <c r="C355" s="202"/>
      <c r="D355" s="206" t="s">
        <v>918</v>
      </c>
      <c r="E355" s="203" t="s">
        <v>580</v>
      </c>
      <c r="F355" s="204" t="s">
        <v>919</v>
      </c>
      <c r="G355" s="203"/>
      <c r="H355" s="203"/>
      <c r="I355" s="224">
        <v>663</v>
      </c>
      <c r="J355" s="457" t="s">
        <v>558</v>
      </c>
      <c r="K355" s="225"/>
      <c r="L355" s="119"/>
      <c r="M355" s="226"/>
      <c r="N355" s="227"/>
      <c r="O355" s="13"/>
      <c r="R355" s="228"/>
    </row>
    <row r="356" spans="1:18">
      <c r="A356" s="201">
        <v>165</v>
      </c>
      <c r="B356" s="202">
        <v>44308</v>
      </c>
      <c r="C356" s="202"/>
      <c r="D356" s="206" t="s">
        <v>369</v>
      </c>
      <c r="E356" s="504" t="s">
        <v>580</v>
      </c>
      <c r="F356" s="456" t="s">
        <v>1020</v>
      </c>
      <c r="G356" s="203"/>
      <c r="H356" s="203"/>
      <c r="I356" s="224">
        <v>155</v>
      </c>
      <c r="J356" s="457" t="s">
        <v>558</v>
      </c>
      <c r="K356" s="225"/>
      <c r="L356" s="119"/>
      <c r="M356" s="226"/>
      <c r="N356" s="227"/>
      <c r="O356" s="13"/>
      <c r="R356" s="228"/>
    </row>
    <row r="357" spans="1:18">
      <c r="O357" s="13"/>
      <c r="R357" s="228"/>
    </row>
    <row r="358" spans="1:18">
      <c r="R358" s="228"/>
    </row>
    <row r="359" spans="1:18">
      <c r="R359" s="228"/>
    </row>
    <row r="360" spans="1:18">
      <c r="R360" s="228"/>
    </row>
    <row r="361" spans="1:18">
      <c r="R361" s="228"/>
    </row>
    <row r="362" spans="1:18">
      <c r="R362" s="228"/>
    </row>
    <row r="363" spans="1:18">
      <c r="R363" s="228"/>
    </row>
    <row r="364" spans="1:18">
      <c r="A364" s="201"/>
      <c r="B364" s="192" t="s">
        <v>781</v>
      </c>
      <c r="R364" s="228"/>
    </row>
    <row r="374" spans="1:6">
      <c r="A374" s="207"/>
    </row>
    <row r="375" spans="1:6">
      <c r="A375" s="207"/>
      <c r="F375" s="458"/>
    </row>
    <row r="376" spans="1:6">
      <c r="A376" s="203"/>
    </row>
  </sheetData>
  <autoFilter ref="R1:R372"/>
  <mergeCells count="21">
    <mergeCell ref="O90:O91"/>
    <mergeCell ref="P90:P91"/>
    <mergeCell ref="A90:A91"/>
    <mergeCell ref="B90:B91"/>
    <mergeCell ref="J90:J91"/>
    <mergeCell ref="M90:M91"/>
    <mergeCell ref="N90:N91"/>
    <mergeCell ref="P86:P87"/>
    <mergeCell ref="A88:A89"/>
    <mergeCell ref="B88:B89"/>
    <mergeCell ref="J88:J89"/>
    <mergeCell ref="M88:M89"/>
    <mergeCell ref="N88:N89"/>
    <mergeCell ref="O88:O89"/>
    <mergeCell ref="P88:P89"/>
    <mergeCell ref="A86:A87"/>
    <mergeCell ref="B86:B87"/>
    <mergeCell ref="J86:J87"/>
    <mergeCell ref="M86:M87"/>
    <mergeCell ref="N86:N87"/>
    <mergeCell ref="O86:O87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2021-04-28T02:24:26Z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