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F&amp;O)'!$R$1:$R$398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28" i="6"/>
  <c r="P27"/>
  <c r="P25"/>
  <c r="P24"/>
  <c r="P23"/>
  <c r="L137"/>
  <c r="K137"/>
  <c r="L136"/>
  <c r="K136"/>
  <c r="K177"/>
  <c r="M177" s="1"/>
  <c r="K184"/>
  <c r="M184" s="1"/>
  <c r="K183"/>
  <c r="M183" s="1"/>
  <c r="K182"/>
  <c r="M182" s="1"/>
  <c r="K181"/>
  <c r="M181" s="1"/>
  <c r="K179"/>
  <c r="M179" s="1"/>
  <c r="L131"/>
  <c r="K131"/>
  <c r="L130"/>
  <c r="K130"/>
  <c r="L132"/>
  <c r="K132"/>
  <c r="L67"/>
  <c r="L62"/>
  <c r="K67"/>
  <c r="K62"/>
  <c r="L26"/>
  <c r="K26"/>
  <c r="K178"/>
  <c r="M178" s="1"/>
  <c r="K170"/>
  <c r="M170" s="1"/>
  <c r="K176"/>
  <c r="M176" s="1"/>
  <c r="K175"/>
  <c r="M175" s="1"/>
  <c r="K174"/>
  <c r="M174" s="1"/>
  <c r="K172"/>
  <c r="M172" s="1"/>
  <c r="K171"/>
  <c r="M171" s="1"/>
  <c r="K173"/>
  <c r="M173" s="1"/>
  <c r="K169"/>
  <c r="M169" s="1"/>
  <c r="L127"/>
  <c r="M127" s="1"/>
  <c r="K127"/>
  <c r="L126"/>
  <c r="K126"/>
  <c r="L125"/>
  <c r="K125"/>
  <c r="L128"/>
  <c r="K128"/>
  <c r="L124"/>
  <c r="K124"/>
  <c r="L60"/>
  <c r="L64"/>
  <c r="K64"/>
  <c r="K165"/>
  <c r="M165" s="1"/>
  <c r="K164"/>
  <c r="M164" s="1"/>
  <c r="K163"/>
  <c r="M163" s="1"/>
  <c r="K168"/>
  <c r="M168" s="1"/>
  <c r="K167"/>
  <c r="M167" s="1"/>
  <c r="K166"/>
  <c r="M166" s="1"/>
  <c r="L123"/>
  <c r="K123"/>
  <c r="L63"/>
  <c r="K63"/>
  <c r="L122"/>
  <c r="K122"/>
  <c r="K156"/>
  <c r="M156" s="1"/>
  <c r="K60"/>
  <c r="L56"/>
  <c r="K56"/>
  <c r="L116"/>
  <c r="K116"/>
  <c r="K161"/>
  <c r="M161" s="1"/>
  <c r="K162"/>
  <c r="M162" s="1"/>
  <c r="K160"/>
  <c r="M160" s="1"/>
  <c r="K158"/>
  <c r="M158" s="1"/>
  <c r="K159"/>
  <c r="M159" s="1"/>
  <c r="L121"/>
  <c r="K121"/>
  <c r="L110"/>
  <c r="K110"/>
  <c r="L118"/>
  <c r="K118"/>
  <c r="L57"/>
  <c r="K57"/>
  <c r="L18"/>
  <c r="K18"/>
  <c r="K157"/>
  <c r="M157" s="1"/>
  <c r="L113"/>
  <c r="K113"/>
  <c r="L120"/>
  <c r="K120"/>
  <c r="L119"/>
  <c r="K119"/>
  <c r="L117"/>
  <c r="K117"/>
  <c r="L106"/>
  <c r="K106"/>
  <c r="L108"/>
  <c r="K108"/>
  <c r="M114"/>
  <c r="L114"/>
  <c r="K115"/>
  <c r="K114"/>
  <c r="L111"/>
  <c r="K111"/>
  <c r="L109"/>
  <c r="K109"/>
  <c r="L112"/>
  <c r="K112"/>
  <c r="L10"/>
  <c r="K10"/>
  <c r="K155"/>
  <c r="M155" s="1"/>
  <c r="L104"/>
  <c r="K104"/>
  <c r="L105"/>
  <c r="K105"/>
  <c r="L59"/>
  <c r="K59"/>
  <c r="K58"/>
  <c r="L58"/>
  <c r="P20"/>
  <c r="L107"/>
  <c r="K107"/>
  <c r="L22"/>
  <c r="K22"/>
  <c r="L21"/>
  <c r="K21"/>
  <c r="L20"/>
  <c r="K20"/>
  <c r="L51"/>
  <c r="K51"/>
  <c r="L50"/>
  <c r="K50"/>
  <c r="L49"/>
  <c r="K49"/>
  <c r="K154"/>
  <c r="M154" s="1"/>
  <c r="K153"/>
  <c r="M153" s="1"/>
  <c r="K152"/>
  <c r="M152" s="1"/>
  <c r="L103"/>
  <c r="K103"/>
  <c r="L102"/>
  <c r="K102"/>
  <c r="L17"/>
  <c r="K17"/>
  <c r="L19"/>
  <c r="K19"/>
  <c r="L55"/>
  <c r="K55"/>
  <c r="L54"/>
  <c r="K54"/>
  <c r="L53"/>
  <c r="K53"/>
  <c r="L52"/>
  <c r="K52"/>
  <c r="L101"/>
  <c r="K101"/>
  <c r="L100"/>
  <c r="K100"/>
  <c r="L99"/>
  <c r="K99"/>
  <c r="L95"/>
  <c r="K95"/>
  <c r="L97"/>
  <c r="K97"/>
  <c r="L98"/>
  <c r="K98"/>
  <c r="L94"/>
  <c r="K94"/>
  <c r="K96"/>
  <c r="L96"/>
  <c r="K151"/>
  <c r="M151" s="1"/>
  <c r="L93"/>
  <c r="K93"/>
  <c r="L39"/>
  <c r="K39"/>
  <c r="L15"/>
  <c r="H15"/>
  <c r="M131" l="1"/>
  <c r="M137"/>
  <c r="M125"/>
  <c r="M26"/>
  <c r="M132"/>
  <c r="M67"/>
  <c r="M136"/>
  <c r="M130"/>
  <c r="M62"/>
  <c r="M126"/>
  <c r="M128"/>
  <c r="M64"/>
  <c r="M124"/>
  <c r="M59"/>
  <c r="M117"/>
  <c r="M60"/>
  <c r="M51"/>
  <c r="M119"/>
  <c r="M123"/>
  <c r="M63"/>
  <c r="M122"/>
  <c r="M56"/>
  <c r="M57"/>
  <c r="M104"/>
  <c r="M111"/>
  <c r="M118"/>
  <c r="M116"/>
  <c r="M121"/>
  <c r="M110"/>
  <c r="M105"/>
  <c r="M55"/>
  <c r="M108"/>
  <c r="M18"/>
  <c r="M113"/>
  <c r="M120"/>
  <c r="M106"/>
  <c r="M10"/>
  <c r="M50"/>
  <c r="M20"/>
  <c r="M22"/>
  <c r="M98"/>
  <c r="M109"/>
  <c r="M112"/>
  <c r="M58"/>
  <c r="M95"/>
  <c r="M21"/>
  <c r="M17"/>
  <c r="M103"/>
  <c r="M52"/>
  <c r="M54"/>
  <c r="M49"/>
  <c r="M107"/>
  <c r="M53"/>
  <c r="M97"/>
  <c r="M19"/>
  <c r="M100"/>
  <c r="M102"/>
  <c r="M101"/>
  <c r="M99"/>
  <c r="M96"/>
  <c r="M94"/>
  <c r="M93"/>
  <c r="L47"/>
  <c r="K47"/>
  <c r="L46"/>
  <c r="K46"/>
  <c r="L42"/>
  <c r="K42"/>
  <c r="L48"/>
  <c r="K48"/>
  <c r="K150"/>
  <c r="M150" s="1"/>
  <c r="K148"/>
  <c r="M148" s="1"/>
  <c r="L91"/>
  <c r="K91"/>
  <c r="L92"/>
  <c r="K92"/>
  <c r="M48" l="1"/>
  <c r="M42"/>
  <c r="M47"/>
  <c r="M46"/>
  <c r="M91"/>
  <c r="M92"/>
  <c r="K147"/>
  <c r="M147" s="1"/>
  <c r="L90"/>
  <c r="K90"/>
  <c r="L89"/>
  <c r="K89"/>
  <c r="L88"/>
  <c r="K88"/>
  <c r="L85"/>
  <c r="K85"/>
  <c r="L86"/>
  <c r="K86"/>
  <c r="L43"/>
  <c r="K43"/>
  <c r="L41"/>
  <c r="K41"/>
  <c r="L44"/>
  <c r="K44"/>
  <c r="L45"/>
  <c r="K45"/>
  <c r="L16"/>
  <c r="K16"/>
  <c r="L14"/>
  <c r="K14"/>
  <c r="L87"/>
  <c r="K87"/>
  <c r="M16" l="1"/>
  <c r="M43"/>
  <c r="M44"/>
  <c r="M45"/>
  <c r="M90"/>
  <c r="M41"/>
  <c r="M14"/>
  <c r="M89"/>
  <c r="M85"/>
  <c r="M86"/>
  <c r="M88"/>
  <c r="M87"/>
  <c r="K146" l="1"/>
  <c r="M146" s="1"/>
  <c r="L40" l="1"/>
  <c r="L12"/>
  <c r="K12"/>
  <c r="L13"/>
  <c r="K40"/>
  <c r="L81"/>
  <c r="K81"/>
  <c r="L84"/>
  <c r="K84"/>
  <c r="L83"/>
  <c r="K83"/>
  <c r="L82"/>
  <c r="K82"/>
  <c r="K145"/>
  <c r="M145" s="1"/>
  <c r="K149"/>
  <c r="M149" s="1"/>
  <c r="L193"/>
  <c r="L80"/>
  <c r="K80"/>
  <c r="L79"/>
  <c r="K79"/>
  <c r="K193"/>
  <c r="L11"/>
  <c r="K11"/>
  <c r="K15"/>
  <c r="K13"/>
  <c r="K144"/>
  <c r="M144" s="1"/>
  <c r="M12" l="1"/>
  <c r="M40"/>
  <c r="M80"/>
  <c r="M81"/>
  <c r="M79"/>
  <c r="M82"/>
  <c r="M83"/>
  <c r="M84"/>
  <c r="M193"/>
  <c r="M11"/>
  <c r="M15"/>
  <c r="M13"/>
  <c r="K386" l="1"/>
  <c r="L386" s="1"/>
  <c r="K375"/>
  <c r="L375" s="1"/>
  <c r="K365"/>
  <c r="L365" s="1"/>
  <c r="K381" l="1"/>
  <c r="L381" s="1"/>
  <c r="K382" l="1"/>
  <c r="L382" s="1"/>
  <c r="K379" l="1"/>
  <c r="L379" s="1"/>
  <c r="K358"/>
  <c r="L358" s="1"/>
  <c r="K378"/>
  <c r="L378" s="1"/>
  <c r="K377"/>
  <c r="L377" s="1"/>
  <c r="K376"/>
  <c r="L376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6"/>
  <c r="L366" s="1"/>
  <c r="K364"/>
  <c r="L364" s="1"/>
  <c r="K363"/>
  <c r="L363" s="1"/>
  <c r="K362"/>
  <c r="L362" s="1"/>
  <c r="K361"/>
  <c r="L361" s="1"/>
  <c r="K360"/>
  <c r="L360" s="1"/>
  <c r="K359"/>
  <c r="L359" s="1"/>
  <c r="K357"/>
  <c r="L357" s="1"/>
  <c r="K356"/>
  <c r="L356" s="1"/>
  <c r="K355"/>
  <c r="L355" s="1"/>
  <c r="F354"/>
  <c r="K354" s="1"/>
  <c r="L354" s="1"/>
  <c r="K353"/>
  <c r="L353" s="1"/>
  <c r="K352"/>
  <c r="L352" s="1"/>
  <c r="K351"/>
  <c r="L351" s="1"/>
  <c r="K350"/>
  <c r="L350" s="1"/>
  <c r="K349"/>
  <c r="L349" s="1"/>
  <c r="F348"/>
  <c r="K348" s="1"/>
  <c r="L348" s="1"/>
  <c r="F347"/>
  <c r="K347" s="1"/>
  <c r="L347" s="1"/>
  <c r="K346"/>
  <c r="L346" s="1"/>
  <c r="F345"/>
  <c r="K345" s="1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29"/>
  <c r="L329" s="1"/>
  <c r="K327"/>
  <c r="L327" s="1"/>
  <c r="K326"/>
  <c r="L326" s="1"/>
  <c r="F325"/>
  <c r="K325" s="1"/>
  <c r="L325" s="1"/>
  <c r="K324"/>
  <c r="L324" s="1"/>
  <c r="K321"/>
  <c r="L321" s="1"/>
  <c r="K320"/>
  <c r="L320" s="1"/>
  <c r="K319"/>
  <c r="L319" s="1"/>
  <c r="K316"/>
  <c r="L316" s="1"/>
  <c r="K315"/>
  <c r="L315" s="1"/>
  <c r="K314"/>
  <c r="L314" s="1"/>
  <c r="K313"/>
  <c r="L313" s="1"/>
  <c r="K312"/>
  <c r="L312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7"/>
  <c r="L297" s="1"/>
  <c r="K295"/>
  <c r="L295" s="1"/>
  <c r="K293"/>
  <c r="L293" s="1"/>
  <c r="K292"/>
  <c r="L292" s="1"/>
  <c r="K291"/>
  <c r="L291" s="1"/>
  <c r="K289"/>
  <c r="L289" s="1"/>
  <c r="K288"/>
  <c r="L288" s="1"/>
  <c r="K287"/>
  <c r="L287" s="1"/>
  <c r="K286"/>
  <c r="K285"/>
  <c r="L285" s="1"/>
  <c r="K284"/>
  <c r="L284" s="1"/>
  <c r="K282"/>
  <c r="L282" s="1"/>
  <c r="K281"/>
  <c r="L281" s="1"/>
  <c r="K280"/>
  <c r="L280" s="1"/>
  <c r="K279"/>
  <c r="L279" s="1"/>
  <c r="K278"/>
  <c r="L278" s="1"/>
  <c r="F277"/>
  <c r="K277" s="1"/>
  <c r="L277" s="1"/>
  <c r="H276"/>
  <c r="K276" s="1"/>
  <c r="L276" s="1"/>
  <c r="K273"/>
  <c r="L273" s="1"/>
  <c r="K272"/>
  <c r="L272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H242"/>
  <c r="K242" s="1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M7"/>
  <c r="D7" i="5"/>
  <c r="K6" i="4"/>
  <c r="K6" i="3"/>
  <c r="L6" i="2"/>
</calcChain>
</file>

<file path=xl/sharedStrings.xml><?xml version="1.0" encoding="utf-8"?>
<sst xmlns="http://schemas.openxmlformats.org/spreadsheetml/2006/main" count="3658" uniqueCount="1354">
  <si>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</si>
  <si>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</si>
  <si>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</si>
  <si>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</si>
  <si>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</si>
  <si>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</si>
  <si>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</si>
  <si>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</si>
  <si>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</si>
  <si>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</si>
  <si>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</si>
  <si>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</si>
  <si>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</si>
  <si>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</si>
  <si>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</si>
  <si>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</si>
  <si>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</si>
  <si>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</si>
  <si>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</si>
  <si>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</si>
  <si>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</si>
  <si>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</si>
  <si>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</si>
  <si>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</si>
  <si>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</si>
  <si>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</si>
  <si>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</si>
  <si>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</si>
  <si>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</si>
  <si>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</si>
  <si>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</si>
  <si>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</si>
  <si>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</si>
  <si>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</si>
  <si>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</si>
  <si>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</si>
  <si>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</si>
  <si>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</si>
  <si>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</si>
  <si>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</si>
  <si>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</si>
  <si>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</si>
  <si>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</si>
  <si>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</si>
  <si>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</si>
  <si>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</si>
  <si>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</si>
  <si>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</si>
  <si>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</si>
  <si>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</si>
  <si>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</si>
  <si>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</si>
  <si>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</si>
  <si>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</si>
  <si>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</si>
  <si>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</si>
  <si>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</si>
  <si>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</si>
  <si>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</si>
  <si>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</si>
  <si>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</si>
  <si>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</si>
  <si>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</si>
  <si>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</si>
  <si>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</si>
  <si>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</si>
  <si>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</si>
  <si>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</si>
  <si>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</si>
  <si>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</si>
  <si>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</si>
  <si>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</si>
  <si>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</si>
  <si>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</si>
  <si>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</si>
  <si>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</si>
  <si>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</si>
  <si>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</si>
  <si>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</si>
  <si>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</si>
  <si>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</si>
  <si>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</si>
  <si>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</si>
  <si>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</si>
  <si>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</si>
  <si>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</si>
  <si>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</si>
  <si>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</si>
  <si>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</si>
  <si>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</si>
  <si>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</si>
  <si>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</si>
  <si>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</si>
  <si>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</si>
  <si>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</si>
  <si>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</si>
  <si>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</si>
  <si>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</si>
  <si>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</si>
  <si>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</si>
  <si>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</si>
  <si>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</si>
  <si>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</si>
  <si>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</si>
  <si>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</si>
  <si>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</si>
  <si>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</si>
  <si>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</si>
  <si>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</si>
  <si>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</si>
  <si>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</si>
  <si>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</si>
  <si>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</si>
  <si>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</si>
  <si>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</si>
  <si>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</si>
  <si>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</si>
  <si>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</si>
  <si>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</si>
  <si>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</si>
  <si>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</si>
  <si>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</si>
  <si>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</si>
  <si>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</si>
  <si>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</si>
  <si>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</si>
  <si>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</si>
  <si>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</si>
  <si>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</si>
  <si>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</si>
  <si>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</si>
  <si>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</si>
  <si>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</si>
  <si>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</si>
  <si>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</si>
  <si>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</si>
  <si>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</si>
  <si>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</si>
  <si>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</si>
  <si>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</si>
  <si>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</si>
  <si>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</si>
  <si>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</si>
  <si>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</si>
  <si>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</si>
  <si>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</si>
  <si>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</si>
  <si>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</si>
  <si>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</si>
  <si>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</si>
  <si>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</si>
  <si>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</si>
  <si>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</si>
  <si>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</si>
  <si>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</si>
  <si>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</si>
  <si>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</si>
  <si>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</si>
  <si>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</si>
  <si>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</si>
  <si>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</si>
  <si>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</si>
  <si>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</si>
  <si>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</si>
  <si>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</si>
  <si>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</si>
  <si>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</si>
  <si>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</si>
  <si>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</si>
  <si>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</si>
  <si>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</si>
  <si>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</si>
  <si>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</si>
  <si>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</si>
  <si>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</si>
  <si>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</si>
  <si>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</si>
  <si>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</si>
  <si>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</si>
  <si>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</si>
  <si>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</si>
  <si>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</si>
  <si>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</si>
  <si>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</si>
  <si>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</si>
  <si>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</si>
  <si>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</si>
  <si>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</si>
  <si>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</si>
  <si>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</si>
  <si>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</si>
  <si>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</si>
  <si>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</si>
  <si>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</si>
  <si>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</si>
  <si>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</si>
  <si>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</si>
  <si>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</si>
  <si>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</si>
  <si>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</si>
  <si>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</si>
  <si>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</si>
  <si>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</si>
  <si>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</si>
  <si>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</si>
  <si>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</si>
  <si>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</si>
  <si>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</si>
  <si>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</si>
  <si>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</si>
  <si>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</si>
  <si>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</si>
  <si>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</si>
  <si>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</si>
  <si>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</si>
  <si>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</si>
  <si>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</si>
  <si>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</si>
  <si>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</si>
  <si>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</si>
  <si>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</si>
  <si>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</si>
  <si>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</si>
  <si>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</si>
  <si>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</si>
  <si>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</si>
  <si>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</si>
  <si>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</si>
  <si>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</si>
  <si>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</si>
  <si>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</si>
  <si>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</si>
  <si>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</si>
  <si>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</si>
  <si>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</si>
  <si>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</si>
  <si>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</si>
  <si>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</si>
  <si>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</si>
  <si>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</si>
  <si>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</si>
  <si>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</si>
  <si>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</si>
  <si>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</si>
  <si>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</si>
  <si>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</si>
  <si>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</si>
  <si>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</si>
  <si>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</si>
  <si>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</si>
  <si>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</si>
  <si>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</si>
  <si>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</si>
  <si>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</si>
  <si>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</si>
  <si>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</si>
  <si>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</si>
  <si>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</si>
  <si>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</si>
  <si>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</si>
  <si>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</si>
  <si>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</si>
  <si>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</si>
  <si>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</si>
  <si>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</si>
  <si>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</si>
  <si>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</si>
  <si>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</si>
  <si>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</si>
  <si>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</si>
  <si>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</si>
  <si>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</si>
  <si>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</si>
  <si>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</si>
  <si>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</si>
  <si>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</si>
  <si>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</si>
  <si>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</si>
  <si>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</si>
  <si>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</si>
  <si>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</si>
  <si>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</si>
  <si>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</si>
  <si>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</si>
  <si>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</si>
  <si>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</si>
  <si>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</si>
  <si>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</si>
  <si>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</si>
  <si>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</si>
  <si>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</si>
  <si>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</si>
  <si>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</si>
  <si>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</si>
  <si>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</si>
  <si>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</si>
  <si>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</si>
  <si>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</si>
  <si>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</si>
  <si>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</si>
  <si>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</si>
  <si>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</si>
  <si>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</si>
  <si>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</si>
  <si>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</si>
  <si>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</si>
  <si>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</si>
  <si>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</si>
  <si>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</si>
  <si>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</si>
  <si>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</si>
  <si>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</si>
  <si>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</si>
  <si>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</si>
  <si>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</si>
  <si>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</si>
  <si>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</si>
  <si>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</si>
  <si>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</si>
  <si>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</si>
  <si>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</si>
  <si>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</si>
  <si>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</si>
  <si>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</si>
  <si>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</si>
  <si>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</si>
  <si>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</si>
  <si>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</si>
  <si>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</si>
  <si>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</si>
  <si>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</si>
  <si>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</si>
  <si>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</si>
  <si>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</si>
  <si>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</si>
  <si>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</si>
  <si>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</si>
  <si>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</si>
  <si>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</si>
  <si>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</si>
  <si>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</si>
  <si>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</si>
  <si>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</si>
  <si>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</si>
  <si>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</si>
  <si>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</si>
  <si>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</si>
  <si>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</si>
  <si>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</si>
  <si>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</si>
  <si>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</si>
  <si>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</si>
  <si>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</si>
  <si>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</si>
  <si>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</si>
  <si>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</si>
  <si>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</si>
  <si>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</si>
  <si>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</si>
  <si>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</si>
  <si>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</si>
  <si>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</si>
  <si>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</si>
  <si>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</si>
  <si>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</si>
  <si>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</si>
  <si>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</si>
  <si>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</si>
  <si>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</si>
  <si>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</si>
  <si>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</si>
  <si>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</si>
  <si>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</si>
  <si>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</si>
  <si>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</si>
  <si>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</si>
  <si>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</si>
  <si>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</si>
  <si>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</si>
  <si>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</si>
  <si>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</si>
  <si>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</si>
  <si>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</si>
  <si>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</si>
  <si>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</si>
  <si>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</si>
  <si>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</si>
  <si>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</si>
  <si>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</si>
  <si>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</si>
  <si>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</si>
  <si>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</si>
  <si>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</si>
  <si>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</si>
  <si>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</si>
  <si>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</si>
  <si>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</si>
  <si>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</si>
  <si>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</si>
  <si>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</si>
  <si>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</si>
  <si>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</si>
  <si>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</si>
  <si>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</si>
  <si>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</si>
  <si>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</si>
  <si>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</si>
  <si>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</si>
  <si>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</si>
  <si>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</si>
  <si>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</si>
  <si>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</si>
  <si>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</si>
  <si>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</si>
  <si>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</si>
  <si>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</si>
  <si>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</si>
  <si>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</si>
  <si>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</si>
  <si>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</si>
  <si>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</si>
  <si>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</si>
  <si>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</si>
  <si>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</si>
  <si>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</si>
  <si>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</si>
  <si>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</si>
  <si>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</si>
  <si>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</si>
  <si>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</si>
  <si>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</si>
  <si>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</si>
  <si>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</si>
  <si>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</si>
  <si>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</si>
  <si>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</si>
  <si>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</si>
  <si>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</si>
  <si>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</si>
  <si>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</si>
  <si>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</si>
  <si>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</si>
  <si>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</si>
  <si>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</si>
  <si>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</si>
  <si>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</si>
  <si>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</si>
  <si>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</si>
  <si>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</si>
  <si>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</si>
  <si>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</si>
  <si>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</si>
  <si>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</si>
  <si>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</si>
  <si>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</si>
  <si>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</si>
  <si>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</si>
  <si>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</si>
  <si>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</si>
  <si>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</si>
  <si>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</si>
  <si>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</si>
  <si>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</si>
  <si>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</si>
  <si>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</si>
  <si>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</si>
  <si>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</si>
  <si>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</si>
  <si>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</si>
  <si>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</si>
  <si>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</si>
  <si>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</si>
  <si>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</si>
  <si>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</si>
  <si>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</si>
  <si>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</si>
  <si>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</si>
  <si>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</si>
  <si>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</si>
  <si>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</si>
  <si>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</si>
  <si>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</si>
  <si>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</si>
  <si>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</si>
  <si>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</si>
  <si>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</si>
  <si>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</si>
  <si>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</si>
  <si>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</si>
  <si>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</si>
  <si>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</si>
  <si>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</si>
  <si>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</si>
  <si>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</si>
  <si>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</si>
  <si>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</si>
  <si>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</si>
  <si>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</si>
  <si>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</si>
  <si>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</si>
  <si>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</si>
  <si>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</si>
  <si>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</si>
  <si>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</si>
  <si>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</si>
  <si>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</si>
  <si>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</si>
  <si>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</si>
  <si>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</si>
  <si>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</si>
  <si>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</si>
  <si>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</si>
  <si>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</si>
  <si>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</si>
  <si>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</si>
  <si>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</si>
  <si>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</si>
  <si>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</si>
  <si>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</si>
  <si>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</si>
  <si>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</si>
  <si>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</si>
  <si>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</si>
  <si>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</si>
  <si>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</si>
  <si>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</si>
  <si>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</si>
  <si>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</si>
  <si>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</si>
  <si>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</si>
  <si>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</si>
  <si>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</si>
  <si>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</si>
  <si>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</si>
  <si>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</si>
  <si>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</si>
  <si>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</si>
  <si>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</si>
  <si>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</si>
  <si>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</si>
  <si>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</si>
  <si>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</si>
  <si>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</si>
  <si>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</si>
  <si>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</si>
  <si>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</si>
  <si>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</si>
  <si>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</si>
  <si>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</si>
  <si>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</si>
  <si>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</si>
  <si>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</si>
  <si>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</si>
  <si>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</si>
  <si>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</si>
  <si>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</si>
  <si>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</si>
  <si>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</si>
  <si>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</si>
  <si>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</si>
  <si>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</si>
  <si>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</si>
  <si>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</si>
  <si>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</si>
  <si>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</si>
  <si>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</si>
  <si>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</si>
  <si>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</si>
  <si>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</si>
  <si>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</si>
  <si>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</si>
  <si>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</si>
  <si>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</si>
  <si>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</si>
  <si>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</si>
  <si>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</si>
  <si>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</si>
  <si>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</si>
  <si>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</si>
  <si>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</si>
  <si>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</si>
  <si>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</si>
  <si>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</si>
  <si>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</si>
  <si>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</si>
  <si>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</si>
  <si>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</si>
  <si>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</si>
  <si>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</si>
  <si>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</si>
  <si>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</si>
  <si>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</si>
  <si>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</si>
  <si>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</si>
  <si>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</si>
  <si>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</si>
  <si>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</si>
  <si>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</si>
  <si>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</si>
  <si>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</si>
  <si>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</si>
  <si>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</si>
  <si>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</si>
  <si>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</si>
  <si>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</si>
  <si>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</si>
  <si>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</si>
  <si>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</si>
  <si>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</si>
  <si>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</si>
  <si>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</si>
  <si>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</si>
  <si>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</si>
  <si>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</si>
  <si>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</si>
  <si>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</si>
  <si>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</si>
  <si>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</si>
  <si>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</si>
  <si>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</si>
  <si>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</si>
  <si>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</si>
  <si>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</si>
  <si>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</si>
  <si>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</si>
  <si>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</si>
  <si>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</si>
  <si>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</si>
  <si>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</si>
  <si>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</si>
  <si>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</si>
  <si>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</si>
  <si>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</si>
  <si>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</si>
  <si>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</si>
  <si>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</si>
  <si>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</si>
  <si>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</si>
  <si>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</si>
  <si>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</si>
  <si>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</si>
  <si>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</si>
  <si>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</si>
  <si>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</si>
  <si>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</si>
  <si>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</si>
  <si>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</si>
  <si>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</si>
  <si>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</si>
  <si>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</si>
  <si>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</si>
  <si>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</si>
  <si>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</si>
  <si>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</si>
  <si>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</si>
  <si>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</si>
  <si>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</si>
  <si>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</si>
  <si>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</si>
  <si>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</si>
  <si>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</si>
  <si>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</si>
  <si>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</si>
  <si>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</si>
  <si>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</si>
  <si>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</si>
  <si>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</si>
  <si>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</si>
  <si>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</si>
  <si>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</si>
  <si>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</si>
  <si>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</si>
  <si>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</si>
  <si>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</si>
  <si>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</si>
  <si>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</si>
  <si>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</si>
  <si>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</si>
  <si>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</si>
  <si>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</si>
  <si>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</si>
  <si>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</si>
  <si>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</si>
  <si>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</si>
  <si>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</si>
  <si>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</si>
  <si>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</si>
  <si>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</si>
  <si>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</si>
  <si>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</si>
  <si>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</si>
  <si>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</si>
  <si>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</si>
  <si>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</si>
  <si>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</si>
  <si>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</si>
  <si>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</si>
  <si>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</si>
  <si>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</si>
  <si>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</si>
  <si>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</si>
  <si>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</si>
  <si>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</si>
  <si>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</si>
  <si>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</si>
  <si>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</si>
  <si>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</si>
  <si>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</si>
  <si>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</si>
  <si>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</si>
  <si>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</si>
  <si>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</si>
  <si>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</si>
  <si>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</si>
  <si>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</si>
  <si>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</si>
  <si>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</si>
  <si>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</si>
  <si>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</si>
  <si>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</si>
  <si>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</si>
  <si>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</si>
  <si>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</si>
  <si>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</si>
  <si>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</si>
  <si>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</si>
  <si>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</si>
  <si>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</si>
  <si>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</si>
  <si>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</si>
  <si>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</si>
  <si>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</si>
  <si>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</si>
  <si>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</si>
  <si>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</si>
  <si>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</si>
  <si>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</si>
  <si>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</si>
  <si>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</si>
  <si>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</si>
  <si>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</si>
  <si>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</si>
  <si>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</si>
  <si>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</si>
  <si>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</si>
  <si>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</si>
  <si>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</si>
  <si>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</si>
  <si>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</si>
  <si>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</si>
  <si>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</si>
  <si>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</si>
  <si>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</si>
  <si>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</si>
  <si>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</si>
  <si>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</si>
  <si>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</si>
  <si>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</si>
  <si>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</si>
  <si>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</si>
  <si>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</si>
  <si>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</si>
  <si>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</si>
  <si>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</si>
  <si>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</si>
  <si>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</si>
  <si>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</si>
  <si>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</si>
  <si>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</si>
  <si>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</si>
  <si>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</si>
  <si>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</si>
  <si>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</si>
  <si>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</si>
  <si>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</si>
  <si>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</si>
  <si>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</si>
  <si>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</si>
  <si>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</si>
  <si>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</si>
  <si>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</si>
  <si>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</si>
  <si>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</si>
  <si>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</si>
  <si>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</si>
  <si>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</si>
  <si>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</si>
  <si>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</si>
  <si>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</si>
  <si>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</si>
  <si>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</si>
  <si>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</si>
  <si>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</si>
  <si>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</si>
  <si>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</si>
  <si>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</si>
  <si>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</si>
  <si>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</si>
  <si>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</si>
  <si>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</si>
  <si>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</si>
  <si>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</si>
  <si>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</si>
  <si>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</si>
  <si>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</si>
  <si>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</si>
  <si>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</si>
  <si>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</si>
  <si>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</si>
  <si>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</si>
  <si>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</si>
  <si>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</si>
  <si>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</si>
  <si>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</si>
  <si>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</si>
  <si>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</si>
  <si>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</si>
  <si>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</si>
  <si>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</si>
  <si>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</si>
  <si>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</si>
  <si>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</si>
  <si>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</si>
  <si>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</si>
  <si>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</si>
  <si>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</si>
  <si>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</si>
  <si>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</si>
  <si>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</si>
  <si>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</si>
  <si>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</si>
  <si>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</si>
  <si>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</si>
  <si>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</si>
  <si>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</si>
  <si>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</si>
  <si>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</si>
  <si>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</si>
  <si>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</si>
  <si>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</si>
  <si>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</si>
  <si>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</si>
  <si>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</si>
  <si>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</si>
  <si>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</si>
  <si>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</si>
  <si>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</si>
  <si>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</si>
  <si>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</si>
  <si>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</si>
  <si>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</si>
  <si>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</si>
  <si>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</si>
  <si>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</si>
  <si>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</si>
  <si>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</si>
  <si>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</si>
  <si>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</si>
  <si>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</si>
  <si>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</si>
  <si>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</si>
  <si>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</si>
  <si>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</si>
  <si>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</si>
  <si>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</si>
  <si>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</si>
  <si>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</si>
  <si>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</si>
  <si>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</si>
  <si>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</si>
  <si>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</si>
  <si>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</si>
  <si>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</si>
  <si>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</si>
  <si>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</si>
  <si>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</si>
  <si>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</si>
  <si>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</si>
  <si>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</si>
  <si>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</si>
  <si>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</si>
  <si>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</si>
  <si>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</si>
  <si>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</si>
  <si>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</si>
  <si>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</si>
  <si>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</si>
  <si>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</si>
  <si>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</si>
  <si>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</si>
  <si>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</si>
  <si>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</si>
  <si>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</si>
  <si>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</si>
  <si>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</si>
  <si>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</si>
  <si>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</si>
  <si>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</si>
  <si>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</si>
  <si>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</si>
  <si>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</si>
  <si>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</si>
  <si>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</si>
  <si>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</si>
  <si>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</si>
  <si>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</si>
  <si>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</si>
  <si>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</si>
  <si>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</si>
  <si>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</si>
  <si>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</si>
  <si>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</si>
  <si>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</si>
  <si>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</si>
  <si>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</si>
  <si>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</si>
  <si>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</si>
  <si>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</si>
  <si>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</si>
  <si>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</si>
  <si>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</si>
  <si>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</si>
  <si>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</si>
  <si>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</si>
  <si>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</si>
  <si>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</si>
  <si>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</si>
  <si>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</si>
  <si>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</si>
  <si>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</si>
  <si>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</si>
  <si>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</si>
  <si>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</si>
  <si>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</si>
  <si>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</si>
  <si>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</si>
  <si>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</si>
  <si>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</si>
  <si>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</si>
  <si>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</si>
  <si>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</si>
  <si>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</si>
  <si>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</si>
  <si>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</si>
  <si>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</si>
  <si>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</si>
  <si>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</si>
  <si>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</si>
  <si>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</si>
  <si>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</si>
  <si>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</si>
  <si>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</si>
  <si>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</si>
  <si>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</si>
  <si>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</si>
  <si>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</si>
  <si>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</si>
  <si>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</si>
  <si>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</si>
  <si>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</si>
  <si>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</si>
  <si>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</si>
  <si>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</si>
  <si>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</si>
  <si>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</si>
  <si>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</si>
  <si>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</si>
  <si>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</si>
  <si>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</si>
  <si>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</si>
  <si>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</si>
  <si>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</si>
  <si>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</si>
  <si>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</si>
  <si>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</si>
  <si>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</si>
  <si>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</si>
  <si>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</si>
  <si>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</si>
  <si>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</si>
  <si>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ALPHA LEON ENTERPRISES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</si>
  <si>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</si>
  <si>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</si>
  <si>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</si>
  <si>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</si>
  <si>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</si>
  <si>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</si>
  <si>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</si>
  <si>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</si>
  <si>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</si>
  <si>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</si>
  <si>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</si>
  <si>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</si>
  <si>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Loss of Rs.85/-</t>
  </si>
  <si>
    <t>HCLTECH MAR FUT</t>
  </si>
  <si>
    <t>NIFTY 16700 PE 10-MAR</t>
  </si>
  <si>
    <t>90-110</t>
  </si>
  <si>
    <t>2080-2120</t>
  </si>
  <si>
    <t>158-160</t>
  </si>
  <si>
    <t xml:space="preserve">HINDCOPPER MAR FUT </t>
  </si>
  <si>
    <t>130-132</t>
  </si>
  <si>
    <t>VEDL MAR FUT</t>
  </si>
  <si>
    <t>382-387</t>
  </si>
  <si>
    <t>PIDILITIND MAR FUT</t>
  </si>
  <si>
    <t>NIFTY 16500 CE 10 MAR</t>
  </si>
  <si>
    <t>Profit of Rs.20/-</t>
  </si>
  <si>
    <t>Profit of Rs.23/-</t>
  </si>
  <si>
    <t>Part profit of Rs.7/-</t>
  </si>
  <si>
    <t>Profit of Rs.4/-</t>
  </si>
  <si>
    <t>N</t>
  </si>
  <si>
    <t>Profit of Rs.130/-</t>
  </si>
  <si>
    <t>Sell</t>
  </si>
  <si>
    <t>580-570</t>
  </si>
  <si>
    <t>Profit of Rs.12.5/-</t>
  </si>
  <si>
    <t>222-225</t>
  </si>
  <si>
    <t>Profit of Rs.0.5/-</t>
  </si>
  <si>
    <t>Profit of Rs.2.75/-</t>
  </si>
  <si>
    <t>HDFC 2200 PE MAR</t>
  </si>
  <si>
    <t>Profit of Rs.6.5/-</t>
  </si>
  <si>
    <t xml:space="preserve">SRF MAR FUT </t>
  </si>
  <si>
    <t>2300-2340</t>
  </si>
  <si>
    <t>Part profit of Rs.45/-</t>
  </si>
  <si>
    <t>COROMANDEL MAR FUT</t>
  </si>
  <si>
    <t>810-820</t>
  </si>
  <si>
    <t>218-222</t>
  </si>
  <si>
    <t>Profit of Rs.12/-</t>
  </si>
  <si>
    <t>HINDCOPPER MAR FUT</t>
  </si>
  <si>
    <t>126-129</t>
  </si>
  <si>
    <t>NIFTY MAR FUT</t>
  </si>
  <si>
    <t>16500-16400</t>
  </si>
  <si>
    <t>HDFCAMC MAR FUT</t>
  </si>
  <si>
    <t>2210-2260</t>
  </si>
  <si>
    <t>NIFTY 16500 PE 17-MAR</t>
  </si>
  <si>
    <t>Loss of Rs.15/-</t>
  </si>
  <si>
    <t>Loss of Rs.99/-</t>
  </si>
  <si>
    <t>Profit of Rs.35/-</t>
  </si>
  <si>
    <t>AARTIIND MAR FUT</t>
  </si>
  <si>
    <t>895-905</t>
  </si>
  <si>
    <t>LT MAR FUT</t>
  </si>
  <si>
    <t>1780-1800</t>
  </si>
  <si>
    <t>IEX MAR FUT</t>
  </si>
  <si>
    <t>226-228</t>
  </si>
  <si>
    <t>16800-16850</t>
  </si>
  <si>
    <t>Profit of Rs.50/-</t>
  </si>
  <si>
    <t>HDFCBANK 1460 CE MAR</t>
  </si>
  <si>
    <t>Loss of Rs.3.25/-</t>
  </si>
  <si>
    <t>Loss of Rs.2.75/-</t>
  </si>
  <si>
    <t>35-45</t>
  </si>
  <si>
    <t>150-180</t>
  </si>
  <si>
    <t>1650-1700</t>
  </si>
  <si>
    <t>Profit of Rs.38.5/-</t>
  </si>
  <si>
    <t>Profit of Rs.117.5/-</t>
  </si>
  <si>
    <t>Loss of Rs.6.5/-</t>
  </si>
  <si>
    <t>3300-3350</t>
  </si>
  <si>
    <t>NIFTY 16800 PE 17-MAR</t>
  </si>
  <si>
    <t xml:space="preserve">BANKNIFTY 35200 PE 17-MAR </t>
  </si>
  <si>
    <t>320-400</t>
  </si>
  <si>
    <t>Profit of Rs.75/-</t>
  </si>
  <si>
    <t>Loss of Rs.18/-</t>
  </si>
  <si>
    <t>SBIN 480 PE MAR</t>
  </si>
  <si>
    <t>14-15</t>
  </si>
  <si>
    <t>RELIANCE 2380 PE MAR</t>
  </si>
  <si>
    <t>60-70</t>
  </si>
  <si>
    <t>HINDUNILVR MAR FUT</t>
  </si>
  <si>
    <t>Buy&lt;&gt;</t>
  </si>
  <si>
    <t>Loss of Rs.75/-</t>
  </si>
  <si>
    <t>Profit of Rs.39/-</t>
  </si>
  <si>
    <t>Profit of Rs.57.5/-</t>
  </si>
  <si>
    <t>Loss of Rs.12/-</t>
  </si>
  <si>
    <t>1160-1170</t>
  </si>
  <si>
    <t>Profit of Rs.44/-</t>
  </si>
  <si>
    <t>NIFTY 17250 CE 17-MAR</t>
  </si>
  <si>
    <t>Profit of Rs.38/-</t>
  </si>
  <si>
    <t>MOTHERSUMI  135 PE</t>
  </si>
  <si>
    <t>7.0-10.0</t>
  </si>
  <si>
    <t>127-130</t>
  </si>
  <si>
    <t>Profit of Rs.3.5/-</t>
  </si>
  <si>
    <t>ABB MAR FUT</t>
  </si>
  <si>
    <t>2230-2250</t>
  </si>
  <si>
    <t>KOTAKBANK MAR FUT</t>
  </si>
  <si>
    <t>1860-1890</t>
  </si>
  <si>
    <t>315-325</t>
  </si>
  <si>
    <t>NIFTY 17300 CE 17-MAR</t>
  </si>
  <si>
    <t>Loss of Rs.105/-</t>
  </si>
  <si>
    <t>Loss of Rs.3.1/-</t>
  </si>
  <si>
    <t>Loss of Rs.16/-</t>
  </si>
  <si>
    <t>NNM SECURITIES PVT LTD</t>
  </si>
  <si>
    <t>Loss of Rs.42.5/-</t>
  </si>
  <si>
    <t>2450-2490</t>
  </si>
  <si>
    <t xml:space="preserve"> MFSL </t>
  </si>
  <si>
    <t>820-840</t>
  </si>
  <si>
    <t>2150-2160</t>
  </si>
  <si>
    <t>1815-1830</t>
  </si>
  <si>
    <t>Loss of Rs.32.5/-</t>
  </si>
  <si>
    <t>Loss of Rs.23.5/-</t>
  </si>
  <si>
    <t>NIFTY 17500 CE 24-MAR</t>
  </si>
  <si>
    <t>120-140</t>
  </si>
  <si>
    <t>1630-1650</t>
  </si>
  <si>
    <t>1800-1900</t>
  </si>
  <si>
    <t>710-715</t>
  </si>
  <si>
    <t>740-750</t>
  </si>
  <si>
    <t>Loss of Rs.24/-</t>
  </si>
  <si>
    <t>ACC 2100 CE MAR</t>
  </si>
  <si>
    <t>65-85</t>
  </si>
  <si>
    <t>121-122</t>
  </si>
  <si>
    <t>TARINI</t>
  </si>
  <si>
    <t>3060-3080</t>
  </si>
  <si>
    <t>3200-325-</t>
  </si>
  <si>
    <t>Loss of Rs.9.5/-</t>
  </si>
  <si>
    <t>Loss of Rs.45.5/-</t>
  </si>
  <si>
    <t>Loss of Rs.32/-</t>
  </si>
  <si>
    <t>HDFCBANK 1490 CE MAR</t>
  </si>
  <si>
    <t>30-40</t>
  </si>
  <si>
    <t>LT 1760 CE MAR</t>
  </si>
  <si>
    <t>40-48</t>
  </si>
  <si>
    <t>2440-2450</t>
  </si>
  <si>
    <t>2520-2550</t>
  </si>
  <si>
    <t>1950-2000</t>
  </si>
  <si>
    <t>NIFTY 17500 CE 31-MAR</t>
  </si>
  <si>
    <t>250-300</t>
  </si>
  <si>
    <t>Profit of Rs.18.5/-</t>
  </si>
  <si>
    <t>Profit of Rs.20.5/-</t>
  </si>
  <si>
    <t>Profit of Rs.0.6/-</t>
  </si>
  <si>
    <t>1220-1230</t>
  </si>
  <si>
    <t>ASIANPAINT 3080 CE MAR</t>
  </si>
  <si>
    <t>HDFC 2400 CE MAR</t>
  </si>
  <si>
    <t>55-65</t>
  </si>
  <si>
    <t>RELIANCE 2540 CE MAR</t>
  </si>
  <si>
    <t>BERGEPAINT 720 CE MAR</t>
  </si>
  <si>
    <t>12.0-14.0</t>
  </si>
  <si>
    <t>KRETTOSYS</t>
  </si>
  <si>
    <t>MANISH NITIN THAKUR</t>
  </si>
  <si>
    <t>SECURCRED</t>
  </si>
  <si>
    <t>SecUR Credentials Limited</t>
  </si>
  <si>
    <t>SPRL</t>
  </si>
  <si>
    <t>SP Refractories Limited</t>
  </si>
  <si>
    <t>VENKATESHWARA INDUSTRIAL PROMOTION CO.LIMITED</t>
  </si>
  <si>
    <t>PANKAJ RAMESHCHANDRA VYAS</t>
  </si>
  <si>
    <t>Profit of Rs.15.5/-</t>
  </si>
  <si>
    <t>Loss of Rs.15.5/-</t>
  </si>
  <si>
    <t>Profit of Rs.24.5/-</t>
  </si>
  <si>
    <t>LUPIN  MAR FUT</t>
  </si>
  <si>
    <t>780-790</t>
  </si>
  <si>
    <t>CUB 120 PE MAR</t>
  </si>
  <si>
    <t>1-1.20</t>
  </si>
  <si>
    <t>2.0-3.0</t>
  </si>
  <si>
    <t xml:space="preserve">JSWSTEEL  MAR FUT </t>
  </si>
  <si>
    <t>725-730</t>
  </si>
  <si>
    <t>ASHISHPO</t>
  </si>
  <si>
    <t>ANURADHARAMESHSABNIS</t>
  </si>
  <si>
    <t>GGENG</t>
  </si>
  <si>
    <t>ANUSTUP TRADING PRIVATE LIMITED</t>
  </si>
  <si>
    <t>SUUMAYA</t>
  </si>
  <si>
    <t>KAUSHIK MAHESH WAGHELA</t>
  </si>
  <si>
    <t>MAHESHWARI</t>
  </si>
  <si>
    <t>Maheshwari Logistics Limi</t>
  </si>
  <si>
    <t>ANANT WEALTH CONSULTANTS PRIVATE LIMITED</t>
  </si>
  <si>
    <t>NECCLTD</t>
  </si>
  <si>
    <t>North East Carry Corp Ltd</t>
  </si>
  <si>
    <t>Loss of Rs.20.5/-</t>
  </si>
  <si>
    <t>Profit of Rs.10/-</t>
  </si>
  <si>
    <t xml:space="preserve">HDFCAMC MAR FUT </t>
  </si>
  <si>
    <t>2165-2175</t>
  </si>
  <si>
    <t>2250-2300</t>
  </si>
  <si>
    <t>NIFTY 17200 PE 24-MAR</t>
  </si>
  <si>
    <t>70-100</t>
  </si>
  <si>
    <t>NIFTY 17200 CE 24-MAR</t>
  </si>
  <si>
    <t>RELIANCE 2560 CE MAR</t>
  </si>
  <si>
    <t>50-60</t>
  </si>
  <si>
    <t>Profit of Rs.27/-</t>
  </si>
  <si>
    <t>Profit of Rs.16/-</t>
  </si>
  <si>
    <t>Profit of Rs.105/-</t>
  </si>
  <si>
    <t>ASIANPAINT 3020 CE MAR</t>
  </si>
  <si>
    <t>Loss of Rs.3.70/-</t>
  </si>
  <si>
    <t>2308-2312</t>
  </si>
  <si>
    <t>2360-2400</t>
  </si>
  <si>
    <t>291-292</t>
  </si>
  <si>
    <t>300-308</t>
  </si>
  <si>
    <t xml:space="preserve">SBIN </t>
  </si>
  <si>
    <t>B</t>
  </si>
  <si>
    <t>490-493</t>
  </si>
  <si>
    <t>510-520</t>
  </si>
  <si>
    <t>b</t>
  </si>
  <si>
    <t>1250-1260</t>
  </si>
  <si>
    <t>1300-1330</t>
  </si>
  <si>
    <t>134-135</t>
  </si>
  <si>
    <t>150-160</t>
  </si>
  <si>
    <t>1540-1570</t>
  </si>
  <si>
    <t>17350-17450</t>
  </si>
  <si>
    <t>1178-1180</t>
  </si>
  <si>
    <t>2040-2060</t>
  </si>
  <si>
    <t>2300-2400</t>
  </si>
  <si>
    <t>RELIANCE 2580 CE MAR</t>
  </si>
  <si>
    <t>42-44</t>
  </si>
  <si>
    <t>NIFTY 16800 CE 17-MAR</t>
  </si>
  <si>
    <t>AEPL</t>
  </si>
  <si>
    <t>APPU FINANCIAL SERVICES LTD</t>
  </si>
  <si>
    <t>AGOL</t>
  </si>
  <si>
    <t>ACHINTYA SECURITIES PVT. LTD.</t>
  </si>
  <si>
    <t>REETA GOEL</t>
  </si>
  <si>
    <t>TANISHA GOEL</t>
  </si>
  <si>
    <t>ALFATRAN</t>
  </si>
  <si>
    <t>ANIRUDDHA SHYAMSUNDER LAKHANI</t>
  </si>
  <si>
    <t>SHYAMSUNDER KISANGOPAL LAKHANI</t>
  </si>
  <si>
    <t>ATAM</t>
  </si>
  <si>
    <t>ASHOK JAIN</t>
  </si>
  <si>
    <t>DINKAR JAIN</t>
  </si>
  <si>
    <t>AAMLA JAIN</t>
  </si>
  <si>
    <t>BRANDBUCKT</t>
  </si>
  <si>
    <t>CBPL</t>
  </si>
  <si>
    <t>AXITA EXPORTS PRIVATE LIMITED</t>
  </si>
  <si>
    <t>AERON OVERSEAS</t>
  </si>
  <si>
    <t>DEEP</t>
  </si>
  <si>
    <t>FABINO</t>
  </si>
  <si>
    <t>ARYAMAN BROKING LIMITED</t>
  </si>
  <si>
    <t>GALADA</t>
  </si>
  <si>
    <t>HEMANT KUMAR GUPTA</t>
  </si>
  <si>
    <t>SHARON GUPTA</t>
  </si>
  <si>
    <t>GOPAIST</t>
  </si>
  <si>
    <t>SHAH MITA DIPAK</t>
  </si>
  <si>
    <t>INANI</t>
  </si>
  <si>
    <t>INDRA DEVI INANI</t>
  </si>
  <si>
    <t>INANI SECURITIES AND INVESTMENTS LIMITED</t>
  </si>
  <si>
    <t>INTLCONV</t>
  </si>
  <si>
    <t>I G E (INDIA) PRIVATE LIMITED</t>
  </si>
  <si>
    <t>SURBHIT DABRIWALA</t>
  </si>
  <si>
    <t>JANUSCORP</t>
  </si>
  <si>
    <t>SHARADA RAMDAS PAI</t>
  </si>
  <si>
    <t>BALJEET KAUR</t>
  </si>
  <si>
    <t>SHIVAAY TRADING COMPANY</t>
  </si>
  <si>
    <t>B.W.TRADERS</t>
  </si>
  <si>
    <t>SHANKHESHWAR BUILDCON PRIVATE LIMITED</t>
  </si>
  <si>
    <t>JPMORGAN INDIAN INVESTMENT TRUST PLC</t>
  </si>
  <si>
    <t>SPANK MANAGEMENT SERVICE PRIVATE LIMITED</t>
  </si>
  <si>
    <t>MNIL</t>
  </si>
  <si>
    <t>SEEMA</t>
  </si>
  <si>
    <t>KABIR SHRAN DAGAR HUF</t>
  </si>
  <si>
    <t>MTARTECH</t>
  </si>
  <si>
    <t>ADITYA BIRLA SUN LIFE MUTUAL FUND</t>
  </si>
  <si>
    <t>UTI MUTUAL FUND</t>
  </si>
  <si>
    <t>ABU DHABI INVESTMENT AUTHORITY WAY</t>
  </si>
  <si>
    <t>BNP PARIBAS ARBITRAGE</t>
  </si>
  <si>
    <t>SEGANTII INDIA MAURITIUS</t>
  </si>
  <si>
    <t>SOLIDUS ADVISORS LLP</t>
  </si>
  <si>
    <t>FABMOHUR ADVISORS LLP</t>
  </si>
  <si>
    <t>RAJNISH</t>
  </si>
  <si>
    <t>PARAG COMMOSALES</t>
  </si>
  <si>
    <t>RCIIND</t>
  </si>
  <si>
    <t>HARSHIT FINVEST PVT LTD</t>
  </si>
  <si>
    <t>SMITA JAIN</t>
  </si>
  <si>
    <t>RLFL</t>
  </si>
  <si>
    <t>XCESS SECURITIES PRIVATE LIMITED</t>
  </si>
  <si>
    <t>SECMARK</t>
  </si>
  <si>
    <t>KIFS DEALERS</t>
  </si>
  <si>
    <t>INDORIENT FINANCIAL SERVICES LTD</t>
  </si>
  <si>
    <t>SHALPRO</t>
  </si>
  <si>
    <t>ADEQUATE STOCK ADVISORS PRIVATE LIMITED</t>
  </si>
  <si>
    <t>SPSL</t>
  </si>
  <si>
    <t>TWISHAL NIMISH AJMERA</t>
  </si>
  <si>
    <t>NIMISH SHASHIKANT AJMERA</t>
  </si>
  <si>
    <t>BANDISH BHOGILAL AJMERA</t>
  </si>
  <si>
    <t>ASHWIN BHOGILAL AJMERA</t>
  </si>
  <si>
    <t>SHAILESH BHOGILAL AJMERA</t>
  </si>
  <si>
    <t>VIMLABEN BHOGILAL AJMERA</t>
  </si>
  <si>
    <t>SSTL</t>
  </si>
  <si>
    <t>NATHABHAI BHIKHABHAI PATEL</t>
  </si>
  <si>
    <t>STARHFL</t>
  </si>
  <si>
    <t>ASHISH JAIN</t>
  </si>
  <si>
    <t>KALU LAL JAIN</t>
  </si>
  <si>
    <t>JAYANTILAL HANSRAJ LODHA</t>
  </si>
  <si>
    <t>VIKRAM JAYANTILAL LODHA</t>
  </si>
  <si>
    <t>CHANDRA SHEKER G</t>
  </si>
  <si>
    <t>SARASWATHI KANDAGATLA</t>
  </si>
  <si>
    <t>THINKINK</t>
  </si>
  <si>
    <t>MUNISH KUMAR</t>
  </si>
  <si>
    <t>WORL</t>
  </si>
  <si>
    <t>ZMILGFIN</t>
  </si>
  <si>
    <t>SHRENI CONSTRUCTION PRIVATE LIMITED</t>
  </si>
  <si>
    <t>AKASH</t>
  </si>
  <si>
    <t>Akash Infra-Projects Ltd</t>
  </si>
  <si>
    <t>MAHASHALI TRADEWING LLP</t>
  </si>
  <si>
    <t>ARTNIRMAN</t>
  </si>
  <si>
    <t>Art Nirman Limited</t>
  </si>
  <si>
    <t>AMRATBHAI SHAKKARBHAI DESAI</t>
  </si>
  <si>
    <t>SURESHBHAI KANJIBHAI PATEL</t>
  </si>
  <si>
    <t>ATALREAL</t>
  </si>
  <si>
    <t>Atal Realtech Limited</t>
  </si>
  <si>
    <t>KALPALABDHI SECURITIES PRIVATE LTD</t>
  </si>
  <si>
    <t>PRIYA GOEL</t>
  </si>
  <si>
    <t>MV TRADING CO</t>
  </si>
  <si>
    <t>BUTTERFLY</t>
  </si>
  <si>
    <t>Btrfly Gandhi Appl Ltd</t>
  </si>
  <si>
    <t>CROMPTON GREAVES CONSUMER ELECTRICALS LIMITED</t>
  </si>
  <si>
    <t>COOLCAPS</t>
  </si>
  <si>
    <t>Cool Caps Industries Ltd</t>
  </si>
  <si>
    <t>STATSOL RESEARCH LLP</t>
  </si>
  <si>
    <t>DUGLOBAL</t>
  </si>
  <si>
    <t>DUDIGITAL GLOBAL LIMITED</t>
  </si>
  <si>
    <t>CONNECOR INVESTMENT ENTERPRISE LIMITED .</t>
  </si>
  <si>
    <t>GIRIRAJ</t>
  </si>
  <si>
    <t>Giriraj Civil Devp Ltd</t>
  </si>
  <si>
    <t>PRASHAM NITIN SHAH</t>
  </si>
  <si>
    <t>GOACARBON</t>
  </si>
  <si>
    <t>Goa Carbon Ltd</t>
  </si>
  <si>
    <t>NK SECURITIES RESEARCH PRIVATE LIMITED</t>
  </si>
  <si>
    <t>GRAVITON RESEARCH CAPITAL LLP</t>
  </si>
  <si>
    <t>QE SECURITIES</t>
  </si>
  <si>
    <t>GOLDTECH</t>
  </si>
  <si>
    <t>Goldstone Tech Ltd.</t>
  </si>
  <si>
    <t>LAKSHMI GUTTIKONDA VARA</t>
  </si>
  <si>
    <t>MDL</t>
  </si>
  <si>
    <t>Marvel Decor Limited</t>
  </si>
  <si>
    <t>JIGNESH AMRUTLAL THOBHANI</t>
  </si>
  <si>
    <t>VARSHABEN J THOBHANI</t>
  </si>
  <si>
    <t>NDL</t>
  </si>
  <si>
    <t>Nandan Denim Limited</t>
  </si>
  <si>
    <t>CNM FINVEST PRIVATE LIMITED .</t>
  </si>
  <si>
    <t>RAMASTEEL</t>
  </si>
  <si>
    <t>Rama Steel Tubes Limited</t>
  </si>
  <si>
    <t>HITESH RUPARELIYA(HUF) .</t>
  </si>
  <si>
    <t>ANUSTUP TRADING  PRIVATE LIMITED</t>
  </si>
  <si>
    <t>SILGO</t>
  </si>
  <si>
    <t>Silgo Retail Limited</t>
  </si>
  <si>
    <t>GAUTAM KUMAR CHORDIA</t>
  </si>
  <si>
    <t>GAURAV CHORDIA</t>
  </si>
  <si>
    <t>NIRBHAY FANCY VASSA</t>
  </si>
  <si>
    <t>VAISHALI</t>
  </si>
  <si>
    <t>Vaishali Pharma Limited</t>
  </si>
  <si>
    <t>VEENA RAJESH SHAH</t>
  </si>
  <si>
    <t>DISHA RESOURCES LIMITED</t>
  </si>
  <si>
    <t>VIJAYA</t>
  </si>
  <si>
    <t>Vijaya Diagnostic Cen Ltd</t>
  </si>
  <si>
    <t>FIDELITY INVESTMENT TRUST FIDELITY SERIES EMERGING MARKETS FUND</t>
  </si>
  <si>
    <t>VIJAYGOPAL PARASRAM ATAL</t>
  </si>
  <si>
    <t>BSE Limited</t>
  </si>
  <si>
    <t>POONAWALLA CONSTRUCTIONS LLP</t>
  </si>
  <si>
    <t>LLM APPLIANCES PRIVATE LIMITED</t>
  </si>
  <si>
    <t>SESHADRI V M</t>
  </si>
  <si>
    <t>VISWANATHA MURUGESA BALASUBRAMANIAM</t>
  </si>
  <si>
    <t>VISWANATHA MURUGESAN  GANGADHARAM</t>
  </si>
  <si>
    <t>V M CHETTIAR&amp;SONS INDIA LLP</t>
  </si>
  <si>
    <t>VISWANATHAN MURUGESA KUMARESAN</t>
  </si>
  <si>
    <t>VIWANATHAN MURUGESACHETTIAR LAKSHMINARAYANAN</t>
  </si>
  <si>
    <t>OVERSKUD MULTI ASSET MANAGEMENT PRIVATE LIMITED</t>
  </si>
  <si>
    <t>GUTTIKONDA RAJASEKHAR</t>
  </si>
  <si>
    <t>GTL</t>
  </si>
  <si>
    <t>GTL Limited</t>
  </si>
  <si>
    <t>IDBI TRUSTEESHIP SERVICES LTD</t>
  </si>
  <si>
    <t>MEGASOFT</t>
  </si>
  <si>
    <t>Megasoft Limited</t>
  </si>
  <si>
    <t>SUNTECK WEALTHMAX CAPITAL PRIVATE LIMITED</t>
  </si>
  <si>
    <t>NITIN JAIN</t>
  </si>
  <si>
    <t>ASHISH SHARADKUMAR NEMANI</t>
  </si>
  <si>
    <t>KARAKORAM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</si>
</sst>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51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1" fontId="31" fillId="23" borderId="21" xfId="0" applyNumberFormat="1" applyFont="1" applyFill="1" applyBorder="1" applyAlignment="1">
      <alignment horizontal="center" vertical="center"/>
    </xf>
    <xf numFmtId="16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left"/>
    </xf>
    <xf numFmtId="0" fontId="32" fillId="24" borderId="2" xfId="0" applyFont="1" applyFill="1" applyBorder="1" applyAlignment="1">
      <alignment horizontal="center" vertical="center"/>
    </xf>
    <xf numFmtId="2" fontId="32" fillId="24" borderId="2" xfId="0" applyNumberFormat="1" applyFont="1" applyFill="1" applyBorder="1" applyAlignment="1">
      <alignment horizontal="center" vertical="center"/>
    </xf>
    <xf numFmtId="10" fontId="32" fillId="24" borderId="2" xfId="0" applyNumberFormat="1" applyFont="1" applyFill="1" applyBorder="1" applyAlignment="1">
      <alignment horizontal="center" vertical="center" wrapText="1"/>
    </xf>
    <xf numFmtId="16" fontId="32" fillId="24" borderId="2" xfId="0" applyNumberFormat="1" applyFont="1" applyFill="1" applyBorder="1" applyAlignment="1">
      <alignment horizontal="center" vertical="center"/>
    </xf>
    <xf numFmtId="0" fontId="43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left" vertical="center"/>
    </xf>
    <xf numFmtId="17" fontId="32" fillId="14" borderId="21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3" fontId="1" fillId="0" borderId="15" xfId="0" applyNumberFormat="1" applyFont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left"/>
    </xf>
    <xf numFmtId="164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left"/>
    </xf>
    <xf numFmtId="3" fontId="1" fillId="0" borderId="21" xfId="0" applyNumberFormat="1" applyFont="1" applyBorder="1" applyAlignment="1">
      <alignment horizontal="left"/>
    </xf>
    <xf numFmtId="17" fontId="32" fillId="6" borderId="21" xfId="0" applyNumberFormat="1" applyFont="1" applyFill="1" applyBorder="1" applyAlignment="1">
      <alignment horizontal="center" vertical="center"/>
    </xf>
    <xf numFmtId="17" fontId="32" fillId="15" borderId="21" xfId="0" applyNumberFormat="1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1" fontId="31" fillId="16" borderId="23" xfId="0" applyNumberFormat="1" applyFont="1" applyFill="1" applyBorder="1" applyAlignment="1">
      <alignment horizontal="center" vertical="center"/>
    </xf>
    <xf numFmtId="16" fontId="31" fillId="16" borderId="23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left"/>
    </xf>
    <xf numFmtId="0" fontId="32" fillId="15" borderId="2" xfId="0" applyFont="1" applyFill="1" applyBorder="1" applyAlignment="1">
      <alignment horizontal="center" vertical="center"/>
    </xf>
    <xf numFmtId="10" fontId="32" fillId="15" borderId="2" xfId="0" applyNumberFormat="1" applyFont="1" applyFill="1" applyBorder="1" applyAlignment="1">
      <alignment horizontal="center" vertical="center" wrapText="1"/>
    </xf>
    <xf numFmtId="16" fontId="32" fillId="15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" fontId="32" fillId="16" borderId="23" xfId="0" applyNumberFormat="1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/>
    </xf>
    <xf numFmtId="0" fontId="32" fillId="15" borderId="23" xfId="0" applyFont="1" applyFill="1" applyBorder="1" applyAlignment="1">
      <alignment horizontal="center" vertical="center"/>
    </xf>
    <xf numFmtId="0" fontId="32" fillId="15" borderId="24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43" fillId="16" borderId="24" xfId="0" applyFont="1" applyFill="1" applyBorder="1" applyAlignment="1">
      <alignment horizontal="center" vertical="center"/>
    </xf>
    <xf numFmtId="165" fontId="31" fillId="16" borderId="23" xfId="0" applyNumberFormat="1" applyFont="1" applyFill="1" applyBorder="1" applyAlignment="1">
      <alignment horizontal="center" vertical="center"/>
    </xf>
    <xf numFmtId="165" fontId="31" fillId="16" borderId="24" xfId="0" applyNumberFormat="1" applyFont="1" applyFill="1" applyBorder="1" applyAlignment="1">
      <alignment horizontal="center" vertical="center"/>
    </xf>
    <xf numFmtId="0" fontId="31" fillId="16" borderId="23" xfId="0" applyFont="1" applyFill="1" applyBorder="1" applyAlignment="1">
      <alignment horizontal="center" vertical="center"/>
    </xf>
    <xf numFmtId="0" fontId="31" fillId="16" borderId="24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44648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B13" sqref="B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4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44648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5" t="s">
        <v>16</v>
      </c>
      <c r="B9" s="497" t="s">
        <v>17</v>
      </c>
      <c r="C9" s="497" t="s">
        <v>18</v>
      </c>
      <c r="D9" s="497" t="s">
        <v>19</v>
      </c>
      <c r="E9" s="23" t="s">
        <v>20</v>
      </c>
      <c r="F9" s="23" t="s">
        <v>21</v>
      </c>
      <c r="G9" s="492" t="s">
        <v>22</v>
      </c>
      <c r="H9" s="493"/>
      <c r="I9" s="494"/>
      <c r="J9" s="492" t="s">
        <v>23</v>
      </c>
      <c r="K9" s="493"/>
      <c r="L9" s="494"/>
      <c r="M9" s="23"/>
      <c r="N9" s="24"/>
      <c r="O9" s="24"/>
      <c r="P9" s="24"/>
    </row>
    <row r="10" spans="1:16" ht="59.25" customHeight="1">
      <c r="A10" s="496"/>
      <c r="B10" s="498"/>
      <c r="C10" s="498"/>
      <c r="D10" s="49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17194.05</v>
      </c>
      <c r="F11" s="32">
        <v>17195.483333333334</v>
      </c>
      <c r="G11" s="33">
        <v>17094.966666666667</v>
      </c>
      <c r="H11" s="33">
        <v>16995.883333333335</v>
      </c>
      <c r="I11" s="33">
        <v>16895.366666666669</v>
      </c>
      <c r="J11" s="33">
        <v>17294.566666666666</v>
      </c>
      <c r="K11" s="33">
        <v>17395.083333333336</v>
      </c>
      <c r="L11" s="33">
        <v>17494.166666666664</v>
      </c>
      <c r="M11" s="34">
        <v>17296</v>
      </c>
      <c r="N11" s="34">
        <v>17096.400000000001</v>
      </c>
      <c r="O11" s="35">
        <v>16279200</v>
      </c>
      <c r="P11" s="36">
        <v>-7.1327720227004508E-3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35558.800000000003</v>
      </c>
      <c r="F12" s="37">
        <v>35535.25</v>
      </c>
      <c r="G12" s="38">
        <v>35282.550000000003</v>
      </c>
      <c r="H12" s="38">
        <v>35006.300000000003</v>
      </c>
      <c r="I12" s="38">
        <v>34753.600000000006</v>
      </c>
      <c r="J12" s="38">
        <v>35811.5</v>
      </c>
      <c r="K12" s="38">
        <v>36064.199999999997</v>
      </c>
      <c r="L12" s="38">
        <v>36340.449999999997</v>
      </c>
      <c r="M12" s="28">
        <v>35787.949999999997</v>
      </c>
      <c r="N12" s="28">
        <v>35259</v>
      </c>
      <c r="O12" s="39">
        <v>6573375</v>
      </c>
      <c r="P12" s="40">
        <v>-4.1849719739433418E-3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16672.55</v>
      </c>
      <c r="F13" s="37">
        <v>16653.849999999999</v>
      </c>
      <c r="G13" s="38">
        <v>16558.799999999996</v>
      </c>
      <c r="H13" s="38">
        <v>16445.049999999996</v>
      </c>
      <c r="I13" s="38">
        <v>16349.999999999993</v>
      </c>
      <c r="J13" s="38">
        <v>16767.599999999999</v>
      </c>
      <c r="K13" s="38">
        <v>16862.650000000001</v>
      </c>
      <c r="L13" s="38">
        <v>16976.400000000001</v>
      </c>
      <c r="M13" s="28">
        <v>16748.900000000001</v>
      </c>
      <c r="N13" s="28">
        <v>16540.099999999999</v>
      </c>
      <c r="O13" s="39">
        <v>5160</v>
      </c>
      <c r="P13" s="40">
        <v>3.2000000000000001E-2</v>
      </c>
    </row>
    <row r="14" spans="1:16" ht="12.75" customHeight="1">
      <c r="A14" s="28">
        <v>4</v>
      </c>
      <c r="B14" s="29" t="s">
        <v>35</v>
      </c>
      <c r="C14" s="30" t="s">
        <v>858</v>
      </c>
      <c r="D14" s="31">
        <v>44649</v>
      </c>
      <c r="E14" s="37">
        <v>7231.6</v>
      </c>
      <c r="F14" s="37">
        <v>7223.45</v>
      </c>
      <c r="G14" s="38">
        <v>7192.2999999999993</v>
      </c>
      <c r="H14" s="38">
        <v>7152.9999999999991</v>
      </c>
      <c r="I14" s="38">
        <v>7121.8499999999985</v>
      </c>
      <c r="J14" s="38">
        <v>7262.75</v>
      </c>
      <c r="K14" s="38">
        <v>7293.9</v>
      </c>
      <c r="L14" s="38">
        <v>7333.2000000000007</v>
      </c>
      <c r="M14" s="28">
        <v>7254.6</v>
      </c>
      <c r="N14" s="28">
        <v>7184.15</v>
      </c>
      <c r="O14" s="39">
        <v>2475</v>
      </c>
      <c r="P14" s="40">
        <v>0.26923076923076922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923.6</v>
      </c>
      <c r="F15" s="37">
        <v>924.66666666666663</v>
      </c>
      <c r="G15" s="38">
        <v>917.2833333333333</v>
      </c>
      <c r="H15" s="38">
        <v>910.9666666666667</v>
      </c>
      <c r="I15" s="38">
        <v>903.58333333333337</v>
      </c>
      <c r="J15" s="38">
        <v>930.98333333333323</v>
      </c>
      <c r="K15" s="38">
        <v>938.36666666666667</v>
      </c>
      <c r="L15" s="38">
        <v>944.68333333333317</v>
      </c>
      <c r="M15" s="28">
        <v>932.05</v>
      </c>
      <c r="N15" s="28">
        <v>918.35</v>
      </c>
      <c r="O15" s="39">
        <v>2548300</v>
      </c>
      <c r="P15" s="40">
        <v>1.2837837837837839E-2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1990.4</v>
      </c>
      <c r="F16" s="37">
        <v>2010.75</v>
      </c>
      <c r="G16" s="38">
        <v>1966.15</v>
      </c>
      <c r="H16" s="38">
        <v>1941.9</v>
      </c>
      <c r="I16" s="38">
        <v>1897.3000000000002</v>
      </c>
      <c r="J16" s="38">
        <v>2035</v>
      </c>
      <c r="K16" s="38">
        <v>2079.6</v>
      </c>
      <c r="L16" s="38">
        <v>2103.85</v>
      </c>
      <c r="M16" s="28">
        <v>2055.35</v>
      </c>
      <c r="N16" s="28">
        <v>1986.5</v>
      </c>
      <c r="O16" s="39">
        <v>252750</v>
      </c>
      <c r="P16" s="40">
        <v>-1.9743336623889436E-3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16065.55</v>
      </c>
      <c r="F17" s="37">
        <v>16224.050000000001</v>
      </c>
      <c r="G17" s="38">
        <v>15875.95</v>
      </c>
      <c r="H17" s="38">
        <v>15686.35</v>
      </c>
      <c r="I17" s="38">
        <v>15338.25</v>
      </c>
      <c r="J17" s="38">
        <v>16413.650000000001</v>
      </c>
      <c r="K17" s="38">
        <v>16761.750000000004</v>
      </c>
      <c r="L17" s="38">
        <v>16951.350000000002</v>
      </c>
      <c r="M17" s="28">
        <v>16572.150000000001</v>
      </c>
      <c r="N17" s="28">
        <v>16034.45</v>
      </c>
      <c r="O17" s="39">
        <v>43950</v>
      </c>
      <c r="P17" s="40">
        <v>8.3847102342786681E-2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109.55</v>
      </c>
      <c r="F18" s="37">
        <v>110.25</v>
      </c>
      <c r="G18" s="38">
        <v>108.7</v>
      </c>
      <c r="H18" s="38">
        <v>107.85000000000001</v>
      </c>
      <c r="I18" s="38">
        <v>106.30000000000001</v>
      </c>
      <c r="J18" s="38">
        <v>111.1</v>
      </c>
      <c r="K18" s="38">
        <v>112.65</v>
      </c>
      <c r="L18" s="38">
        <v>113.49999999999999</v>
      </c>
      <c r="M18" s="28">
        <v>111.8</v>
      </c>
      <c r="N18" s="28">
        <v>109.4</v>
      </c>
      <c r="O18" s="39">
        <v>18458000</v>
      </c>
      <c r="P18" s="40">
        <v>1.7463012369633761E-2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294.75</v>
      </c>
      <c r="F19" s="37">
        <v>295.86666666666662</v>
      </c>
      <c r="G19" s="38">
        <v>291.43333333333322</v>
      </c>
      <c r="H19" s="38">
        <v>288.11666666666662</v>
      </c>
      <c r="I19" s="38">
        <v>283.68333333333322</v>
      </c>
      <c r="J19" s="38">
        <v>299.18333333333322</v>
      </c>
      <c r="K19" s="38">
        <v>303.61666666666662</v>
      </c>
      <c r="L19" s="38">
        <v>306.93333333333322</v>
      </c>
      <c r="M19" s="28">
        <v>300.3</v>
      </c>
      <c r="N19" s="28">
        <v>292.55</v>
      </c>
      <c r="O19" s="39">
        <v>12532000</v>
      </c>
      <c r="P19" s="40">
        <v>5.6332151053619861E-3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2071.75</v>
      </c>
      <c r="F20" s="37">
        <v>2075.0166666666669</v>
      </c>
      <c r="G20" s="38">
        <v>2052.7333333333336</v>
      </c>
      <c r="H20" s="38">
        <v>2033.7166666666667</v>
      </c>
      <c r="I20" s="38">
        <v>2011.4333333333334</v>
      </c>
      <c r="J20" s="38">
        <v>2094.0333333333338</v>
      </c>
      <c r="K20" s="38">
        <v>2116.3166666666675</v>
      </c>
      <c r="L20" s="38">
        <v>2135.3333333333339</v>
      </c>
      <c r="M20" s="28">
        <v>2097.3000000000002</v>
      </c>
      <c r="N20" s="28">
        <v>2056</v>
      </c>
      <c r="O20" s="39">
        <v>2587500</v>
      </c>
      <c r="P20" s="40">
        <v>-6.6225165562913907E-3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1869.65</v>
      </c>
      <c r="F21" s="37">
        <v>1858.3500000000001</v>
      </c>
      <c r="G21" s="38">
        <v>1835.2000000000003</v>
      </c>
      <c r="H21" s="38">
        <v>1800.7500000000002</v>
      </c>
      <c r="I21" s="38">
        <v>1777.6000000000004</v>
      </c>
      <c r="J21" s="38">
        <v>1892.8000000000002</v>
      </c>
      <c r="K21" s="38">
        <v>1915.9500000000003</v>
      </c>
      <c r="L21" s="38">
        <v>1950.4</v>
      </c>
      <c r="M21" s="28">
        <v>1881.5</v>
      </c>
      <c r="N21" s="28">
        <v>1823.9</v>
      </c>
      <c r="O21" s="39">
        <v>19409500</v>
      </c>
      <c r="P21" s="40">
        <v>1.8710964152626883E-2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745.9</v>
      </c>
      <c r="F22" s="37">
        <v>741.86666666666679</v>
      </c>
      <c r="G22" s="38">
        <v>734.98333333333358</v>
      </c>
      <c r="H22" s="38">
        <v>724.06666666666683</v>
      </c>
      <c r="I22" s="38">
        <v>717.18333333333362</v>
      </c>
      <c r="J22" s="38">
        <v>752.78333333333353</v>
      </c>
      <c r="K22" s="38">
        <v>759.66666666666674</v>
      </c>
      <c r="L22" s="38">
        <v>770.58333333333348</v>
      </c>
      <c r="M22" s="28">
        <v>748.75</v>
      </c>
      <c r="N22" s="28">
        <v>730.95</v>
      </c>
      <c r="O22" s="39">
        <v>87490000</v>
      </c>
      <c r="P22" s="40">
        <v>4.4343670622676978E-3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3616.45</v>
      </c>
      <c r="F23" s="37">
        <v>3618.1666666666665</v>
      </c>
      <c r="G23" s="38">
        <v>3594.2833333333328</v>
      </c>
      <c r="H23" s="38">
        <v>3572.1166666666663</v>
      </c>
      <c r="I23" s="38">
        <v>3548.2333333333327</v>
      </c>
      <c r="J23" s="38">
        <v>3640.333333333333</v>
      </c>
      <c r="K23" s="38">
        <v>3664.2166666666672</v>
      </c>
      <c r="L23" s="38">
        <v>3686.3833333333332</v>
      </c>
      <c r="M23" s="28">
        <v>3642.05</v>
      </c>
      <c r="N23" s="28">
        <v>3596</v>
      </c>
      <c r="O23" s="39">
        <v>145600</v>
      </c>
      <c r="P23" s="40">
        <v>2.7548209366391185E-3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556.9</v>
      </c>
      <c r="F24" s="37">
        <v>561.26666666666665</v>
      </c>
      <c r="G24" s="38">
        <v>551.13333333333333</v>
      </c>
      <c r="H24" s="38">
        <v>545.36666666666667</v>
      </c>
      <c r="I24" s="38">
        <v>535.23333333333335</v>
      </c>
      <c r="J24" s="38">
        <v>567.0333333333333</v>
      </c>
      <c r="K24" s="38">
        <v>577.16666666666652</v>
      </c>
      <c r="L24" s="38">
        <v>582.93333333333328</v>
      </c>
      <c r="M24" s="28">
        <v>571.4</v>
      </c>
      <c r="N24" s="28">
        <v>555.5</v>
      </c>
      <c r="O24" s="39">
        <v>7429000</v>
      </c>
      <c r="P24" s="40">
        <v>1.8927444794952682E-2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291.8</v>
      </c>
      <c r="F25" s="37">
        <v>291.2833333333333</v>
      </c>
      <c r="G25" s="38">
        <v>289.06666666666661</v>
      </c>
      <c r="H25" s="38">
        <v>286.33333333333331</v>
      </c>
      <c r="I25" s="38">
        <v>284.11666666666662</v>
      </c>
      <c r="J25" s="38">
        <v>294.01666666666659</v>
      </c>
      <c r="K25" s="38">
        <v>296.23333333333329</v>
      </c>
      <c r="L25" s="38">
        <v>298.96666666666658</v>
      </c>
      <c r="M25" s="28">
        <v>293.5</v>
      </c>
      <c r="N25" s="28">
        <v>288.55</v>
      </c>
      <c r="O25" s="39">
        <v>29350500</v>
      </c>
      <c r="P25" s="40">
        <v>-5.1080349389589824E-4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757.55</v>
      </c>
      <c r="F26" s="37">
        <v>760.88333333333321</v>
      </c>
      <c r="G26" s="38">
        <v>746.36666666666645</v>
      </c>
      <c r="H26" s="38">
        <v>735.18333333333328</v>
      </c>
      <c r="I26" s="38">
        <v>720.66666666666652</v>
      </c>
      <c r="J26" s="38">
        <v>772.06666666666638</v>
      </c>
      <c r="K26" s="38">
        <v>786.58333333333326</v>
      </c>
      <c r="L26" s="38">
        <v>797.76666666666631</v>
      </c>
      <c r="M26" s="28">
        <v>775.4</v>
      </c>
      <c r="N26" s="28">
        <v>749.7</v>
      </c>
      <c r="O26" s="39">
        <v>2122400</v>
      </c>
      <c r="P26" s="40">
        <v>-2.1619877379799937E-2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4682.75</v>
      </c>
      <c r="F27" s="37">
        <v>4690.5999999999995</v>
      </c>
      <c r="G27" s="38">
        <v>4615.5499999999993</v>
      </c>
      <c r="H27" s="38">
        <v>4548.3499999999995</v>
      </c>
      <c r="I27" s="38">
        <v>4473.2999999999993</v>
      </c>
      <c r="J27" s="38">
        <v>4757.7999999999993</v>
      </c>
      <c r="K27" s="38">
        <v>4832.8500000000004</v>
      </c>
      <c r="L27" s="38">
        <v>4900.0499999999993</v>
      </c>
      <c r="M27" s="28">
        <v>4765.6499999999996</v>
      </c>
      <c r="N27" s="28">
        <v>4623.3999999999996</v>
      </c>
      <c r="O27" s="39">
        <v>2329875</v>
      </c>
      <c r="P27" s="40">
        <v>-1.0718688032584811E-3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187.7</v>
      </c>
      <c r="F28" s="37">
        <v>186.95000000000002</v>
      </c>
      <c r="G28" s="38">
        <v>185.10000000000002</v>
      </c>
      <c r="H28" s="38">
        <v>182.5</v>
      </c>
      <c r="I28" s="38">
        <v>180.65</v>
      </c>
      <c r="J28" s="38">
        <v>189.55000000000004</v>
      </c>
      <c r="K28" s="38">
        <v>191.4</v>
      </c>
      <c r="L28" s="38">
        <v>194.00000000000006</v>
      </c>
      <c r="M28" s="28">
        <v>188.8</v>
      </c>
      <c r="N28" s="28">
        <v>184.35</v>
      </c>
      <c r="O28" s="39">
        <v>15335000</v>
      </c>
      <c r="P28" s="40">
        <v>1.1424840868287905E-3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113.9</v>
      </c>
      <c r="F29" s="37">
        <v>113.40000000000002</v>
      </c>
      <c r="G29" s="38">
        <v>112.10000000000004</v>
      </c>
      <c r="H29" s="38">
        <v>110.30000000000001</v>
      </c>
      <c r="I29" s="38">
        <v>109.00000000000003</v>
      </c>
      <c r="J29" s="38">
        <v>115.20000000000005</v>
      </c>
      <c r="K29" s="38">
        <v>116.50000000000003</v>
      </c>
      <c r="L29" s="38">
        <v>118.30000000000005</v>
      </c>
      <c r="M29" s="28">
        <v>114.7</v>
      </c>
      <c r="N29" s="28">
        <v>111.6</v>
      </c>
      <c r="O29" s="39">
        <v>43726500</v>
      </c>
      <c r="P29" s="40">
        <v>4.2372881355932202E-2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3055.95</v>
      </c>
      <c r="F30" s="37">
        <v>3043.4833333333336</v>
      </c>
      <c r="G30" s="38">
        <v>3012.4666666666672</v>
      </c>
      <c r="H30" s="38">
        <v>2968.9833333333336</v>
      </c>
      <c r="I30" s="38">
        <v>2937.9666666666672</v>
      </c>
      <c r="J30" s="38">
        <v>3086.9666666666672</v>
      </c>
      <c r="K30" s="38">
        <v>3117.9833333333336</v>
      </c>
      <c r="L30" s="38">
        <v>3161.4666666666672</v>
      </c>
      <c r="M30" s="28">
        <v>3074.5</v>
      </c>
      <c r="N30" s="28">
        <v>3000</v>
      </c>
      <c r="O30" s="39">
        <v>5296350</v>
      </c>
      <c r="P30" s="40">
        <v>7.9933769162693763E-3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1963.4</v>
      </c>
      <c r="F31" s="37">
        <v>1980.3500000000001</v>
      </c>
      <c r="G31" s="38">
        <v>1903.0500000000002</v>
      </c>
      <c r="H31" s="38">
        <v>1842.7</v>
      </c>
      <c r="I31" s="38">
        <v>1765.4</v>
      </c>
      <c r="J31" s="38">
        <v>2040.7000000000003</v>
      </c>
      <c r="K31" s="38">
        <v>2118</v>
      </c>
      <c r="L31" s="38">
        <v>2178.3500000000004</v>
      </c>
      <c r="M31" s="28">
        <v>2057.65</v>
      </c>
      <c r="N31" s="28">
        <v>1920</v>
      </c>
      <c r="O31" s="39">
        <v>844800</v>
      </c>
      <c r="P31" s="40">
        <v>-1.9157088122605363E-2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10063.549999999999</v>
      </c>
      <c r="F32" s="37">
        <v>9993.3333333333321</v>
      </c>
      <c r="G32" s="38">
        <v>9772.2666666666646</v>
      </c>
      <c r="H32" s="38">
        <v>9480.9833333333318</v>
      </c>
      <c r="I32" s="38">
        <v>9259.9166666666642</v>
      </c>
      <c r="J32" s="38">
        <v>10284.616666666665</v>
      </c>
      <c r="K32" s="38">
        <v>10505.683333333331</v>
      </c>
      <c r="L32" s="38">
        <v>10796.966666666665</v>
      </c>
      <c r="M32" s="28">
        <v>10214.4</v>
      </c>
      <c r="N32" s="28">
        <v>9702.0499999999993</v>
      </c>
      <c r="O32" s="39">
        <v>154275</v>
      </c>
      <c r="P32" s="40">
        <v>0.15238095238095239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1211.55</v>
      </c>
      <c r="F33" s="37">
        <v>1220.7833333333333</v>
      </c>
      <c r="G33" s="38">
        <v>1192.7666666666667</v>
      </c>
      <c r="H33" s="38">
        <v>1173.9833333333333</v>
      </c>
      <c r="I33" s="38">
        <v>1145.9666666666667</v>
      </c>
      <c r="J33" s="38">
        <v>1239.5666666666666</v>
      </c>
      <c r="K33" s="38">
        <v>1267.583333333333</v>
      </c>
      <c r="L33" s="38">
        <v>1286.3666666666666</v>
      </c>
      <c r="M33" s="28">
        <v>1248.8</v>
      </c>
      <c r="N33" s="28">
        <v>1202</v>
      </c>
      <c r="O33" s="39">
        <v>2398000</v>
      </c>
      <c r="P33" s="40">
        <v>9.2592592592592587E-3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717.5</v>
      </c>
      <c r="F34" s="37">
        <v>718.11666666666667</v>
      </c>
      <c r="G34" s="38">
        <v>710.38333333333333</v>
      </c>
      <c r="H34" s="38">
        <v>703.26666666666665</v>
      </c>
      <c r="I34" s="38">
        <v>695.5333333333333</v>
      </c>
      <c r="J34" s="38">
        <v>725.23333333333335</v>
      </c>
      <c r="K34" s="38">
        <v>732.9666666666667</v>
      </c>
      <c r="L34" s="38">
        <v>740.08333333333337</v>
      </c>
      <c r="M34" s="28">
        <v>725.85</v>
      </c>
      <c r="N34" s="28">
        <v>711</v>
      </c>
      <c r="O34" s="39">
        <v>14499750</v>
      </c>
      <c r="P34" s="40">
        <v>-3.0295430606410191E-2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724.65</v>
      </c>
      <c r="F35" s="37">
        <v>723.58333333333337</v>
      </c>
      <c r="G35" s="38">
        <v>718.56666666666672</v>
      </c>
      <c r="H35" s="38">
        <v>712.48333333333335</v>
      </c>
      <c r="I35" s="38">
        <v>707.4666666666667</v>
      </c>
      <c r="J35" s="38">
        <v>729.66666666666674</v>
      </c>
      <c r="K35" s="38">
        <v>734.68333333333339</v>
      </c>
      <c r="L35" s="38">
        <v>740.76666666666677</v>
      </c>
      <c r="M35" s="28">
        <v>728.6</v>
      </c>
      <c r="N35" s="28">
        <v>717.5</v>
      </c>
      <c r="O35" s="39">
        <v>46118400</v>
      </c>
      <c r="P35" s="40">
        <v>-1.2474012474012475E-3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3641.2</v>
      </c>
      <c r="F36" s="37">
        <v>3626</v>
      </c>
      <c r="G36" s="38">
        <v>3605.25</v>
      </c>
      <c r="H36" s="38">
        <v>3569.3</v>
      </c>
      <c r="I36" s="38">
        <v>3548.55</v>
      </c>
      <c r="J36" s="38">
        <v>3661.95</v>
      </c>
      <c r="K36" s="38">
        <v>3682.7</v>
      </c>
      <c r="L36" s="38">
        <v>3718.6499999999996</v>
      </c>
      <c r="M36" s="28">
        <v>3646.75</v>
      </c>
      <c r="N36" s="28">
        <v>3590.05</v>
      </c>
      <c r="O36" s="39">
        <v>2189500</v>
      </c>
      <c r="P36" s="40">
        <v>4.1874851296692842E-2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16386.3</v>
      </c>
      <c r="F37" s="37">
        <v>16396.316666666666</v>
      </c>
      <c r="G37" s="38">
        <v>16245.23333333333</v>
      </c>
      <c r="H37" s="38">
        <v>16104.166666666664</v>
      </c>
      <c r="I37" s="38">
        <v>15953.083333333328</v>
      </c>
      <c r="J37" s="38">
        <v>16537.383333333331</v>
      </c>
      <c r="K37" s="38">
        <v>16688.466666666667</v>
      </c>
      <c r="L37" s="38">
        <v>16829.533333333333</v>
      </c>
      <c r="M37" s="28">
        <v>16547.400000000001</v>
      </c>
      <c r="N37" s="28">
        <v>16255.25</v>
      </c>
      <c r="O37" s="39">
        <v>602200</v>
      </c>
      <c r="P37" s="40">
        <v>-2.3670557717250323E-2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6990.65</v>
      </c>
      <c r="F38" s="37">
        <v>7003.8500000000013</v>
      </c>
      <c r="G38" s="38">
        <v>6933.6500000000024</v>
      </c>
      <c r="H38" s="38">
        <v>6876.6500000000015</v>
      </c>
      <c r="I38" s="38">
        <v>6806.4500000000025</v>
      </c>
      <c r="J38" s="38">
        <v>7060.8500000000022</v>
      </c>
      <c r="K38" s="38">
        <v>7131.0500000000011</v>
      </c>
      <c r="L38" s="38">
        <v>7188.050000000002</v>
      </c>
      <c r="M38" s="28">
        <v>7074.05</v>
      </c>
      <c r="N38" s="28">
        <v>6946.85</v>
      </c>
      <c r="O38" s="39">
        <v>3930750</v>
      </c>
      <c r="P38" s="40">
        <v>-3.5490208504974966E-3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2052.4499999999998</v>
      </c>
      <c r="F39" s="37">
        <v>2067.85</v>
      </c>
      <c r="G39" s="38">
        <v>2022.6</v>
      </c>
      <c r="H39" s="38">
        <v>1992.75</v>
      </c>
      <c r="I39" s="38">
        <v>1947.5</v>
      </c>
      <c r="J39" s="38">
        <v>2097.6999999999998</v>
      </c>
      <c r="K39" s="38">
        <v>2142.9499999999998</v>
      </c>
      <c r="L39" s="38">
        <v>2172.7999999999997</v>
      </c>
      <c r="M39" s="28">
        <v>2113.1</v>
      </c>
      <c r="N39" s="28">
        <v>2038</v>
      </c>
      <c r="O39" s="39">
        <v>1253000</v>
      </c>
      <c r="P39" s="40">
        <v>1.5987210231814548E-3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480.35</v>
      </c>
      <c r="F40" s="37">
        <v>481.2833333333333</v>
      </c>
      <c r="G40" s="38">
        <v>466.56666666666661</v>
      </c>
      <c r="H40" s="38">
        <v>452.7833333333333</v>
      </c>
      <c r="I40" s="38">
        <v>438.06666666666661</v>
      </c>
      <c r="J40" s="38">
        <v>495.06666666666661</v>
      </c>
      <c r="K40" s="38">
        <v>509.7833333333333</v>
      </c>
      <c r="L40" s="38">
        <v>523.56666666666661</v>
      </c>
      <c r="M40" s="28">
        <v>496</v>
      </c>
      <c r="N40" s="28">
        <v>467.5</v>
      </c>
      <c r="O40" s="39">
        <v>6697600</v>
      </c>
      <c r="P40" s="40">
        <v>-8.2419991231915832E-2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301</v>
      </c>
      <c r="F41" s="37">
        <v>302.25</v>
      </c>
      <c r="G41" s="38">
        <v>296.75</v>
      </c>
      <c r="H41" s="38">
        <v>292.5</v>
      </c>
      <c r="I41" s="38">
        <v>287</v>
      </c>
      <c r="J41" s="38">
        <v>306.5</v>
      </c>
      <c r="K41" s="38">
        <v>312</v>
      </c>
      <c r="L41" s="38">
        <v>316.25</v>
      </c>
      <c r="M41" s="28">
        <v>307.75</v>
      </c>
      <c r="N41" s="28">
        <v>298</v>
      </c>
      <c r="O41" s="39">
        <v>30591000</v>
      </c>
      <c r="P41" s="40">
        <v>5.8614675470287779E-2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108.65</v>
      </c>
      <c r="F42" s="37">
        <v>108.11666666666667</v>
      </c>
      <c r="G42" s="38">
        <v>107.13333333333335</v>
      </c>
      <c r="H42" s="38">
        <v>105.61666666666667</v>
      </c>
      <c r="I42" s="38">
        <v>104.63333333333335</v>
      </c>
      <c r="J42" s="38">
        <v>109.63333333333335</v>
      </c>
      <c r="K42" s="38">
        <v>110.61666666666667</v>
      </c>
      <c r="L42" s="38">
        <v>112.13333333333335</v>
      </c>
      <c r="M42" s="28">
        <v>109.1</v>
      </c>
      <c r="N42" s="28">
        <v>106.6</v>
      </c>
      <c r="O42" s="39">
        <v>117234000</v>
      </c>
      <c r="P42" s="40">
        <v>1.099788114216527E-2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1939.4</v>
      </c>
      <c r="F43" s="37">
        <v>1934.5</v>
      </c>
      <c r="G43" s="38">
        <v>1912.05</v>
      </c>
      <c r="H43" s="38">
        <v>1884.7</v>
      </c>
      <c r="I43" s="38">
        <v>1862.25</v>
      </c>
      <c r="J43" s="38">
        <v>1961.85</v>
      </c>
      <c r="K43" s="38">
        <v>1984.2999999999997</v>
      </c>
      <c r="L43" s="38">
        <v>2011.6499999999999</v>
      </c>
      <c r="M43" s="28">
        <v>1956.95</v>
      </c>
      <c r="N43" s="28">
        <v>1907.15</v>
      </c>
      <c r="O43" s="39">
        <v>1489950</v>
      </c>
      <c r="P43" s="40">
        <v>-3.7997159090909088E-2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206.2</v>
      </c>
      <c r="F44" s="37">
        <v>206.76666666666665</v>
      </c>
      <c r="G44" s="38">
        <v>204.5333333333333</v>
      </c>
      <c r="H44" s="38">
        <v>202.86666666666665</v>
      </c>
      <c r="I44" s="38">
        <v>200.6333333333333</v>
      </c>
      <c r="J44" s="38">
        <v>208.43333333333331</v>
      </c>
      <c r="K44" s="38">
        <v>210.66666666666666</v>
      </c>
      <c r="L44" s="38">
        <v>212.33333333333331</v>
      </c>
      <c r="M44" s="28">
        <v>209</v>
      </c>
      <c r="N44" s="28">
        <v>205.1</v>
      </c>
      <c r="O44" s="39">
        <v>36719400</v>
      </c>
      <c r="P44" s="40">
        <v>-2.2952477249747218E-2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690.8</v>
      </c>
      <c r="F45" s="37">
        <v>688.6</v>
      </c>
      <c r="G45" s="38">
        <v>684.25</v>
      </c>
      <c r="H45" s="38">
        <v>677.69999999999993</v>
      </c>
      <c r="I45" s="38">
        <v>673.34999999999991</v>
      </c>
      <c r="J45" s="38">
        <v>695.15000000000009</v>
      </c>
      <c r="K45" s="38">
        <v>699.50000000000023</v>
      </c>
      <c r="L45" s="38">
        <v>706.05000000000018</v>
      </c>
      <c r="M45" s="28">
        <v>692.95</v>
      </c>
      <c r="N45" s="28">
        <v>682.05</v>
      </c>
      <c r="O45" s="39">
        <v>4673900</v>
      </c>
      <c r="P45" s="40">
        <v>-1.5979620194534506E-2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690</v>
      </c>
      <c r="F46" s="37">
        <v>692.16666666666663</v>
      </c>
      <c r="G46" s="38">
        <v>681.88333333333321</v>
      </c>
      <c r="H46" s="38">
        <v>673.76666666666654</v>
      </c>
      <c r="I46" s="38">
        <v>663.48333333333312</v>
      </c>
      <c r="J46" s="38">
        <v>700.2833333333333</v>
      </c>
      <c r="K46" s="38">
        <v>710.56666666666683</v>
      </c>
      <c r="L46" s="38">
        <v>718.68333333333339</v>
      </c>
      <c r="M46" s="28">
        <v>702.45</v>
      </c>
      <c r="N46" s="28">
        <v>684.05</v>
      </c>
      <c r="O46" s="39">
        <v>5959500</v>
      </c>
      <c r="P46" s="40">
        <v>-7.8661505805968281E-3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712.25</v>
      </c>
      <c r="F47" s="37">
        <v>712.1</v>
      </c>
      <c r="G47" s="38">
        <v>707.40000000000009</v>
      </c>
      <c r="H47" s="38">
        <v>702.55000000000007</v>
      </c>
      <c r="I47" s="38">
        <v>697.85000000000014</v>
      </c>
      <c r="J47" s="38">
        <v>716.95</v>
      </c>
      <c r="K47" s="38">
        <v>721.65000000000009</v>
      </c>
      <c r="L47" s="38">
        <v>726.5</v>
      </c>
      <c r="M47" s="28">
        <v>716.8</v>
      </c>
      <c r="N47" s="28">
        <v>707.25</v>
      </c>
      <c r="O47" s="39">
        <v>52325050</v>
      </c>
      <c r="P47" s="40">
        <v>2.1287434955059858E-3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51.8</v>
      </c>
      <c r="F48" s="37">
        <v>51.916666666666664</v>
      </c>
      <c r="G48" s="38">
        <v>51.233333333333327</v>
      </c>
      <c r="H48" s="38">
        <v>50.666666666666664</v>
      </c>
      <c r="I48" s="38">
        <v>49.983333333333327</v>
      </c>
      <c r="J48" s="38">
        <v>52.483333333333327</v>
      </c>
      <c r="K48" s="38">
        <v>53.166666666666664</v>
      </c>
      <c r="L48" s="38">
        <v>53.733333333333327</v>
      </c>
      <c r="M48" s="28">
        <v>52.6</v>
      </c>
      <c r="N48" s="28">
        <v>51.35</v>
      </c>
      <c r="O48" s="39">
        <v>110460000</v>
      </c>
      <c r="P48" s="40">
        <v>6.4096431646417295E-3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349.1</v>
      </c>
      <c r="F49" s="37">
        <v>347.55</v>
      </c>
      <c r="G49" s="38">
        <v>344.20000000000005</v>
      </c>
      <c r="H49" s="38">
        <v>339.3</v>
      </c>
      <c r="I49" s="38">
        <v>335.95000000000005</v>
      </c>
      <c r="J49" s="38">
        <v>352.45000000000005</v>
      </c>
      <c r="K49" s="38">
        <v>355.80000000000007</v>
      </c>
      <c r="L49" s="38">
        <v>360.70000000000005</v>
      </c>
      <c r="M49" s="28">
        <v>350.9</v>
      </c>
      <c r="N49" s="28">
        <v>342.65</v>
      </c>
      <c r="O49" s="39">
        <v>18671400</v>
      </c>
      <c r="P49" s="40">
        <v>-5.2963135790947267E-2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14061.75</v>
      </c>
      <c r="F50" s="37">
        <v>14119.983333333332</v>
      </c>
      <c r="G50" s="38">
        <v>13951.766666666663</v>
      </c>
      <c r="H50" s="38">
        <v>13841.783333333331</v>
      </c>
      <c r="I50" s="38">
        <v>13673.566666666662</v>
      </c>
      <c r="J50" s="38">
        <v>14229.966666666664</v>
      </c>
      <c r="K50" s="38">
        <v>14398.183333333334</v>
      </c>
      <c r="L50" s="38">
        <v>14508.166666666664</v>
      </c>
      <c r="M50" s="28">
        <v>14288.2</v>
      </c>
      <c r="N50" s="28">
        <v>14010</v>
      </c>
      <c r="O50" s="39">
        <v>222500</v>
      </c>
      <c r="P50" s="40">
        <v>3.7296037296037296E-2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360.4</v>
      </c>
      <c r="F51" s="37">
        <v>361.09999999999997</v>
      </c>
      <c r="G51" s="38">
        <v>358.04999999999995</v>
      </c>
      <c r="H51" s="38">
        <v>355.7</v>
      </c>
      <c r="I51" s="38">
        <v>352.65</v>
      </c>
      <c r="J51" s="38">
        <v>363.44999999999993</v>
      </c>
      <c r="K51" s="38">
        <v>366.5</v>
      </c>
      <c r="L51" s="38">
        <v>368.84999999999991</v>
      </c>
      <c r="M51" s="28">
        <v>364.15</v>
      </c>
      <c r="N51" s="28">
        <v>358.75</v>
      </c>
      <c r="O51" s="39">
        <v>22647600</v>
      </c>
      <c r="P51" s="40">
        <v>2.2303648239604909E-3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3100.1</v>
      </c>
      <c r="F52" s="37">
        <v>3096.6</v>
      </c>
      <c r="G52" s="38">
        <v>3077.1</v>
      </c>
      <c r="H52" s="38">
        <v>3054.1</v>
      </c>
      <c r="I52" s="38">
        <v>3034.6</v>
      </c>
      <c r="J52" s="38">
        <v>3119.6</v>
      </c>
      <c r="K52" s="38">
        <v>3139.1</v>
      </c>
      <c r="L52" s="38">
        <v>3162.1</v>
      </c>
      <c r="M52" s="28">
        <v>3116.1</v>
      </c>
      <c r="N52" s="28">
        <v>3073.6</v>
      </c>
      <c r="O52" s="39">
        <v>2015600</v>
      </c>
      <c r="P52" s="40">
        <v>7.699230076992301E-3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465.7</v>
      </c>
      <c r="F53" s="37">
        <v>471.63333333333338</v>
      </c>
      <c r="G53" s="38">
        <v>456.91666666666674</v>
      </c>
      <c r="H53" s="38">
        <v>448.13333333333338</v>
      </c>
      <c r="I53" s="38">
        <v>433.41666666666674</v>
      </c>
      <c r="J53" s="38">
        <v>480.41666666666674</v>
      </c>
      <c r="K53" s="38">
        <v>495.13333333333333</v>
      </c>
      <c r="L53" s="38">
        <v>503.91666666666674</v>
      </c>
      <c r="M53" s="28">
        <v>486.35</v>
      </c>
      <c r="N53" s="28">
        <v>462.85</v>
      </c>
      <c r="O53" s="39">
        <v>4482400</v>
      </c>
      <c r="P53" s="40">
        <v>-3.4444133295995522E-2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226.1</v>
      </c>
      <c r="F54" s="37">
        <v>226.28333333333333</v>
      </c>
      <c r="G54" s="38">
        <v>223.96666666666667</v>
      </c>
      <c r="H54" s="38">
        <v>221.83333333333334</v>
      </c>
      <c r="I54" s="38">
        <v>219.51666666666668</v>
      </c>
      <c r="J54" s="38">
        <v>228.41666666666666</v>
      </c>
      <c r="K54" s="38">
        <v>230.73333333333332</v>
      </c>
      <c r="L54" s="38">
        <v>232.86666666666665</v>
      </c>
      <c r="M54" s="28">
        <v>228.6</v>
      </c>
      <c r="N54" s="28">
        <v>224.15</v>
      </c>
      <c r="O54" s="39">
        <v>44134200</v>
      </c>
      <c r="P54" s="40">
        <v>1.1885601089513434E-2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602.9</v>
      </c>
      <c r="F55" s="37">
        <v>602.63333333333333</v>
      </c>
      <c r="G55" s="38">
        <v>598.56666666666661</v>
      </c>
      <c r="H55" s="38">
        <v>594.23333333333323</v>
      </c>
      <c r="I55" s="38">
        <v>590.16666666666652</v>
      </c>
      <c r="J55" s="38">
        <v>606.9666666666667</v>
      </c>
      <c r="K55" s="38">
        <v>611.03333333333353</v>
      </c>
      <c r="L55" s="38">
        <v>615.36666666666679</v>
      </c>
      <c r="M55" s="28">
        <v>606.70000000000005</v>
      </c>
      <c r="N55" s="28">
        <v>598.29999999999995</v>
      </c>
      <c r="O55" s="39">
        <v>3139500</v>
      </c>
      <c r="P55" s="40">
        <v>8.4559974945192604E-3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410.2</v>
      </c>
      <c r="F56" s="37">
        <v>412.23333333333329</v>
      </c>
      <c r="G56" s="38">
        <v>404.31666666666661</v>
      </c>
      <c r="H56" s="38">
        <v>398.43333333333334</v>
      </c>
      <c r="I56" s="38">
        <v>390.51666666666665</v>
      </c>
      <c r="J56" s="38">
        <v>418.11666666666656</v>
      </c>
      <c r="K56" s="38">
        <v>426.03333333333319</v>
      </c>
      <c r="L56" s="38">
        <v>431.91666666666652</v>
      </c>
      <c r="M56" s="28">
        <v>420.15</v>
      </c>
      <c r="N56" s="28">
        <v>406.35</v>
      </c>
      <c r="O56" s="39">
        <v>2890500</v>
      </c>
      <c r="P56" s="40">
        <v>-6.1830574488802338E-2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732.35</v>
      </c>
      <c r="F57" s="37">
        <v>732.44999999999993</v>
      </c>
      <c r="G57" s="38">
        <v>724.89999999999986</v>
      </c>
      <c r="H57" s="38">
        <v>717.44999999999993</v>
      </c>
      <c r="I57" s="38">
        <v>709.89999999999986</v>
      </c>
      <c r="J57" s="38">
        <v>739.89999999999986</v>
      </c>
      <c r="K57" s="38">
        <v>747.44999999999982</v>
      </c>
      <c r="L57" s="38">
        <v>754.89999999999986</v>
      </c>
      <c r="M57" s="28">
        <v>740</v>
      </c>
      <c r="N57" s="28">
        <v>725</v>
      </c>
      <c r="O57" s="39">
        <v>9182500</v>
      </c>
      <c r="P57" s="40">
        <v>-2.8306878306878308E-2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1017.75</v>
      </c>
      <c r="F58" s="37">
        <v>1021.3833333333333</v>
      </c>
      <c r="G58" s="38">
        <v>1006.1166666666666</v>
      </c>
      <c r="H58" s="38">
        <v>994.48333333333323</v>
      </c>
      <c r="I58" s="38">
        <v>979.21666666666647</v>
      </c>
      <c r="J58" s="38">
        <v>1033.0166666666667</v>
      </c>
      <c r="K58" s="38">
        <v>1048.2833333333333</v>
      </c>
      <c r="L58" s="38">
        <v>1059.9166666666667</v>
      </c>
      <c r="M58" s="28">
        <v>1036.6500000000001</v>
      </c>
      <c r="N58" s="28">
        <v>1009.75</v>
      </c>
      <c r="O58" s="39">
        <v>9178650</v>
      </c>
      <c r="P58" s="40">
        <v>4.2524916943521597E-2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186.25</v>
      </c>
      <c r="F59" s="37">
        <v>186.58333333333334</v>
      </c>
      <c r="G59" s="38">
        <v>184.26666666666668</v>
      </c>
      <c r="H59" s="38">
        <v>182.28333333333333</v>
      </c>
      <c r="I59" s="38">
        <v>179.96666666666667</v>
      </c>
      <c r="J59" s="38">
        <v>188.56666666666669</v>
      </c>
      <c r="K59" s="38">
        <v>190.88333333333335</v>
      </c>
      <c r="L59" s="38">
        <v>192.8666666666667</v>
      </c>
      <c r="M59" s="28">
        <v>188.9</v>
      </c>
      <c r="N59" s="28">
        <v>184.6</v>
      </c>
      <c r="O59" s="39">
        <v>39782400</v>
      </c>
      <c r="P59" s="40">
        <v>-1.0556317956296844E-4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4427.3</v>
      </c>
      <c r="F60" s="37">
        <v>4456.5166666666664</v>
      </c>
      <c r="G60" s="38">
        <v>4375.083333333333</v>
      </c>
      <c r="H60" s="38">
        <v>4322.8666666666668</v>
      </c>
      <c r="I60" s="38">
        <v>4241.4333333333334</v>
      </c>
      <c r="J60" s="38">
        <v>4508.7333333333327</v>
      </c>
      <c r="K60" s="38">
        <v>4590.166666666667</v>
      </c>
      <c r="L60" s="38">
        <v>4642.3833333333323</v>
      </c>
      <c r="M60" s="28">
        <v>4537.95</v>
      </c>
      <c r="N60" s="28">
        <v>4404.3</v>
      </c>
      <c r="O60" s="39">
        <v>1317000</v>
      </c>
      <c r="P60" s="40">
        <v>-2.0453700260319823E-2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1518.2</v>
      </c>
      <c r="F61" s="37">
        <v>1513.6499999999999</v>
      </c>
      <c r="G61" s="38">
        <v>1504.0999999999997</v>
      </c>
      <c r="H61" s="38">
        <v>1489.9999999999998</v>
      </c>
      <c r="I61" s="38">
        <v>1480.4499999999996</v>
      </c>
      <c r="J61" s="38">
        <v>1527.7499999999998</v>
      </c>
      <c r="K61" s="38">
        <v>1537.3</v>
      </c>
      <c r="L61" s="38">
        <v>1551.3999999999999</v>
      </c>
      <c r="M61" s="28">
        <v>1523.2</v>
      </c>
      <c r="N61" s="28">
        <v>1499.55</v>
      </c>
      <c r="O61" s="39">
        <v>2580200</v>
      </c>
      <c r="P61" s="40">
        <v>-1.1663761898377799E-2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690.8</v>
      </c>
      <c r="F62" s="37">
        <v>673.81666666666661</v>
      </c>
      <c r="G62" s="38">
        <v>642.08333333333326</v>
      </c>
      <c r="H62" s="38">
        <v>593.36666666666667</v>
      </c>
      <c r="I62" s="38">
        <v>561.63333333333333</v>
      </c>
      <c r="J62" s="38">
        <v>722.53333333333319</v>
      </c>
      <c r="K62" s="38">
        <v>754.26666666666654</v>
      </c>
      <c r="L62" s="38">
        <v>802.98333333333312</v>
      </c>
      <c r="M62" s="28">
        <v>705.55</v>
      </c>
      <c r="N62" s="28">
        <v>625.1</v>
      </c>
      <c r="O62" s="39">
        <v>6752800</v>
      </c>
      <c r="P62" s="40">
        <v>0.17089748924954917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795.15</v>
      </c>
      <c r="F63" s="37">
        <v>800.19999999999993</v>
      </c>
      <c r="G63" s="38">
        <v>787.54999999999984</v>
      </c>
      <c r="H63" s="38">
        <v>779.94999999999993</v>
      </c>
      <c r="I63" s="38">
        <v>767.29999999999984</v>
      </c>
      <c r="J63" s="38">
        <v>807.79999999999984</v>
      </c>
      <c r="K63" s="38">
        <v>820.44999999999993</v>
      </c>
      <c r="L63" s="38">
        <v>828.04999999999984</v>
      </c>
      <c r="M63" s="28">
        <v>812.85</v>
      </c>
      <c r="N63" s="28">
        <v>792.6</v>
      </c>
      <c r="O63" s="39">
        <v>1285625</v>
      </c>
      <c r="P63" s="40">
        <v>5.8679706601466996E-3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374.55</v>
      </c>
      <c r="F64" s="37">
        <v>373.61666666666662</v>
      </c>
      <c r="G64" s="38">
        <v>367.48333333333323</v>
      </c>
      <c r="H64" s="38">
        <v>360.41666666666663</v>
      </c>
      <c r="I64" s="38">
        <v>354.28333333333325</v>
      </c>
      <c r="J64" s="38">
        <v>380.68333333333322</v>
      </c>
      <c r="K64" s="38">
        <v>386.81666666666655</v>
      </c>
      <c r="L64" s="38">
        <v>393.88333333333321</v>
      </c>
      <c r="M64" s="28">
        <v>379.75</v>
      </c>
      <c r="N64" s="28">
        <v>366.55</v>
      </c>
      <c r="O64" s="39">
        <v>6067600</v>
      </c>
      <c r="P64" s="40">
        <v>8.4972462627852088E-2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125.2</v>
      </c>
      <c r="F65" s="37">
        <v>124.75</v>
      </c>
      <c r="G65" s="38">
        <v>124</v>
      </c>
      <c r="H65" s="38">
        <v>122.8</v>
      </c>
      <c r="I65" s="38">
        <v>122.05</v>
      </c>
      <c r="J65" s="38">
        <v>125.95</v>
      </c>
      <c r="K65" s="38">
        <v>126.7</v>
      </c>
      <c r="L65" s="38">
        <v>127.9</v>
      </c>
      <c r="M65" s="28">
        <v>125.5</v>
      </c>
      <c r="N65" s="28">
        <v>123.55</v>
      </c>
      <c r="O65" s="39">
        <v>14660800</v>
      </c>
      <c r="P65" s="40">
        <v>-1.8438424766674254E-2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1088.0999999999999</v>
      </c>
      <c r="F66" s="37">
        <v>1092.4000000000001</v>
      </c>
      <c r="G66" s="38">
        <v>1076.1000000000001</v>
      </c>
      <c r="H66" s="38">
        <v>1064.1000000000001</v>
      </c>
      <c r="I66" s="38">
        <v>1047.8000000000002</v>
      </c>
      <c r="J66" s="38">
        <v>1104.4000000000001</v>
      </c>
      <c r="K66" s="38">
        <v>1120.7000000000003</v>
      </c>
      <c r="L66" s="38">
        <v>1132.7</v>
      </c>
      <c r="M66" s="28">
        <v>1108.7</v>
      </c>
      <c r="N66" s="28">
        <v>1080.4000000000001</v>
      </c>
      <c r="O66" s="39">
        <v>2257800</v>
      </c>
      <c r="P66" s="40">
        <v>-3.9703546850185286E-3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521.45000000000005</v>
      </c>
      <c r="F67" s="37">
        <v>522.5</v>
      </c>
      <c r="G67" s="38">
        <v>517.54999999999995</v>
      </c>
      <c r="H67" s="38">
        <v>513.65</v>
      </c>
      <c r="I67" s="38">
        <v>508.69999999999993</v>
      </c>
      <c r="J67" s="38">
        <v>526.4</v>
      </c>
      <c r="K67" s="38">
        <v>531.35</v>
      </c>
      <c r="L67" s="38">
        <v>535.25</v>
      </c>
      <c r="M67" s="28">
        <v>527.45000000000005</v>
      </c>
      <c r="N67" s="28">
        <v>518.6</v>
      </c>
      <c r="O67" s="39">
        <v>13341250</v>
      </c>
      <c r="P67" s="40">
        <v>1.3195367381811278E-2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1362.65</v>
      </c>
      <c r="F68" s="37">
        <v>1371.9333333333334</v>
      </c>
      <c r="G68" s="38">
        <v>1345.4166666666667</v>
      </c>
      <c r="H68" s="38">
        <v>1328.1833333333334</v>
      </c>
      <c r="I68" s="38">
        <v>1301.6666666666667</v>
      </c>
      <c r="J68" s="38">
        <v>1389.1666666666667</v>
      </c>
      <c r="K68" s="38">
        <v>1415.6833333333332</v>
      </c>
      <c r="L68" s="38">
        <v>1432.9166666666667</v>
      </c>
      <c r="M68" s="28">
        <v>1398.45</v>
      </c>
      <c r="N68" s="28">
        <v>1354.7</v>
      </c>
      <c r="O68" s="39">
        <v>1182500</v>
      </c>
      <c r="P68" s="40">
        <v>1.2197731649903702E-2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2235.65</v>
      </c>
      <c r="F69" s="37">
        <v>2233.8166666666671</v>
      </c>
      <c r="G69" s="38">
        <v>2213.8333333333339</v>
      </c>
      <c r="H69" s="38">
        <v>2192.0166666666669</v>
      </c>
      <c r="I69" s="38">
        <v>2172.0333333333338</v>
      </c>
      <c r="J69" s="38">
        <v>2255.6333333333341</v>
      </c>
      <c r="K69" s="38">
        <v>2275.6166666666668</v>
      </c>
      <c r="L69" s="38">
        <v>2297.4333333333343</v>
      </c>
      <c r="M69" s="28">
        <v>2253.8000000000002</v>
      </c>
      <c r="N69" s="28">
        <v>2212</v>
      </c>
      <c r="O69" s="39">
        <v>1761250</v>
      </c>
      <c r="P69" s="40">
        <v>4.5252225519287835E-2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320.55</v>
      </c>
      <c r="F70" s="37">
        <v>312.63333333333338</v>
      </c>
      <c r="G70" s="38">
        <v>302.16666666666674</v>
      </c>
      <c r="H70" s="38">
        <v>283.78333333333336</v>
      </c>
      <c r="I70" s="38">
        <v>273.31666666666672</v>
      </c>
      <c r="J70" s="38">
        <v>331.01666666666677</v>
      </c>
      <c r="K70" s="38">
        <v>341.48333333333335</v>
      </c>
      <c r="L70" s="38">
        <v>359.86666666666679</v>
      </c>
      <c r="M70" s="28">
        <v>323.10000000000002</v>
      </c>
      <c r="N70" s="28">
        <v>294.25</v>
      </c>
      <c r="O70" s="39">
        <v>13321600</v>
      </c>
      <c r="P70" s="40">
        <v>-8.5136629284473228E-2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4467.05</v>
      </c>
      <c r="F71" s="37">
        <v>4476.7</v>
      </c>
      <c r="G71" s="38">
        <v>4419.3999999999996</v>
      </c>
      <c r="H71" s="38">
        <v>4371.75</v>
      </c>
      <c r="I71" s="38">
        <v>4314.45</v>
      </c>
      <c r="J71" s="38">
        <v>4524.3499999999995</v>
      </c>
      <c r="K71" s="38">
        <v>4581.6500000000005</v>
      </c>
      <c r="L71" s="38">
        <v>4629.2999999999993</v>
      </c>
      <c r="M71" s="28">
        <v>4534</v>
      </c>
      <c r="N71" s="28">
        <v>4429.05</v>
      </c>
      <c r="O71" s="39">
        <v>2243800</v>
      </c>
      <c r="P71" s="40">
        <v>-4.899995545458595E-4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4267.8</v>
      </c>
      <c r="F72" s="37">
        <v>4304.4833333333327</v>
      </c>
      <c r="G72" s="38">
        <v>4214.4666666666653</v>
      </c>
      <c r="H72" s="38">
        <v>4161.1333333333323</v>
      </c>
      <c r="I72" s="38">
        <v>4071.116666666665</v>
      </c>
      <c r="J72" s="38">
        <v>4357.8166666666657</v>
      </c>
      <c r="K72" s="38">
        <v>4447.8333333333339</v>
      </c>
      <c r="L72" s="38">
        <v>4501.1666666666661</v>
      </c>
      <c r="M72" s="28">
        <v>4394.5</v>
      </c>
      <c r="N72" s="28">
        <v>4251.1499999999996</v>
      </c>
      <c r="O72" s="39">
        <v>712000</v>
      </c>
      <c r="P72" s="40">
        <v>4.6674016905549433E-2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366</v>
      </c>
      <c r="F73" s="37">
        <v>363.13333333333338</v>
      </c>
      <c r="G73" s="38">
        <v>359.26666666666677</v>
      </c>
      <c r="H73" s="38">
        <v>352.53333333333336</v>
      </c>
      <c r="I73" s="38">
        <v>348.66666666666674</v>
      </c>
      <c r="J73" s="38">
        <v>369.86666666666679</v>
      </c>
      <c r="K73" s="38">
        <v>373.73333333333346</v>
      </c>
      <c r="L73" s="38">
        <v>380.46666666666681</v>
      </c>
      <c r="M73" s="28">
        <v>367</v>
      </c>
      <c r="N73" s="28">
        <v>356.4</v>
      </c>
      <c r="O73" s="39">
        <v>40019100</v>
      </c>
      <c r="P73" s="40">
        <v>2.6320243737305349E-2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4357.5</v>
      </c>
      <c r="F74" s="37">
        <v>4343.4333333333334</v>
      </c>
      <c r="G74" s="38">
        <v>4310.0666666666666</v>
      </c>
      <c r="H74" s="38">
        <v>4262.6333333333332</v>
      </c>
      <c r="I74" s="38">
        <v>4229.2666666666664</v>
      </c>
      <c r="J74" s="38">
        <v>4390.8666666666668</v>
      </c>
      <c r="K74" s="38">
        <v>4424.2333333333336</v>
      </c>
      <c r="L74" s="38">
        <v>4471.666666666667</v>
      </c>
      <c r="M74" s="28">
        <v>4376.8</v>
      </c>
      <c r="N74" s="28">
        <v>4296</v>
      </c>
      <c r="O74" s="39">
        <v>2933875</v>
      </c>
      <c r="P74" s="40">
        <v>-4.5040279925136303E-2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2341.1999999999998</v>
      </c>
      <c r="F75" s="37">
        <v>2352.75</v>
      </c>
      <c r="G75" s="38">
        <v>2314.6999999999998</v>
      </c>
      <c r="H75" s="38">
        <v>2288.1999999999998</v>
      </c>
      <c r="I75" s="38">
        <v>2250.1499999999996</v>
      </c>
      <c r="J75" s="38">
        <v>2379.25</v>
      </c>
      <c r="K75" s="38">
        <v>2417.3000000000002</v>
      </c>
      <c r="L75" s="38">
        <v>2443.8000000000002</v>
      </c>
      <c r="M75" s="28">
        <v>2390.8000000000002</v>
      </c>
      <c r="N75" s="28">
        <v>2326.25</v>
      </c>
      <c r="O75" s="39">
        <v>3397100</v>
      </c>
      <c r="P75" s="40">
        <v>3.5196245733788399E-2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1665.55</v>
      </c>
      <c r="F76" s="37">
        <v>1693.4833333333333</v>
      </c>
      <c r="G76" s="38">
        <v>1622.2666666666667</v>
      </c>
      <c r="H76" s="38">
        <v>1578.9833333333333</v>
      </c>
      <c r="I76" s="38">
        <v>1507.7666666666667</v>
      </c>
      <c r="J76" s="38">
        <v>1736.7666666666667</v>
      </c>
      <c r="K76" s="38">
        <v>1807.9833333333333</v>
      </c>
      <c r="L76" s="38">
        <v>1851.2666666666667</v>
      </c>
      <c r="M76" s="28">
        <v>1764.7</v>
      </c>
      <c r="N76" s="28">
        <v>1650.2</v>
      </c>
      <c r="O76" s="39">
        <v>5838800</v>
      </c>
      <c r="P76" s="40">
        <v>8.9826506518837904E-2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153.69999999999999</v>
      </c>
      <c r="F77" s="37">
        <v>154.58333333333334</v>
      </c>
      <c r="G77" s="38">
        <v>152.2166666666667</v>
      </c>
      <c r="H77" s="38">
        <v>150.73333333333335</v>
      </c>
      <c r="I77" s="38">
        <v>148.3666666666667</v>
      </c>
      <c r="J77" s="38">
        <v>156.06666666666669</v>
      </c>
      <c r="K77" s="38">
        <v>158.43333333333331</v>
      </c>
      <c r="L77" s="38">
        <v>159.91666666666669</v>
      </c>
      <c r="M77" s="28">
        <v>156.94999999999999</v>
      </c>
      <c r="N77" s="28">
        <v>153.1</v>
      </c>
      <c r="O77" s="39">
        <v>21704400</v>
      </c>
      <c r="P77" s="40">
        <v>3.9966694421315566E-3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97.85</v>
      </c>
      <c r="F78" s="37">
        <v>98.033333333333346</v>
      </c>
      <c r="G78" s="38">
        <v>97.066666666666691</v>
      </c>
      <c r="H78" s="38">
        <v>96.283333333333346</v>
      </c>
      <c r="I78" s="38">
        <v>95.316666666666691</v>
      </c>
      <c r="J78" s="38">
        <v>98.816666666666691</v>
      </c>
      <c r="K78" s="38">
        <v>99.78333333333336</v>
      </c>
      <c r="L78" s="38">
        <v>100.56666666666669</v>
      </c>
      <c r="M78" s="28">
        <v>99</v>
      </c>
      <c r="N78" s="28">
        <v>97.25</v>
      </c>
      <c r="O78" s="39">
        <v>62650000</v>
      </c>
      <c r="P78" s="40">
        <v>1.0646878528794966E-2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132.05000000000001</v>
      </c>
      <c r="F79" s="37">
        <v>133.06666666666669</v>
      </c>
      <c r="G79" s="38">
        <v>130.33333333333337</v>
      </c>
      <c r="H79" s="38">
        <v>128.61666666666667</v>
      </c>
      <c r="I79" s="38">
        <v>125.88333333333335</v>
      </c>
      <c r="J79" s="38">
        <v>134.78333333333339</v>
      </c>
      <c r="K79" s="38">
        <v>137.51666666666668</v>
      </c>
      <c r="L79" s="38">
        <v>139.23333333333341</v>
      </c>
      <c r="M79" s="28">
        <v>135.80000000000001</v>
      </c>
      <c r="N79" s="28">
        <v>131.35</v>
      </c>
      <c r="O79" s="39">
        <v>15355600</v>
      </c>
      <c r="P79" s="40">
        <v>-5.2614693615656079E-2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147.80000000000001</v>
      </c>
      <c r="F80" s="37">
        <v>147.85</v>
      </c>
      <c r="G80" s="38">
        <v>146.89999999999998</v>
      </c>
      <c r="H80" s="38">
        <v>145.99999999999997</v>
      </c>
      <c r="I80" s="38">
        <v>145.04999999999995</v>
      </c>
      <c r="J80" s="38">
        <v>148.75</v>
      </c>
      <c r="K80" s="38">
        <v>149.69999999999999</v>
      </c>
      <c r="L80" s="38">
        <v>150.60000000000002</v>
      </c>
      <c r="M80" s="28">
        <v>148.80000000000001</v>
      </c>
      <c r="N80" s="28">
        <v>146.94999999999999</v>
      </c>
      <c r="O80" s="39">
        <v>36661000</v>
      </c>
      <c r="P80" s="40">
        <v>-7.2679220350181702E-3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458.05</v>
      </c>
      <c r="F81" s="37">
        <v>459.2</v>
      </c>
      <c r="G81" s="38">
        <v>450.2</v>
      </c>
      <c r="H81" s="38">
        <v>442.35</v>
      </c>
      <c r="I81" s="38">
        <v>433.35</v>
      </c>
      <c r="J81" s="38">
        <v>467.04999999999995</v>
      </c>
      <c r="K81" s="38">
        <v>476.04999999999995</v>
      </c>
      <c r="L81" s="38">
        <v>483.89999999999992</v>
      </c>
      <c r="M81" s="28">
        <v>468.2</v>
      </c>
      <c r="N81" s="28">
        <v>451.35</v>
      </c>
      <c r="O81" s="39">
        <v>7843000</v>
      </c>
      <c r="P81" s="40">
        <v>1.2470308788598575E-2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36.799999999999997</v>
      </c>
      <c r="F82" s="37">
        <v>36.883333333333333</v>
      </c>
      <c r="G82" s="38">
        <v>36.416666666666664</v>
      </c>
      <c r="H82" s="38">
        <v>36.033333333333331</v>
      </c>
      <c r="I82" s="38">
        <v>35.566666666666663</v>
      </c>
      <c r="J82" s="38">
        <v>37.266666666666666</v>
      </c>
      <c r="K82" s="38">
        <v>37.733333333333334</v>
      </c>
      <c r="L82" s="38">
        <v>38.116666666666667</v>
      </c>
      <c r="M82" s="28">
        <v>37.35</v>
      </c>
      <c r="N82" s="28">
        <v>36.5</v>
      </c>
      <c r="O82" s="39">
        <v>115132500</v>
      </c>
      <c r="P82" s="40">
        <v>1.2665743122897288E-2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768.6</v>
      </c>
      <c r="F83" s="37">
        <v>782.98333333333323</v>
      </c>
      <c r="G83" s="38">
        <v>748.06666666666649</v>
      </c>
      <c r="H83" s="38">
        <v>727.5333333333333</v>
      </c>
      <c r="I83" s="38">
        <v>692.61666666666656</v>
      </c>
      <c r="J83" s="38">
        <v>803.51666666666642</v>
      </c>
      <c r="K83" s="38">
        <v>838.43333333333317</v>
      </c>
      <c r="L83" s="38">
        <v>858.96666666666636</v>
      </c>
      <c r="M83" s="28">
        <v>817.9</v>
      </c>
      <c r="N83" s="28">
        <v>762.45</v>
      </c>
      <c r="O83" s="39">
        <v>3506100</v>
      </c>
      <c r="P83" s="40">
        <v>0.10759753593429158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686.55</v>
      </c>
      <c r="F84" s="37">
        <v>689.38333333333321</v>
      </c>
      <c r="G84" s="38">
        <v>678.61666666666645</v>
      </c>
      <c r="H84" s="38">
        <v>670.68333333333328</v>
      </c>
      <c r="I84" s="38">
        <v>659.91666666666652</v>
      </c>
      <c r="J84" s="38">
        <v>697.31666666666638</v>
      </c>
      <c r="K84" s="38">
        <v>708.08333333333326</v>
      </c>
      <c r="L84" s="38">
        <v>716.01666666666631</v>
      </c>
      <c r="M84" s="28">
        <v>700.15</v>
      </c>
      <c r="N84" s="28">
        <v>681.45</v>
      </c>
      <c r="O84" s="39">
        <v>10059500</v>
      </c>
      <c r="P84" s="40">
        <v>-1.4909054765927841E-4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1627.15</v>
      </c>
      <c r="F85" s="37">
        <v>1614.2666666666664</v>
      </c>
      <c r="G85" s="38">
        <v>1589.9833333333329</v>
      </c>
      <c r="H85" s="38">
        <v>1552.8166666666664</v>
      </c>
      <c r="I85" s="38">
        <v>1528.5333333333328</v>
      </c>
      <c r="J85" s="38">
        <v>1651.4333333333329</v>
      </c>
      <c r="K85" s="38">
        <v>1675.7166666666667</v>
      </c>
      <c r="L85" s="38">
        <v>1712.883333333333</v>
      </c>
      <c r="M85" s="28">
        <v>1638.55</v>
      </c>
      <c r="N85" s="28">
        <v>1577.1</v>
      </c>
      <c r="O85" s="39">
        <v>4990050</v>
      </c>
      <c r="P85" s="40">
        <v>-3.8925652004671079E-3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320.05</v>
      </c>
      <c r="F86" s="37">
        <v>319.45</v>
      </c>
      <c r="G86" s="38">
        <v>316.25</v>
      </c>
      <c r="H86" s="38">
        <v>312.45</v>
      </c>
      <c r="I86" s="38">
        <v>309.25</v>
      </c>
      <c r="J86" s="38">
        <v>323.25</v>
      </c>
      <c r="K86" s="38">
        <v>326.44999999999993</v>
      </c>
      <c r="L86" s="38">
        <v>330.25</v>
      </c>
      <c r="M86" s="28">
        <v>322.64999999999998</v>
      </c>
      <c r="N86" s="28">
        <v>315.64999999999998</v>
      </c>
      <c r="O86" s="39">
        <v>11793950</v>
      </c>
      <c r="P86" s="40">
        <v>1.6838166510757719E-2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1592.55</v>
      </c>
      <c r="F87" s="37">
        <v>1594.0166666666667</v>
      </c>
      <c r="G87" s="38">
        <v>1573.5833333333333</v>
      </c>
      <c r="H87" s="38">
        <v>1554.6166666666666</v>
      </c>
      <c r="I87" s="38">
        <v>1534.1833333333332</v>
      </c>
      <c r="J87" s="38">
        <v>1612.9833333333333</v>
      </c>
      <c r="K87" s="38">
        <v>1633.4166666666667</v>
      </c>
      <c r="L87" s="38">
        <v>1652.3833333333334</v>
      </c>
      <c r="M87" s="28">
        <v>1614.45</v>
      </c>
      <c r="N87" s="28">
        <v>1575.05</v>
      </c>
      <c r="O87" s="39">
        <v>10405350</v>
      </c>
      <c r="P87" s="40">
        <v>-9.9430534213142911E-3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263.75</v>
      </c>
      <c r="F88" s="37">
        <v>266.33333333333331</v>
      </c>
      <c r="G88" s="38">
        <v>259.41666666666663</v>
      </c>
      <c r="H88" s="38">
        <v>255.08333333333331</v>
      </c>
      <c r="I88" s="38">
        <v>248.16666666666663</v>
      </c>
      <c r="J88" s="38">
        <v>270.66666666666663</v>
      </c>
      <c r="K88" s="38">
        <v>277.58333333333326</v>
      </c>
      <c r="L88" s="38">
        <v>281.91666666666663</v>
      </c>
      <c r="M88" s="28">
        <v>273.25</v>
      </c>
      <c r="N88" s="28">
        <v>262</v>
      </c>
      <c r="O88" s="39">
        <v>2900200</v>
      </c>
      <c r="P88" s="40">
        <v>7.160804020100503E-2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493.05</v>
      </c>
      <c r="F89" s="37">
        <v>496.13333333333338</v>
      </c>
      <c r="G89" s="38">
        <v>487.11666666666679</v>
      </c>
      <c r="H89" s="38">
        <v>481.18333333333339</v>
      </c>
      <c r="I89" s="38">
        <v>472.1666666666668</v>
      </c>
      <c r="J89" s="38">
        <v>502.06666666666678</v>
      </c>
      <c r="K89" s="38">
        <v>511.08333333333331</v>
      </c>
      <c r="L89" s="38">
        <v>517.01666666666677</v>
      </c>
      <c r="M89" s="28">
        <v>505.15</v>
      </c>
      <c r="N89" s="28">
        <v>490.2</v>
      </c>
      <c r="O89" s="39">
        <v>5682500</v>
      </c>
      <c r="P89" s="40">
        <v>2.3873873873873873E-2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1395.3</v>
      </c>
      <c r="F90" s="37">
        <v>1401.55</v>
      </c>
      <c r="G90" s="38">
        <v>1381.75</v>
      </c>
      <c r="H90" s="38">
        <v>1368.2</v>
      </c>
      <c r="I90" s="38">
        <v>1348.4</v>
      </c>
      <c r="J90" s="38">
        <v>1415.1</v>
      </c>
      <c r="K90" s="38">
        <v>1434.8999999999996</v>
      </c>
      <c r="L90" s="38">
        <v>1448.4499999999998</v>
      </c>
      <c r="M90" s="28">
        <v>1421.35</v>
      </c>
      <c r="N90" s="28">
        <v>1388</v>
      </c>
      <c r="O90" s="39">
        <v>2340800</v>
      </c>
      <c r="P90" s="40">
        <v>-4.0498442367601244E-2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1148.8499999999999</v>
      </c>
      <c r="F91" s="37">
        <v>1147.4999999999998</v>
      </c>
      <c r="G91" s="38">
        <v>1135.1999999999996</v>
      </c>
      <c r="H91" s="38">
        <v>1121.5499999999997</v>
      </c>
      <c r="I91" s="38">
        <v>1109.2499999999995</v>
      </c>
      <c r="J91" s="38">
        <v>1161.1499999999996</v>
      </c>
      <c r="K91" s="38">
        <v>1173.4499999999998</v>
      </c>
      <c r="L91" s="38">
        <v>1187.0999999999997</v>
      </c>
      <c r="M91" s="28">
        <v>1159.8</v>
      </c>
      <c r="N91" s="28">
        <v>1133.8499999999999</v>
      </c>
      <c r="O91" s="39">
        <v>4709000</v>
      </c>
      <c r="P91" s="40">
        <v>-4.2204820502389911E-2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1182.75</v>
      </c>
      <c r="F92" s="37">
        <v>1187.4833333333333</v>
      </c>
      <c r="G92" s="38">
        <v>1173.2666666666667</v>
      </c>
      <c r="H92" s="38">
        <v>1163.7833333333333</v>
      </c>
      <c r="I92" s="38">
        <v>1149.5666666666666</v>
      </c>
      <c r="J92" s="38">
        <v>1196.9666666666667</v>
      </c>
      <c r="K92" s="38">
        <v>1211.1833333333334</v>
      </c>
      <c r="L92" s="38">
        <v>1220.6666666666667</v>
      </c>
      <c r="M92" s="28">
        <v>1201.7</v>
      </c>
      <c r="N92" s="28">
        <v>1178</v>
      </c>
      <c r="O92" s="39">
        <v>21591500</v>
      </c>
      <c r="P92" s="40">
        <v>6.1651878914405012E-3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2311.25</v>
      </c>
      <c r="F93" s="37">
        <v>2315.9666666666667</v>
      </c>
      <c r="G93" s="38">
        <v>2288.5333333333333</v>
      </c>
      <c r="H93" s="38">
        <v>2265.8166666666666</v>
      </c>
      <c r="I93" s="38">
        <v>2238.3833333333332</v>
      </c>
      <c r="J93" s="38">
        <v>2338.6833333333334</v>
      </c>
      <c r="K93" s="38">
        <v>2366.1166666666668</v>
      </c>
      <c r="L93" s="38">
        <v>2388.8333333333335</v>
      </c>
      <c r="M93" s="28">
        <v>2343.4</v>
      </c>
      <c r="N93" s="28">
        <v>2293.25</v>
      </c>
      <c r="O93" s="39">
        <v>24822900</v>
      </c>
      <c r="P93" s="40">
        <v>3.7360681017514386E-2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2137.75</v>
      </c>
      <c r="F94" s="37">
        <v>2152.5499999999997</v>
      </c>
      <c r="G94" s="38">
        <v>2117.1499999999996</v>
      </c>
      <c r="H94" s="38">
        <v>2096.5499999999997</v>
      </c>
      <c r="I94" s="38">
        <v>2061.1499999999996</v>
      </c>
      <c r="J94" s="38">
        <v>2173.1499999999996</v>
      </c>
      <c r="K94" s="38">
        <v>2208.5500000000002</v>
      </c>
      <c r="L94" s="38">
        <v>2229.1499999999996</v>
      </c>
      <c r="M94" s="28">
        <v>2187.9499999999998</v>
      </c>
      <c r="N94" s="28">
        <v>2131.9499999999998</v>
      </c>
      <c r="O94" s="39">
        <v>3095600</v>
      </c>
      <c r="P94" s="40">
        <v>3.6010709504685406E-2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1433.8</v>
      </c>
      <c r="F95" s="37">
        <v>1434.8166666666666</v>
      </c>
      <c r="G95" s="38">
        <v>1419.5833333333333</v>
      </c>
      <c r="H95" s="38">
        <v>1405.3666666666666</v>
      </c>
      <c r="I95" s="38">
        <v>1390.1333333333332</v>
      </c>
      <c r="J95" s="38">
        <v>1449.0333333333333</v>
      </c>
      <c r="K95" s="38">
        <v>1464.2666666666669</v>
      </c>
      <c r="L95" s="38">
        <v>1478.4833333333333</v>
      </c>
      <c r="M95" s="28">
        <v>1450.05</v>
      </c>
      <c r="N95" s="28">
        <v>1420.6</v>
      </c>
      <c r="O95" s="39">
        <v>48778950</v>
      </c>
      <c r="P95" s="40">
        <v>2.3248032858758105E-2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521.04999999999995</v>
      </c>
      <c r="F96" s="37">
        <v>522.81666666666672</v>
      </c>
      <c r="G96" s="38">
        <v>516.93333333333339</v>
      </c>
      <c r="H96" s="38">
        <v>512.81666666666672</v>
      </c>
      <c r="I96" s="38">
        <v>506.93333333333339</v>
      </c>
      <c r="J96" s="38">
        <v>526.93333333333339</v>
      </c>
      <c r="K96" s="38">
        <v>532.81666666666683</v>
      </c>
      <c r="L96" s="38">
        <v>536.93333333333339</v>
      </c>
      <c r="M96" s="28">
        <v>528.70000000000005</v>
      </c>
      <c r="N96" s="28">
        <v>518.70000000000005</v>
      </c>
      <c r="O96" s="39">
        <v>36029400</v>
      </c>
      <c r="P96" s="40">
        <v>3.3594966863146323E-4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2385.5500000000002</v>
      </c>
      <c r="F97" s="37">
        <v>2403.2666666666669</v>
      </c>
      <c r="G97" s="38">
        <v>2357.2833333333338</v>
      </c>
      <c r="H97" s="38">
        <v>2329.0166666666669</v>
      </c>
      <c r="I97" s="38">
        <v>2283.0333333333338</v>
      </c>
      <c r="J97" s="38">
        <v>2431.5333333333338</v>
      </c>
      <c r="K97" s="38">
        <v>2477.5166666666664</v>
      </c>
      <c r="L97" s="38">
        <v>2505.7833333333338</v>
      </c>
      <c r="M97" s="28">
        <v>2449.25</v>
      </c>
      <c r="N97" s="28">
        <v>2375</v>
      </c>
      <c r="O97" s="39">
        <v>3164700</v>
      </c>
      <c r="P97" s="40">
        <v>7.6416085586015854E-3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620.65</v>
      </c>
      <c r="F98" s="37">
        <v>621.81666666666672</v>
      </c>
      <c r="G98" s="38">
        <v>613.38333333333344</v>
      </c>
      <c r="H98" s="38">
        <v>606.11666666666667</v>
      </c>
      <c r="I98" s="38">
        <v>597.68333333333339</v>
      </c>
      <c r="J98" s="38">
        <v>629.08333333333348</v>
      </c>
      <c r="K98" s="38">
        <v>637.51666666666665</v>
      </c>
      <c r="L98" s="38">
        <v>644.78333333333353</v>
      </c>
      <c r="M98" s="28">
        <v>630.25</v>
      </c>
      <c r="N98" s="28">
        <v>614.54999999999995</v>
      </c>
      <c r="O98" s="39">
        <v>35755575</v>
      </c>
      <c r="P98" s="40">
        <v>-3.206665068328938E-3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115.55</v>
      </c>
      <c r="F99" s="37">
        <v>116.61666666666667</v>
      </c>
      <c r="G99" s="38">
        <v>113.98333333333335</v>
      </c>
      <c r="H99" s="38">
        <v>112.41666666666667</v>
      </c>
      <c r="I99" s="38">
        <v>109.78333333333335</v>
      </c>
      <c r="J99" s="38">
        <v>118.18333333333335</v>
      </c>
      <c r="K99" s="38">
        <v>120.81666666666668</v>
      </c>
      <c r="L99" s="38">
        <v>122.38333333333335</v>
      </c>
      <c r="M99" s="28">
        <v>119.25</v>
      </c>
      <c r="N99" s="28">
        <v>115.05</v>
      </c>
      <c r="O99" s="39">
        <v>19913300</v>
      </c>
      <c r="P99" s="40">
        <v>-1.6981532583315643E-2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272.2</v>
      </c>
      <c r="F100" s="37">
        <v>274.03333333333336</v>
      </c>
      <c r="G100" s="38">
        <v>269.01666666666671</v>
      </c>
      <c r="H100" s="38">
        <v>265.83333333333337</v>
      </c>
      <c r="I100" s="38">
        <v>260.81666666666672</v>
      </c>
      <c r="J100" s="38">
        <v>277.2166666666667</v>
      </c>
      <c r="K100" s="38">
        <v>282.23333333333335</v>
      </c>
      <c r="L100" s="38">
        <v>285.41666666666669</v>
      </c>
      <c r="M100" s="28">
        <v>279.05</v>
      </c>
      <c r="N100" s="28">
        <v>270.85000000000002</v>
      </c>
      <c r="O100" s="39">
        <v>15697800</v>
      </c>
      <c r="P100" s="40">
        <v>4.719020172910663E-2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1959</v>
      </c>
      <c r="F101" s="37">
        <v>1963.25</v>
      </c>
      <c r="G101" s="38">
        <v>1945.8</v>
      </c>
      <c r="H101" s="38">
        <v>1932.6</v>
      </c>
      <c r="I101" s="38">
        <v>1915.1499999999999</v>
      </c>
      <c r="J101" s="38">
        <v>1976.45</v>
      </c>
      <c r="K101" s="38">
        <v>1993.8999999999999</v>
      </c>
      <c r="L101" s="38">
        <v>2007.1000000000001</v>
      </c>
      <c r="M101" s="28">
        <v>1980.7</v>
      </c>
      <c r="N101" s="28">
        <v>1950.05</v>
      </c>
      <c r="O101" s="39">
        <v>15957000</v>
      </c>
      <c r="P101" s="40">
        <v>1.5502691969911031E-2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38469.85</v>
      </c>
      <c r="F102" s="37">
        <v>38687.833333333336</v>
      </c>
      <c r="G102" s="38">
        <v>38189.166666666672</v>
      </c>
      <c r="H102" s="38">
        <v>37908.483333333337</v>
      </c>
      <c r="I102" s="38">
        <v>37409.816666666673</v>
      </c>
      <c r="J102" s="38">
        <v>38968.51666666667</v>
      </c>
      <c r="K102" s="38">
        <v>39467.183333333342</v>
      </c>
      <c r="L102" s="38">
        <v>39747.866666666669</v>
      </c>
      <c r="M102" s="28">
        <v>39186.5</v>
      </c>
      <c r="N102" s="28">
        <v>38407.15</v>
      </c>
      <c r="O102" s="39">
        <v>9960</v>
      </c>
      <c r="P102" s="40">
        <v>3.1055900621118012E-2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155.9</v>
      </c>
      <c r="F103" s="37">
        <v>157.13333333333333</v>
      </c>
      <c r="G103" s="38">
        <v>154.26666666666665</v>
      </c>
      <c r="H103" s="38">
        <v>152.63333333333333</v>
      </c>
      <c r="I103" s="38">
        <v>149.76666666666665</v>
      </c>
      <c r="J103" s="38">
        <v>158.76666666666665</v>
      </c>
      <c r="K103" s="38">
        <v>161.63333333333333</v>
      </c>
      <c r="L103" s="38">
        <v>163.26666666666665</v>
      </c>
      <c r="M103" s="28">
        <v>160</v>
      </c>
      <c r="N103" s="28">
        <v>155.5</v>
      </c>
      <c r="O103" s="39">
        <v>39118900</v>
      </c>
      <c r="P103" s="40">
        <v>-1.7747334007939597E-2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702.25</v>
      </c>
      <c r="F104" s="37">
        <v>702.11666666666667</v>
      </c>
      <c r="G104" s="38">
        <v>697.2833333333333</v>
      </c>
      <c r="H104" s="38">
        <v>692.31666666666661</v>
      </c>
      <c r="I104" s="38">
        <v>687.48333333333323</v>
      </c>
      <c r="J104" s="38">
        <v>707.08333333333337</v>
      </c>
      <c r="K104" s="38">
        <v>711.91666666666663</v>
      </c>
      <c r="L104" s="38">
        <v>716.88333333333344</v>
      </c>
      <c r="M104" s="28">
        <v>706.95</v>
      </c>
      <c r="N104" s="28">
        <v>697.15</v>
      </c>
      <c r="O104" s="39">
        <v>123967250</v>
      </c>
      <c r="P104" s="40">
        <v>2.1967807753343914E-2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1266.1500000000001</v>
      </c>
      <c r="F105" s="37">
        <v>1262.1833333333334</v>
      </c>
      <c r="G105" s="38">
        <v>1252.1666666666667</v>
      </c>
      <c r="H105" s="38">
        <v>1238.1833333333334</v>
      </c>
      <c r="I105" s="38">
        <v>1228.1666666666667</v>
      </c>
      <c r="J105" s="38">
        <v>1276.1666666666667</v>
      </c>
      <c r="K105" s="38">
        <v>1286.1833333333332</v>
      </c>
      <c r="L105" s="38">
        <v>1300.1666666666667</v>
      </c>
      <c r="M105" s="28">
        <v>1272.2</v>
      </c>
      <c r="N105" s="28">
        <v>1248.2</v>
      </c>
      <c r="O105" s="39">
        <v>3745525</v>
      </c>
      <c r="P105" s="40">
        <v>-3.9036092029222549E-2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488.6</v>
      </c>
      <c r="F106" s="37">
        <v>488.66666666666669</v>
      </c>
      <c r="G106" s="38">
        <v>484.03333333333336</v>
      </c>
      <c r="H106" s="38">
        <v>479.4666666666667</v>
      </c>
      <c r="I106" s="38">
        <v>474.83333333333337</v>
      </c>
      <c r="J106" s="38">
        <v>493.23333333333335</v>
      </c>
      <c r="K106" s="38">
        <v>497.86666666666667</v>
      </c>
      <c r="L106" s="38">
        <v>502.43333333333334</v>
      </c>
      <c r="M106" s="28">
        <v>493.3</v>
      </c>
      <c r="N106" s="28">
        <v>484.1</v>
      </c>
      <c r="O106" s="39">
        <v>8260500</v>
      </c>
      <c r="P106" s="40">
        <v>-2.410065567960305E-2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10.15</v>
      </c>
      <c r="F107" s="37">
        <v>10.15</v>
      </c>
      <c r="G107" s="38">
        <v>10.050000000000001</v>
      </c>
      <c r="H107" s="38">
        <v>9.9500000000000011</v>
      </c>
      <c r="I107" s="38">
        <v>9.8500000000000014</v>
      </c>
      <c r="J107" s="38">
        <v>10.25</v>
      </c>
      <c r="K107" s="38">
        <v>10.349999999999998</v>
      </c>
      <c r="L107" s="38">
        <v>10.45</v>
      </c>
      <c r="M107" s="28">
        <v>10.25</v>
      </c>
      <c r="N107" s="28">
        <v>10.050000000000001</v>
      </c>
      <c r="O107" s="39">
        <v>852180000</v>
      </c>
      <c r="P107" s="40">
        <v>-1.9016921837228043E-2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64.099999999999994</v>
      </c>
      <c r="F108" s="37">
        <v>64</v>
      </c>
      <c r="G108" s="38">
        <v>62.900000000000006</v>
      </c>
      <c r="H108" s="38">
        <v>61.7</v>
      </c>
      <c r="I108" s="38">
        <v>60.600000000000009</v>
      </c>
      <c r="J108" s="38">
        <v>65.2</v>
      </c>
      <c r="K108" s="38">
        <v>66.3</v>
      </c>
      <c r="L108" s="38">
        <v>67.5</v>
      </c>
      <c r="M108" s="28">
        <v>65.099999999999994</v>
      </c>
      <c r="N108" s="28">
        <v>62.8</v>
      </c>
      <c r="O108" s="39">
        <v>102260000</v>
      </c>
      <c r="P108" s="40">
        <v>3.460137596114933E-2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39.9</v>
      </c>
      <c r="F109" s="37">
        <v>40.033333333333331</v>
      </c>
      <c r="G109" s="38">
        <v>39.666666666666664</v>
      </c>
      <c r="H109" s="38">
        <v>39.43333333333333</v>
      </c>
      <c r="I109" s="38">
        <v>39.066666666666663</v>
      </c>
      <c r="J109" s="38">
        <v>40.266666666666666</v>
      </c>
      <c r="K109" s="38">
        <v>40.63333333333334</v>
      </c>
      <c r="L109" s="38">
        <v>40.866666666666667</v>
      </c>
      <c r="M109" s="28">
        <v>40.4</v>
      </c>
      <c r="N109" s="28">
        <v>39.799999999999997</v>
      </c>
      <c r="O109" s="39">
        <v>223864800</v>
      </c>
      <c r="P109" s="40">
        <v>1.1417225117895259E-3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229.3</v>
      </c>
      <c r="F110" s="37">
        <v>231.11666666666667</v>
      </c>
      <c r="G110" s="38">
        <v>226.58333333333334</v>
      </c>
      <c r="H110" s="38">
        <v>223.86666666666667</v>
      </c>
      <c r="I110" s="38">
        <v>219.33333333333334</v>
      </c>
      <c r="J110" s="38">
        <v>233.83333333333334</v>
      </c>
      <c r="K110" s="38">
        <v>238.36666666666665</v>
      </c>
      <c r="L110" s="38">
        <v>241.08333333333334</v>
      </c>
      <c r="M110" s="28">
        <v>235.65</v>
      </c>
      <c r="N110" s="28">
        <v>228.4</v>
      </c>
      <c r="O110" s="39">
        <v>40920000</v>
      </c>
      <c r="P110" s="40">
        <v>-1.5784251826463425E-2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367.9</v>
      </c>
      <c r="F111" s="37">
        <v>371.73333333333335</v>
      </c>
      <c r="G111" s="38">
        <v>362.4666666666667</v>
      </c>
      <c r="H111" s="38">
        <v>357.03333333333336</v>
      </c>
      <c r="I111" s="38">
        <v>347.76666666666671</v>
      </c>
      <c r="J111" s="38">
        <v>377.16666666666669</v>
      </c>
      <c r="K111" s="38">
        <v>386.43333333333334</v>
      </c>
      <c r="L111" s="38">
        <v>391.86666666666667</v>
      </c>
      <c r="M111" s="28">
        <v>381</v>
      </c>
      <c r="N111" s="28">
        <v>366.3</v>
      </c>
      <c r="O111" s="39">
        <v>15625500</v>
      </c>
      <c r="P111" s="40">
        <v>2.9123643102991793E-3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228</v>
      </c>
      <c r="F112" s="37">
        <v>227.83333333333334</v>
      </c>
      <c r="G112" s="38">
        <v>219.4666666666667</v>
      </c>
      <c r="H112" s="38">
        <v>210.93333333333337</v>
      </c>
      <c r="I112" s="38">
        <v>202.56666666666672</v>
      </c>
      <c r="J112" s="38">
        <v>236.36666666666667</v>
      </c>
      <c r="K112" s="38">
        <v>244.73333333333329</v>
      </c>
      <c r="L112" s="38">
        <v>253.26666666666665</v>
      </c>
      <c r="M112" s="28">
        <v>236.2</v>
      </c>
      <c r="N112" s="28">
        <v>219.3</v>
      </c>
      <c r="O112" s="39">
        <v>26219418</v>
      </c>
      <c r="P112" s="40">
        <v>0.10660329315905619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209.4</v>
      </c>
      <c r="F113" s="37">
        <v>209.04999999999998</v>
      </c>
      <c r="G113" s="38">
        <v>206.49999999999997</v>
      </c>
      <c r="H113" s="38">
        <v>203.6</v>
      </c>
      <c r="I113" s="38">
        <v>201.04999999999998</v>
      </c>
      <c r="J113" s="38">
        <v>211.94999999999996</v>
      </c>
      <c r="K113" s="38">
        <v>214.49999999999997</v>
      </c>
      <c r="L113" s="38">
        <v>217.39999999999995</v>
      </c>
      <c r="M113" s="28">
        <v>211.6</v>
      </c>
      <c r="N113" s="28">
        <v>206.15</v>
      </c>
      <c r="O113" s="39">
        <v>13702500</v>
      </c>
      <c r="P113" s="40">
        <v>-2.5572282944937099E-2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4466.3999999999996</v>
      </c>
      <c r="F114" s="37">
        <v>4512.8833333333332</v>
      </c>
      <c r="G114" s="38">
        <v>4380.5166666666664</v>
      </c>
      <c r="H114" s="38">
        <v>4294.6333333333332</v>
      </c>
      <c r="I114" s="38">
        <v>4162.2666666666664</v>
      </c>
      <c r="J114" s="38">
        <v>4598.7666666666664</v>
      </c>
      <c r="K114" s="38">
        <v>4731.1333333333332</v>
      </c>
      <c r="L114" s="38">
        <v>4817.0166666666664</v>
      </c>
      <c r="M114" s="28">
        <v>4645.25</v>
      </c>
      <c r="N114" s="28">
        <v>4427</v>
      </c>
      <c r="O114" s="39">
        <v>397725</v>
      </c>
      <c r="P114" s="40">
        <v>-8.7850467289719621E-3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1945.6</v>
      </c>
      <c r="F115" s="37">
        <v>1928.0666666666666</v>
      </c>
      <c r="G115" s="38">
        <v>1894.8333333333333</v>
      </c>
      <c r="H115" s="38">
        <v>1844.0666666666666</v>
      </c>
      <c r="I115" s="38">
        <v>1810.8333333333333</v>
      </c>
      <c r="J115" s="38">
        <v>1978.8333333333333</v>
      </c>
      <c r="K115" s="38">
        <v>2012.0666666666668</v>
      </c>
      <c r="L115" s="38">
        <v>2062.833333333333</v>
      </c>
      <c r="M115" s="28">
        <v>1961.3</v>
      </c>
      <c r="N115" s="28">
        <v>1877.3</v>
      </c>
      <c r="O115" s="39">
        <v>3176500</v>
      </c>
      <c r="P115" s="40">
        <v>1.0819411296738265E-2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929.4</v>
      </c>
      <c r="F116" s="37">
        <v>926.98333333333323</v>
      </c>
      <c r="G116" s="38">
        <v>919.01666666666642</v>
      </c>
      <c r="H116" s="38">
        <v>908.63333333333321</v>
      </c>
      <c r="I116" s="38">
        <v>900.6666666666664</v>
      </c>
      <c r="J116" s="38">
        <v>937.36666666666645</v>
      </c>
      <c r="K116" s="38">
        <v>945.33333333333337</v>
      </c>
      <c r="L116" s="38">
        <v>955.71666666666647</v>
      </c>
      <c r="M116" s="28">
        <v>934.95</v>
      </c>
      <c r="N116" s="28">
        <v>916.6</v>
      </c>
      <c r="O116" s="39">
        <v>25849800</v>
      </c>
      <c r="P116" s="40">
        <v>8.0016845651716146E-3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203.35</v>
      </c>
      <c r="F117" s="37">
        <v>205.41666666666666</v>
      </c>
      <c r="G117" s="38">
        <v>194.83333333333331</v>
      </c>
      <c r="H117" s="38">
        <v>186.31666666666666</v>
      </c>
      <c r="I117" s="38">
        <v>175.73333333333332</v>
      </c>
      <c r="J117" s="38">
        <v>213.93333333333331</v>
      </c>
      <c r="K117" s="38">
        <v>224.51666666666662</v>
      </c>
      <c r="L117" s="38">
        <v>233.0333333333333</v>
      </c>
      <c r="M117" s="28">
        <v>216</v>
      </c>
      <c r="N117" s="28">
        <v>196.9</v>
      </c>
      <c r="O117" s="39">
        <v>25130000</v>
      </c>
      <c r="P117" s="40">
        <v>0.11949607084944493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1880.7</v>
      </c>
      <c r="F118" s="37">
        <v>1879.8</v>
      </c>
      <c r="G118" s="38">
        <v>1862.8999999999999</v>
      </c>
      <c r="H118" s="38">
        <v>1845.1</v>
      </c>
      <c r="I118" s="38">
        <v>1828.1999999999998</v>
      </c>
      <c r="J118" s="38">
        <v>1897.6</v>
      </c>
      <c r="K118" s="38">
        <v>1914.5</v>
      </c>
      <c r="L118" s="38">
        <v>1932.3</v>
      </c>
      <c r="M118" s="28">
        <v>1896.7</v>
      </c>
      <c r="N118" s="28">
        <v>1862</v>
      </c>
      <c r="O118" s="39">
        <v>29376000</v>
      </c>
      <c r="P118" s="40">
        <v>-1.1338509536262028E-2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861.8</v>
      </c>
      <c r="F119" s="37">
        <v>862.66666666666663</v>
      </c>
      <c r="G119" s="38">
        <v>839.33333333333326</v>
      </c>
      <c r="H119" s="38">
        <v>816.86666666666667</v>
      </c>
      <c r="I119" s="38">
        <v>793.5333333333333</v>
      </c>
      <c r="J119" s="38">
        <v>885.13333333333321</v>
      </c>
      <c r="K119" s="38">
        <v>908.46666666666647</v>
      </c>
      <c r="L119" s="38">
        <v>930.93333333333317</v>
      </c>
      <c r="M119" s="28">
        <v>886</v>
      </c>
      <c r="N119" s="28">
        <v>840.2</v>
      </c>
      <c r="O119" s="39">
        <v>1249500</v>
      </c>
      <c r="P119" s="40">
        <v>0.10697674418604651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118.95</v>
      </c>
      <c r="F120" s="37">
        <v>119.46666666666665</v>
      </c>
      <c r="G120" s="38">
        <v>118.08333333333331</v>
      </c>
      <c r="H120" s="38">
        <v>117.21666666666665</v>
      </c>
      <c r="I120" s="38">
        <v>115.83333333333331</v>
      </c>
      <c r="J120" s="38">
        <v>120.33333333333331</v>
      </c>
      <c r="K120" s="38">
        <v>121.71666666666667</v>
      </c>
      <c r="L120" s="38">
        <v>122.58333333333331</v>
      </c>
      <c r="M120" s="28">
        <v>120.85</v>
      </c>
      <c r="N120" s="28">
        <v>118.6</v>
      </c>
      <c r="O120" s="39">
        <v>42874000</v>
      </c>
      <c r="P120" s="40">
        <v>2.2794231663823848E-2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995.85</v>
      </c>
      <c r="F121" s="37">
        <v>1008.5166666666668</v>
      </c>
      <c r="G121" s="38">
        <v>981.58333333333348</v>
      </c>
      <c r="H121" s="38">
        <v>967.31666666666672</v>
      </c>
      <c r="I121" s="38">
        <v>940.38333333333344</v>
      </c>
      <c r="J121" s="38">
        <v>1022.7833333333335</v>
      </c>
      <c r="K121" s="38">
        <v>1049.7166666666667</v>
      </c>
      <c r="L121" s="38">
        <v>1063.9833333333336</v>
      </c>
      <c r="M121" s="28">
        <v>1035.45</v>
      </c>
      <c r="N121" s="28">
        <v>994.25</v>
      </c>
      <c r="O121" s="39">
        <v>1002600</v>
      </c>
      <c r="P121" s="40">
        <v>-1.5901060070671377E-2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768.5</v>
      </c>
      <c r="F122" s="37">
        <v>771.19999999999993</v>
      </c>
      <c r="G122" s="38">
        <v>762.79999999999984</v>
      </c>
      <c r="H122" s="38">
        <v>757.09999999999991</v>
      </c>
      <c r="I122" s="38">
        <v>748.69999999999982</v>
      </c>
      <c r="J122" s="38">
        <v>776.89999999999986</v>
      </c>
      <c r="K122" s="38">
        <v>785.3</v>
      </c>
      <c r="L122" s="38">
        <v>790.99999999999989</v>
      </c>
      <c r="M122" s="28">
        <v>779.6</v>
      </c>
      <c r="N122" s="28">
        <v>765.5</v>
      </c>
      <c r="O122" s="39">
        <v>12720750</v>
      </c>
      <c r="P122" s="40">
        <v>8.2610491532424622E-4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252.65</v>
      </c>
      <c r="F123" s="37">
        <v>252.16666666666666</v>
      </c>
      <c r="G123" s="38">
        <v>249.33333333333331</v>
      </c>
      <c r="H123" s="38">
        <v>246.01666666666665</v>
      </c>
      <c r="I123" s="38">
        <v>243.18333333333331</v>
      </c>
      <c r="J123" s="38">
        <v>255.48333333333332</v>
      </c>
      <c r="K123" s="38">
        <v>258.31666666666661</v>
      </c>
      <c r="L123" s="38">
        <v>261.63333333333333</v>
      </c>
      <c r="M123" s="28">
        <v>255</v>
      </c>
      <c r="N123" s="28">
        <v>248.85</v>
      </c>
      <c r="O123" s="39">
        <v>137392000</v>
      </c>
      <c r="P123" s="40">
        <v>4.0016471671147927E-2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530.45000000000005</v>
      </c>
      <c r="F124" s="37">
        <v>530.66666666666663</v>
      </c>
      <c r="G124" s="38">
        <v>523.5333333333333</v>
      </c>
      <c r="H124" s="38">
        <v>516.61666666666667</v>
      </c>
      <c r="I124" s="38">
        <v>509.48333333333335</v>
      </c>
      <c r="J124" s="38">
        <v>537.58333333333326</v>
      </c>
      <c r="K124" s="38">
        <v>544.7166666666667</v>
      </c>
      <c r="L124" s="38">
        <v>551.63333333333321</v>
      </c>
      <c r="M124" s="28">
        <v>537.79999999999995</v>
      </c>
      <c r="N124" s="28">
        <v>523.75</v>
      </c>
      <c r="O124" s="39">
        <v>42810000</v>
      </c>
      <c r="P124" s="40">
        <v>-1.0973778445188865E-2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2292.6</v>
      </c>
      <c r="F125" s="37">
        <v>2305.7666666666669</v>
      </c>
      <c r="G125" s="38">
        <v>2266.8833333333337</v>
      </c>
      <c r="H125" s="38">
        <v>2241.166666666667</v>
      </c>
      <c r="I125" s="38">
        <v>2202.2833333333338</v>
      </c>
      <c r="J125" s="38">
        <v>2331.4833333333336</v>
      </c>
      <c r="K125" s="38">
        <v>2370.3666666666668</v>
      </c>
      <c r="L125" s="38">
        <v>2396.0833333333335</v>
      </c>
      <c r="M125" s="28">
        <v>2344.65</v>
      </c>
      <c r="N125" s="28">
        <v>2280.0500000000002</v>
      </c>
      <c r="O125" s="39">
        <v>519050</v>
      </c>
      <c r="P125" s="40">
        <v>-3.3602150537634409E-3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721.2</v>
      </c>
      <c r="F126" s="37">
        <v>719.40000000000009</v>
      </c>
      <c r="G126" s="38">
        <v>712.45000000000016</v>
      </c>
      <c r="H126" s="38">
        <v>703.7</v>
      </c>
      <c r="I126" s="38">
        <v>696.75000000000011</v>
      </c>
      <c r="J126" s="38">
        <v>728.1500000000002</v>
      </c>
      <c r="K126" s="38">
        <v>735.1</v>
      </c>
      <c r="L126" s="38">
        <v>743.85000000000025</v>
      </c>
      <c r="M126" s="28">
        <v>726.35</v>
      </c>
      <c r="N126" s="28">
        <v>710.65</v>
      </c>
      <c r="O126" s="39">
        <v>32397300</v>
      </c>
      <c r="P126" s="40">
        <v>-2.846038621918141E-2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2618.15</v>
      </c>
      <c r="F127" s="37">
        <v>2622.9666666666667</v>
      </c>
      <c r="G127" s="38">
        <v>2597.7333333333336</v>
      </c>
      <c r="H127" s="38">
        <v>2577.3166666666671</v>
      </c>
      <c r="I127" s="38">
        <v>2552.0833333333339</v>
      </c>
      <c r="J127" s="38">
        <v>2643.3833333333332</v>
      </c>
      <c r="K127" s="38">
        <v>2668.6166666666659</v>
      </c>
      <c r="L127" s="38">
        <v>2689.0333333333328</v>
      </c>
      <c r="M127" s="28">
        <v>2648.2</v>
      </c>
      <c r="N127" s="28">
        <v>2602.5500000000002</v>
      </c>
      <c r="O127" s="39">
        <v>2680875</v>
      </c>
      <c r="P127" s="40">
        <v>-1.293262150220913E-2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1720.65</v>
      </c>
      <c r="F128" s="37">
        <v>1723.0333333333335</v>
      </c>
      <c r="G128" s="38">
        <v>1711.0666666666671</v>
      </c>
      <c r="H128" s="38">
        <v>1701.4833333333336</v>
      </c>
      <c r="I128" s="38">
        <v>1689.5166666666671</v>
      </c>
      <c r="J128" s="38">
        <v>1732.616666666667</v>
      </c>
      <c r="K128" s="38">
        <v>1744.5833333333337</v>
      </c>
      <c r="L128" s="38">
        <v>1754.166666666667</v>
      </c>
      <c r="M128" s="28">
        <v>1735</v>
      </c>
      <c r="N128" s="28">
        <v>1713.45</v>
      </c>
      <c r="O128" s="39">
        <v>19414800</v>
      </c>
      <c r="P128" s="40">
        <v>-1.6653497842338782E-2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82.25</v>
      </c>
      <c r="F129" s="37">
        <v>82.05</v>
      </c>
      <c r="G129" s="38">
        <v>79.25</v>
      </c>
      <c r="H129" s="38">
        <v>76.25</v>
      </c>
      <c r="I129" s="38">
        <v>73.45</v>
      </c>
      <c r="J129" s="38">
        <v>85.05</v>
      </c>
      <c r="K129" s="38">
        <v>87.84999999999998</v>
      </c>
      <c r="L129" s="38">
        <v>90.85</v>
      </c>
      <c r="M129" s="28">
        <v>84.85</v>
      </c>
      <c r="N129" s="28">
        <v>79.05</v>
      </c>
      <c r="O129" s="39">
        <v>64342040</v>
      </c>
      <c r="P129" s="40">
        <v>-0.16878026285450773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2617.1</v>
      </c>
      <c r="F130" s="37">
        <v>2631.6166666666668</v>
      </c>
      <c r="G130" s="38">
        <v>2590.3333333333335</v>
      </c>
      <c r="H130" s="38">
        <v>2563.5666666666666</v>
      </c>
      <c r="I130" s="38">
        <v>2522.2833333333333</v>
      </c>
      <c r="J130" s="38">
        <v>2658.3833333333337</v>
      </c>
      <c r="K130" s="38">
        <v>2699.6666666666665</v>
      </c>
      <c r="L130" s="38">
        <v>2726.4333333333338</v>
      </c>
      <c r="M130" s="28">
        <v>2672.9</v>
      </c>
      <c r="N130" s="28">
        <v>2604.85</v>
      </c>
      <c r="O130" s="39">
        <v>863000</v>
      </c>
      <c r="P130" s="40">
        <v>3.4617113741945149E-2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590.45000000000005</v>
      </c>
      <c r="F131" s="37">
        <v>598.30000000000007</v>
      </c>
      <c r="G131" s="38">
        <v>581.65000000000009</v>
      </c>
      <c r="H131" s="38">
        <v>572.85</v>
      </c>
      <c r="I131" s="38">
        <v>556.20000000000005</v>
      </c>
      <c r="J131" s="38">
        <v>607.10000000000014</v>
      </c>
      <c r="K131" s="38">
        <v>623.75</v>
      </c>
      <c r="L131" s="38">
        <v>632.55000000000018</v>
      </c>
      <c r="M131" s="28">
        <v>614.95000000000005</v>
      </c>
      <c r="N131" s="28">
        <v>589.5</v>
      </c>
      <c r="O131" s="39">
        <v>6968700</v>
      </c>
      <c r="P131" s="40">
        <v>4.0725806451612903E-2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366.9</v>
      </c>
      <c r="F132" s="37">
        <v>367.46666666666664</v>
      </c>
      <c r="G132" s="38">
        <v>364.23333333333329</v>
      </c>
      <c r="H132" s="38">
        <v>361.56666666666666</v>
      </c>
      <c r="I132" s="38">
        <v>358.33333333333331</v>
      </c>
      <c r="J132" s="38">
        <v>370.13333333333327</v>
      </c>
      <c r="K132" s="38">
        <v>373.36666666666662</v>
      </c>
      <c r="L132" s="38">
        <v>376.03333333333325</v>
      </c>
      <c r="M132" s="28">
        <v>370.7</v>
      </c>
      <c r="N132" s="28">
        <v>364.8</v>
      </c>
      <c r="O132" s="39">
        <v>20468000</v>
      </c>
      <c r="P132" s="40">
        <v>-5.055415127357573E-3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1756.45</v>
      </c>
      <c r="F133" s="37">
        <v>1760.0333333333335</v>
      </c>
      <c r="G133" s="38">
        <v>1740.616666666667</v>
      </c>
      <c r="H133" s="38">
        <v>1724.7833333333335</v>
      </c>
      <c r="I133" s="38">
        <v>1705.366666666667</v>
      </c>
      <c r="J133" s="38">
        <v>1775.866666666667</v>
      </c>
      <c r="K133" s="38">
        <v>1795.2833333333335</v>
      </c>
      <c r="L133" s="38">
        <v>1811.116666666667</v>
      </c>
      <c r="M133" s="28">
        <v>1779.45</v>
      </c>
      <c r="N133" s="28">
        <v>1744.2</v>
      </c>
      <c r="O133" s="39">
        <v>13479725</v>
      </c>
      <c r="P133" s="40">
        <v>-1.0652803817964888E-3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6197.75</v>
      </c>
      <c r="F134" s="37">
        <v>6184.916666666667</v>
      </c>
      <c r="G134" s="38">
        <v>6127.5333333333338</v>
      </c>
      <c r="H134" s="38">
        <v>6057.3166666666666</v>
      </c>
      <c r="I134" s="38">
        <v>5999.9333333333334</v>
      </c>
      <c r="J134" s="38">
        <v>6255.1333333333341</v>
      </c>
      <c r="K134" s="38">
        <v>6312.5166666666673</v>
      </c>
      <c r="L134" s="38">
        <v>6382.7333333333345</v>
      </c>
      <c r="M134" s="28">
        <v>6242.3</v>
      </c>
      <c r="N134" s="28">
        <v>6114.7</v>
      </c>
      <c r="O134" s="39">
        <v>1270200</v>
      </c>
      <c r="P134" s="40">
        <v>2.7545200825142578E-2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4939.3</v>
      </c>
      <c r="F135" s="37">
        <v>4977.9666666666672</v>
      </c>
      <c r="G135" s="38">
        <v>4861.5833333333339</v>
      </c>
      <c r="H135" s="38">
        <v>4783.8666666666668</v>
      </c>
      <c r="I135" s="38">
        <v>4667.4833333333336</v>
      </c>
      <c r="J135" s="38">
        <v>5055.6833333333343</v>
      </c>
      <c r="K135" s="38">
        <v>5172.0666666666675</v>
      </c>
      <c r="L135" s="38">
        <v>5249.7833333333347</v>
      </c>
      <c r="M135" s="28">
        <v>5094.3500000000004</v>
      </c>
      <c r="N135" s="28">
        <v>4900.25</v>
      </c>
      <c r="O135" s="39">
        <v>798200</v>
      </c>
      <c r="P135" s="40">
        <v>5.9745087626128519E-2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756.75</v>
      </c>
      <c r="F136" s="37">
        <v>761.75</v>
      </c>
      <c r="G136" s="38">
        <v>744</v>
      </c>
      <c r="H136" s="38">
        <v>731.25</v>
      </c>
      <c r="I136" s="38">
        <v>713.5</v>
      </c>
      <c r="J136" s="38">
        <v>774.5</v>
      </c>
      <c r="K136" s="38">
        <v>792.25</v>
      </c>
      <c r="L136" s="38">
        <v>805</v>
      </c>
      <c r="M136" s="28">
        <v>779.5</v>
      </c>
      <c r="N136" s="28">
        <v>749</v>
      </c>
      <c r="O136" s="39">
        <v>9954350</v>
      </c>
      <c r="P136" s="40">
        <v>-5.0127442650807139E-3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767.5</v>
      </c>
      <c r="F137" s="37">
        <v>767.25</v>
      </c>
      <c r="G137" s="38">
        <v>761</v>
      </c>
      <c r="H137" s="38">
        <v>754.5</v>
      </c>
      <c r="I137" s="38">
        <v>748.25</v>
      </c>
      <c r="J137" s="38">
        <v>773.75</v>
      </c>
      <c r="K137" s="38">
        <v>780</v>
      </c>
      <c r="L137" s="38">
        <v>786.5</v>
      </c>
      <c r="M137" s="28">
        <v>773.5</v>
      </c>
      <c r="N137" s="28">
        <v>760.75</v>
      </c>
      <c r="O137" s="39">
        <v>15176000</v>
      </c>
      <c r="P137" s="40">
        <v>3.5042490212928483E-2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158.85</v>
      </c>
      <c r="F138" s="37">
        <v>159.04999999999998</v>
      </c>
      <c r="G138" s="38">
        <v>157.44999999999996</v>
      </c>
      <c r="H138" s="38">
        <v>156.04999999999998</v>
      </c>
      <c r="I138" s="38">
        <v>154.44999999999996</v>
      </c>
      <c r="J138" s="38">
        <v>160.44999999999996</v>
      </c>
      <c r="K138" s="38">
        <v>162.04999999999998</v>
      </c>
      <c r="L138" s="38">
        <v>163.44999999999996</v>
      </c>
      <c r="M138" s="28">
        <v>160.65</v>
      </c>
      <c r="N138" s="28">
        <v>157.65</v>
      </c>
      <c r="O138" s="39">
        <v>35176000</v>
      </c>
      <c r="P138" s="40">
        <v>6.2719033232628396E-2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114.55</v>
      </c>
      <c r="F139" s="37">
        <v>115.46666666666665</v>
      </c>
      <c r="G139" s="38">
        <v>112.43333333333331</v>
      </c>
      <c r="H139" s="38">
        <v>110.31666666666665</v>
      </c>
      <c r="I139" s="38">
        <v>107.2833333333333</v>
      </c>
      <c r="J139" s="38">
        <v>117.58333333333331</v>
      </c>
      <c r="K139" s="38">
        <v>120.61666666666665</v>
      </c>
      <c r="L139" s="38">
        <v>122.73333333333332</v>
      </c>
      <c r="M139" s="28">
        <v>118.5</v>
      </c>
      <c r="N139" s="28">
        <v>113.35</v>
      </c>
      <c r="O139" s="39">
        <v>31617000</v>
      </c>
      <c r="P139" s="40">
        <v>4.2020961044097291E-2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478.35</v>
      </c>
      <c r="F140" s="37">
        <v>479.3</v>
      </c>
      <c r="G140" s="38">
        <v>473.5</v>
      </c>
      <c r="H140" s="38">
        <v>468.65</v>
      </c>
      <c r="I140" s="38">
        <v>462.84999999999997</v>
      </c>
      <c r="J140" s="38">
        <v>484.15000000000003</v>
      </c>
      <c r="K140" s="38">
        <v>489.9500000000001</v>
      </c>
      <c r="L140" s="38">
        <v>494.80000000000007</v>
      </c>
      <c r="M140" s="28">
        <v>485.1</v>
      </c>
      <c r="N140" s="28">
        <v>474.45</v>
      </c>
      <c r="O140" s="39">
        <v>9769000</v>
      </c>
      <c r="P140" s="40">
        <v>4.4211392144766605E-3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7440.8</v>
      </c>
      <c r="F141" s="37">
        <v>7464</v>
      </c>
      <c r="G141" s="38">
        <v>7374.25</v>
      </c>
      <c r="H141" s="38">
        <v>7307.7</v>
      </c>
      <c r="I141" s="38">
        <v>7217.95</v>
      </c>
      <c r="J141" s="38">
        <v>7530.55</v>
      </c>
      <c r="K141" s="38">
        <v>7620.3</v>
      </c>
      <c r="L141" s="38">
        <v>7686.85</v>
      </c>
      <c r="M141" s="28">
        <v>7553.75</v>
      </c>
      <c r="N141" s="28">
        <v>7397.45</v>
      </c>
      <c r="O141" s="39">
        <v>2676500</v>
      </c>
      <c r="P141" s="40">
        <v>-1.7293288294903803E-2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890.5</v>
      </c>
      <c r="F142" s="37">
        <v>897.25</v>
      </c>
      <c r="G142" s="38">
        <v>878.6</v>
      </c>
      <c r="H142" s="38">
        <v>866.7</v>
      </c>
      <c r="I142" s="38">
        <v>848.05000000000007</v>
      </c>
      <c r="J142" s="38">
        <v>909.15</v>
      </c>
      <c r="K142" s="38">
        <v>927.80000000000007</v>
      </c>
      <c r="L142" s="38">
        <v>939.69999999999993</v>
      </c>
      <c r="M142" s="28">
        <v>915.9</v>
      </c>
      <c r="N142" s="28">
        <v>885.35</v>
      </c>
      <c r="O142" s="39">
        <v>13127500</v>
      </c>
      <c r="P142" s="40">
        <v>4.9760765550239238E-3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1447.2</v>
      </c>
      <c r="F143" s="37">
        <v>1457.2166666666665</v>
      </c>
      <c r="G143" s="38">
        <v>1422.633333333333</v>
      </c>
      <c r="H143" s="38">
        <v>1398.0666666666666</v>
      </c>
      <c r="I143" s="38">
        <v>1363.4833333333331</v>
      </c>
      <c r="J143" s="38">
        <v>1481.7833333333328</v>
      </c>
      <c r="K143" s="38">
        <v>1516.3666666666663</v>
      </c>
      <c r="L143" s="38">
        <v>1540.9333333333327</v>
      </c>
      <c r="M143" s="28">
        <v>1491.8</v>
      </c>
      <c r="N143" s="28">
        <v>1432.65</v>
      </c>
      <c r="O143" s="39">
        <v>2490600</v>
      </c>
      <c r="P143" s="40">
        <v>0.12222046995741996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1998.35</v>
      </c>
      <c r="F144" s="37">
        <v>2005.3833333333332</v>
      </c>
      <c r="G144" s="38">
        <v>1977.8166666666664</v>
      </c>
      <c r="H144" s="38">
        <v>1957.2833333333331</v>
      </c>
      <c r="I144" s="38">
        <v>1929.7166666666662</v>
      </c>
      <c r="J144" s="38">
        <v>2025.9166666666665</v>
      </c>
      <c r="K144" s="38">
        <v>2053.4833333333331</v>
      </c>
      <c r="L144" s="38">
        <v>2074.0166666666664</v>
      </c>
      <c r="M144" s="28">
        <v>2032.95</v>
      </c>
      <c r="N144" s="28">
        <v>1984.85</v>
      </c>
      <c r="O144" s="39">
        <v>803000</v>
      </c>
      <c r="P144" s="40">
        <v>2.5280898876404494E-2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735</v>
      </c>
      <c r="F145" s="37">
        <v>740.15</v>
      </c>
      <c r="G145" s="38">
        <v>726.44999999999993</v>
      </c>
      <c r="H145" s="38">
        <v>717.9</v>
      </c>
      <c r="I145" s="38">
        <v>704.19999999999993</v>
      </c>
      <c r="J145" s="38">
        <v>748.69999999999993</v>
      </c>
      <c r="K145" s="38">
        <v>762.4</v>
      </c>
      <c r="L145" s="38">
        <v>770.94999999999993</v>
      </c>
      <c r="M145" s="28">
        <v>753.85</v>
      </c>
      <c r="N145" s="28">
        <v>731.6</v>
      </c>
      <c r="O145" s="39">
        <v>2231450</v>
      </c>
      <c r="P145" s="40">
        <v>3.0003000300030003E-2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757.2</v>
      </c>
      <c r="F146" s="37">
        <v>765.65</v>
      </c>
      <c r="G146" s="38">
        <v>745.34999999999991</v>
      </c>
      <c r="H146" s="38">
        <v>733.49999999999989</v>
      </c>
      <c r="I146" s="38">
        <v>713.19999999999982</v>
      </c>
      <c r="J146" s="38">
        <v>777.5</v>
      </c>
      <c r="K146" s="38">
        <v>797.8</v>
      </c>
      <c r="L146" s="38">
        <v>809.65000000000009</v>
      </c>
      <c r="M146" s="28">
        <v>785.95</v>
      </c>
      <c r="N146" s="28">
        <v>753.8</v>
      </c>
      <c r="O146" s="39">
        <v>3540000</v>
      </c>
      <c r="P146" s="40">
        <v>-6.9011950850025247E-3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4282.2</v>
      </c>
      <c r="F147" s="37">
        <v>4287.4166666666661</v>
      </c>
      <c r="G147" s="38">
        <v>4246.9333333333325</v>
      </c>
      <c r="H147" s="38">
        <v>4211.6666666666661</v>
      </c>
      <c r="I147" s="38">
        <v>4171.1833333333325</v>
      </c>
      <c r="J147" s="38">
        <v>4322.6833333333325</v>
      </c>
      <c r="K147" s="38">
        <v>4363.1666666666661</v>
      </c>
      <c r="L147" s="38">
        <v>4398.4333333333325</v>
      </c>
      <c r="M147" s="28">
        <v>4327.8999999999996</v>
      </c>
      <c r="N147" s="28">
        <v>4252.1499999999996</v>
      </c>
      <c r="O147" s="39">
        <v>2671600</v>
      </c>
      <c r="P147" s="40">
        <v>-5.1076223627193294E-2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135.94999999999999</v>
      </c>
      <c r="F148" s="37">
        <v>136.56666666666669</v>
      </c>
      <c r="G148" s="38">
        <v>133.73333333333338</v>
      </c>
      <c r="H148" s="38">
        <v>131.51666666666668</v>
      </c>
      <c r="I148" s="38">
        <v>128.68333333333337</v>
      </c>
      <c r="J148" s="38">
        <v>138.78333333333339</v>
      </c>
      <c r="K148" s="38">
        <v>141.6166666666667</v>
      </c>
      <c r="L148" s="38">
        <v>143.8333333333334</v>
      </c>
      <c r="M148" s="28">
        <v>139.4</v>
      </c>
      <c r="N148" s="28">
        <v>134.35</v>
      </c>
      <c r="O148" s="39">
        <v>37152500</v>
      </c>
      <c r="P148" s="40">
        <v>1.365546218487395E-2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3291</v>
      </c>
      <c r="F149" s="37">
        <v>3317.6833333333329</v>
      </c>
      <c r="G149" s="38">
        <v>3253.4166666666661</v>
      </c>
      <c r="H149" s="38">
        <v>3215.833333333333</v>
      </c>
      <c r="I149" s="38">
        <v>3151.5666666666662</v>
      </c>
      <c r="J149" s="38">
        <v>3355.266666666666</v>
      </c>
      <c r="K149" s="38">
        <v>3419.5333333333333</v>
      </c>
      <c r="L149" s="38">
        <v>3457.1166666666659</v>
      </c>
      <c r="M149" s="28">
        <v>3381.95</v>
      </c>
      <c r="N149" s="28">
        <v>3280.1</v>
      </c>
      <c r="O149" s="39">
        <v>1553300</v>
      </c>
      <c r="P149" s="40">
        <v>-1.4763014763014764E-2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66253.7</v>
      </c>
      <c r="F150" s="37">
        <v>66378.483333333323</v>
      </c>
      <c r="G150" s="38">
        <v>65617.316666666651</v>
      </c>
      <c r="H150" s="38">
        <v>64980.933333333334</v>
      </c>
      <c r="I150" s="38">
        <v>64219.766666666663</v>
      </c>
      <c r="J150" s="38">
        <v>67014.86666666664</v>
      </c>
      <c r="K150" s="38">
        <v>67776.033333333296</v>
      </c>
      <c r="L150" s="38">
        <v>68412.416666666628</v>
      </c>
      <c r="M150" s="28">
        <v>67139.649999999994</v>
      </c>
      <c r="N150" s="28">
        <v>65742.100000000006</v>
      </c>
      <c r="O150" s="39">
        <v>89300</v>
      </c>
      <c r="P150" s="40">
        <v>2.2792349100904823E-2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1311.35</v>
      </c>
      <c r="F151" s="37">
        <v>1321.75</v>
      </c>
      <c r="G151" s="38">
        <v>1288.25</v>
      </c>
      <c r="H151" s="38">
        <v>1265.1500000000001</v>
      </c>
      <c r="I151" s="38">
        <v>1231.6500000000001</v>
      </c>
      <c r="J151" s="38">
        <v>1344.85</v>
      </c>
      <c r="K151" s="38">
        <v>1378.35</v>
      </c>
      <c r="L151" s="38">
        <v>1401.4499999999998</v>
      </c>
      <c r="M151" s="28">
        <v>1355.25</v>
      </c>
      <c r="N151" s="28">
        <v>1298.6500000000001</v>
      </c>
      <c r="O151" s="39">
        <v>3807375</v>
      </c>
      <c r="P151" s="40">
        <v>3.8988948014735979E-2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346.8</v>
      </c>
      <c r="F152" s="37">
        <v>345.98333333333329</v>
      </c>
      <c r="G152" s="38">
        <v>340.96666666666658</v>
      </c>
      <c r="H152" s="38">
        <v>335.13333333333327</v>
      </c>
      <c r="I152" s="38">
        <v>330.11666666666656</v>
      </c>
      <c r="J152" s="38">
        <v>351.81666666666661</v>
      </c>
      <c r="K152" s="38">
        <v>356.83333333333337</v>
      </c>
      <c r="L152" s="38">
        <v>362.66666666666663</v>
      </c>
      <c r="M152" s="28">
        <v>351</v>
      </c>
      <c r="N152" s="28">
        <v>340.15</v>
      </c>
      <c r="O152" s="39">
        <v>4292800</v>
      </c>
      <c r="P152" s="40">
        <v>5.2156862745098037E-2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121.9</v>
      </c>
      <c r="F153" s="37">
        <v>123.11666666666667</v>
      </c>
      <c r="G153" s="38">
        <v>120.28333333333335</v>
      </c>
      <c r="H153" s="38">
        <v>118.66666666666667</v>
      </c>
      <c r="I153" s="38">
        <v>115.83333333333334</v>
      </c>
      <c r="J153" s="38">
        <v>124.73333333333335</v>
      </c>
      <c r="K153" s="38">
        <v>127.56666666666666</v>
      </c>
      <c r="L153" s="38">
        <v>129.18333333333334</v>
      </c>
      <c r="M153" s="28">
        <v>125.95</v>
      </c>
      <c r="N153" s="28">
        <v>121.5</v>
      </c>
      <c r="O153" s="39">
        <v>93457500</v>
      </c>
      <c r="P153" s="40">
        <v>-1.4254975793437331E-2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4510.3500000000004</v>
      </c>
      <c r="F154" s="37">
        <v>4534.45</v>
      </c>
      <c r="G154" s="38">
        <v>4458.8999999999996</v>
      </c>
      <c r="H154" s="38">
        <v>4407.45</v>
      </c>
      <c r="I154" s="38">
        <v>4331.8999999999996</v>
      </c>
      <c r="J154" s="38">
        <v>4585.8999999999996</v>
      </c>
      <c r="K154" s="38">
        <v>4661.4500000000007</v>
      </c>
      <c r="L154" s="38">
        <v>4712.8999999999996</v>
      </c>
      <c r="M154" s="28">
        <v>4610</v>
      </c>
      <c r="N154" s="28">
        <v>4483</v>
      </c>
      <c r="O154" s="39">
        <v>1748625</v>
      </c>
      <c r="P154" s="40">
        <v>-1.9975743739744597E-3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3995.1</v>
      </c>
      <c r="F155" s="37">
        <v>3991.5</v>
      </c>
      <c r="G155" s="38">
        <v>3964.05</v>
      </c>
      <c r="H155" s="38">
        <v>3933</v>
      </c>
      <c r="I155" s="38">
        <v>3905.55</v>
      </c>
      <c r="J155" s="38">
        <v>4022.55</v>
      </c>
      <c r="K155" s="38">
        <v>4050</v>
      </c>
      <c r="L155" s="38">
        <v>4081.05</v>
      </c>
      <c r="M155" s="28">
        <v>4018.95</v>
      </c>
      <c r="N155" s="28">
        <v>3960.45</v>
      </c>
      <c r="O155" s="39">
        <v>444375</v>
      </c>
      <c r="P155" s="40">
        <v>6.5839179708580678E-2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38.299999999999997</v>
      </c>
      <c r="F156" s="37">
        <v>38.466666666666661</v>
      </c>
      <c r="G156" s="38">
        <v>38.033333333333324</v>
      </c>
      <c r="H156" s="38">
        <v>37.766666666666666</v>
      </c>
      <c r="I156" s="38">
        <v>37.333333333333329</v>
      </c>
      <c r="J156" s="38">
        <v>38.73333333333332</v>
      </c>
      <c r="K156" s="38">
        <v>39.166666666666657</v>
      </c>
      <c r="L156" s="38">
        <v>39.433333333333316</v>
      </c>
      <c r="M156" s="28">
        <v>38.9</v>
      </c>
      <c r="N156" s="28">
        <v>38.200000000000003</v>
      </c>
      <c r="O156" s="39">
        <v>27900000</v>
      </c>
      <c r="P156" s="40">
        <v>7.0441988950276244E-2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17218.650000000001</v>
      </c>
      <c r="F157" s="37">
        <v>17087.266666666666</v>
      </c>
      <c r="G157" s="38">
        <v>16786.233333333334</v>
      </c>
      <c r="H157" s="38">
        <v>16353.816666666666</v>
      </c>
      <c r="I157" s="38">
        <v>16052.783333333333</v>
      </c>
      <c r="J157" s="38">
        <v>17519.683333333334</v>
      </c>
      <c r="K157" s="38">
        <v>17820.716666666667</v>
      </c>
      <c r="L157" s="38">
        <v>18253.133333333335</v>
      </c>
      <c r="M157" s="28">
        <v>17388.3</v>
      </c>
      <c r="N157" s="28">
        <v>16654.849999999999</v>
      </c>
      <c r="O157" s="39">
        <v>373675</v>
      </c>
      <c r="P157" s="40">
        <v>1.5007469781339128E-2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157.25</v>
      </c>
      <c r="F158" s="37">
        <v>158.46666666666667</v>
      </c>
      <c r="G158" s="38">
        <v>155.68333333333334</v>
      </c>
      <c r="H158" s="38">
        <v>154.11666666666667</v>
      </c>
      <c r="I158" s="38">
        <v>151.33333333333334</v>
      </c>
      <c r="J158" s="38">
        <v>160.03333333333333</v>
      </c>
      <c r="K158" s="38">
        <v>162.81666666666669</v>
      </c>
      <c r="L158" s="38">
        <v>164.38333333333333</v>
      </c>
      <c r="M158" s="28">
        <v>161.25</v>
      </c>
      <c r="N158" s="28">
        <v>156.9</v>
      </c>
      <c r="O158" s="39">
        <v>73545900</v>
      </c>
      <c r="P158" s="40">
        <v>-6.3729060451565909E-4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134.85</v>
      </c>
      <c r="F159" s="37">
        <v>135.11666666666665</v>
      </c>
      <c r="G159" s="38">
        <v>134.0333333333333</v>
      </c>
      <c r="H159" s="38">
        <v>133.21666666666667</v>
      </c>
      <c r="I159" s="38">
        <v>132.13333333333333</v>
      </c>
      <c r="J159" s="38">
        <v>135.93333333333328</v>
      </c>
      <c r="K159" s="38">
        <v>137.01666666666659</v>
      </c>
      <c r="L159" s="38">
        <v>137.83333333333326</v>
      </c>
      <c r="M159" s="28">
        <v>136.19999999999999</v>
      </c>
      <c r="N159" s="28">
        <v>134.30000000000001</v>
      </c>
      <c r="O159" s="39">
        <v>56133600</v>
      </c>
      <c r="P159" s="40">
        <v>2.0729684908789386E-2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923.9</v>
      </c>
      <c r="F160" s="37">
        <v>931.46666666666658</v>
      </c>
      <c r="G160" s="38">
        <v>911.13333333333321</v>
      </c>
      <c r="H160" s="38">
        <v>898.36666666666667</v>
      </c>
      <c r="I160" s="38">
        <v>878.0333333333333</v>
      </c>
      <c r="J160" s="38">
        <v>944.23333333333312</v>
      </c>
      <c r="K160" s="38">
        <v>964.56666666666638</v>
      </c>
      <c r="L160" s="38">
        <v>977.33333333333303</v>
      </c>
      <c r="M160" s="28">
        <v>951.8</v>
      </c>
      <c r="N160" s="28">
        <v>918.7</v>
      </c>
      <c r="O160" s="39">
        <v>3380300</v>
      </c>
      <c r="P160" s="40">
        <v>-1.8695387116439748E-2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3583.8</v>
      </c>
      <c r="F161" s="37">
        <v>3604.2666666666664</v>
      </c>
      <c r="G161" s="38">
        <v>3550.5333333333328</v>
      </c>
      <c r="H161" s="38">
        <v>3517.2666666666664</v>
      </c>
      <c r="I161" s="38">
        <v>3463.5333333333328</v>
      </c>
      <c r="J161" s="38">
        <v>3637.5333333333328</v>
      </c>
      <c r="K161" s="38">
        <v>3691.2666666666664</v>
      </c>
      <c r="L161" s="38">
        <v>3724.5333333333328</v>
      </c>
      <c r="M161" s="28">
        <v>3658</v>
      </c>
      <c r="N161" s="28">
        <v>3571</v>
      </c>
      <c r="O161" s="39">
        <v>524625</v>
      </c>
      <c r="P161" s="40">
        <v>-5.2145058070632855E-3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176</v>
      </c>
      <c r="F162" s="37">
        <v>176.9</v>
      </c>
      <c r="G162" s="38">
        <v>174.25</v>
      </c>
      <c r="H162" s="38">
        <v>172.5</v>
      </c>
      <c r="I162" s="38">
        <v>169.85</v>
      </c>
      <c r="J162" s="38">
        <v>178.65</v>
      </c>
      <c r="K162" s="38">
        <v>181.30000000000004</v>
      </c>
      <c r="L162" s="38">
        <v>183.05</v>
      </c>
      <c r="M162" s="28">
        <v>179.55</v>
      </c>
      <c r="N162" s="28">
        <v>175.15</v>
      </c>
      <c r="O162" s="39">
        <v>49865200</v>
      </c>
      <c r="P162" s="40">
        <v>3.2690161058842288E-2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40609</v>
      </c>
      <c r="F163" s="37">
        <v>40874.366666666669</v>
      </c>
      <c r="G163" s="38">
        <v>40198.683333333334</v>
      </c>
      <c r="H163" s="38">
        <v>39788.366666666669</v>
      </c>
      <c r="I163" s="38">
        <v>39112.683333333334</v>
      </c>
      <c r="J163" s="38">
        <v>41284.683333333334</v>
      </c>
      <c r="K163" s="38">
        <v>41960.366666666669</v>
      </c>
      <c r="L163" s="38">
        <v>42370.683333333334</v>
      </c>
      <c r="M163" s="28">
        <v>41550.050000000003</v>
      </c>
      <c r="N163" s="28">
        <v>40464.050000000003</v>
      </c>
      <c r="O163" s="39">
        <v>97200</v>
      </c>
      <c r="P163" s="40">
        <v>2.1651716671821837E-3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2203.1</v>
      </c>
      <c r="F164" s="37">
        <v>2216.5499999999997</v>
      </c>
      <c r="G164" s="38">
        <v>2167.5499999999993</v>
      </c>
      <c r="H164" s="38">
        <v>2131.9999999999995</v>
      </c>
      <c r="I164" s="38">
        <v>2082.9999999999991</v>
      </c>
      <c r="J164" s="38">
        <v>2252.0999999999995</v>
      </c>
      <c r="K164" s="38">
        <v>2301.1000000000004</v>
      </c>
      <c r="L164" s="38">
        <v>2336.6499999999996</v>
      </c>
      <c r="M164" s="28">
        <v>2265.5500000000002</v>
      </c>
      <c r="N164" s="28">
        <v>2181</v>
      </c>
      <c r="O164" s="39">
        <v>4274600</v>
      </c>
      <c r="P164" s="40">
        <v>-3.0318153462258267E-2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4678.55</v>
      </c>
      <c r="F165" s="37">
        <v>4672.9833333333327</v>
      </c>
      <c r="G165" s="38">
        <v>4619.9666666666653</v>
      </c>
      <c r="H165" s="38">
        <v>4561.3833333333323</v>
      </c>
      <c r="I165" s="38">
        <v>4508.366666666665</v>
      </c>
      <c r="J165" s="38">
        <v>4731.5666666666657</v>
      </c>
      <c r="K165" s="38">
        <v>4784.5833333333339</v>
      </c>
      <c r="L165" s="38">
        <v>4843.1666666666661</v>
      </c>
      <c r="M165" s="28">
        <v>4726</v>
      </c>
      <c r="N165" s="28">
        <v>4614.3999999999996</v>
      </c>
      <c r="O165" s="39">
        <v>376050</v>
      </c>
      <c r="P165" s="40">
        <v>-9.0909090909090905E-3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195.55</v>
      </c>
      <c r="F166" s="37">
        <v>196.45000000000002</v>
      </c>
      <c r="G166" s="38">
        <v>193.85000000000002</v>
      </c>
      <c r="H166" s="38">
        <v>192.15</v>
      </c>
      <c r="I166" s="38">
        <v>189.55</v>
      </c>
      <c r="J166" s="38">
        <v>198.15000000000003</v>
      </c>
      <c r="K166" s="38">
        <v>200.75</v>
      </c>
      <c r="L166" s="38">
        <v>202.45000000000005</v>
      </c>
      <c r="M166" s="28">
        <v>199.05</v>
      </c>
      <c r="N166" s="28">
        <v>194.75</v>
      </c>
      <c r="O166" s="39">
        <v>24468000</v>
      </c>
      <c r="P166" s="40">
        <v>-2.6901442895573488E-3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115.3</v>
      </c>
      <c r="F167" s="37">
        <v>115.68333333333334</v>
      </c>
      <c r="G167" s="38">
        <v>114.56666666666668</v>
      </c>
      <c r="H167" s="38">
        <v>113.83333333333334</v>
      </c>
      <c r="I167" s="38">
        <v>112.71666666666668</v>
      </c>
      <c r="J167" s="38">
        <v>116.41666666666667</v>
      </c>
      <c r="K167" s="38">
        <v>117.53333333333335</v>
      </c>
      <c r="L167" s="38">
        <v>118.26666666666667</v>
      </c>
      <c r="M167" s="28">
        <v>116.8</v>
      </c>
      <c r="N167" s="28">
        <v>114.95</v>
      </c>
      <c r="O167" s="39">
        <v>40864200</v>
      </c>
      <c r="P167" s="40">
        <v>-1.968503937007874E-3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4407.6000000000004</v>
      </c>
      <c r="F168" s="37">
        <v>4430.7333333333336</v>
      </c>
      <c r="G168" s="38">
        <v>4369.8666666666668</v>
      </c>
      <c r="H168" s="38">
        <v>4332.1333333333332</v>
      </c>
      <c r="I168" s="38">
        <v>4271.2666666666664</v>
      </c>
      <c r="J168" s="38">
        <v>4468.4666666666672</v>
      </c>
      <c r="K168" s="38">
        <v>4529.3333333333339</v>
      </c>
      <c r="L168" s="38">
        <v>4567.0666666666675</v>
      </c>
      <c r="M168" s="28">
        <v>4491.6000000000004</v>
      </c>
      <c r="N168" s="28">
        <v>4393</v>
      </c>
      <c r="O168" s="39">
        <v>140375</v>
      </c>
      <c r="P168" s="40">
        <v>1.5370705244122965E-2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2463.85</v>
      </c>
      <c r="F169" s="37">
        <v>2452.5166666666669</v>
      </c>
      <c r="G169" s="38">
        <v>2435.3833333333337</v>
      </c>
      <c r="H169" s="38">
        <v>2406.916666666667</v>
      </c>
      <c r="I169" s="38">
        <v>2389.7833333333338</v>
      </c>
      <c r="J169" s="38">
        <v>2480.9833333333336</v>
      </c>
      <c r="K169" s="38">
        <v>2498.1166666666668</v>
      </c>
      <c r="L169" s="38">
        <v>2526.5833333333335</v>
      </c>
      <c r="M169" s="28">
        <v>2469.65</v>
      </c>
      <c r="N169" s="28">
        <v>2424.0500000000002</v>
      </c>
      <c r="O169" s="39">
        <v>2745750</v>
      </c>
      <c r="P169" s="40">
        <v>-1.5330823023130715E-2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2795.75</v>
      </c>
      <c r="F170" s="37">
        <v>2785.2999999999997</v>
      </c>
      <c r="G170" s="38">
        <v>2756.8999999999996</v>
      </c>
      <c r="H170" s="38">
        <v>2718.0499999999997</v>
      </c>
      <c r="I170" s="38">
        <v>2689.6499999999996</v>
      </c>
      <c r="J170" s="38">
        <v>2824.1499999999996</v>
      </c>
      <c r="K170" s="38">
        <v>2852.55</v>
      </c>
      <c r="L170" s="38">
        <v>2891.3999999999996</v>
      </c>
      <c r="M170" s="28">
        <v>2813.7</v>
      </c>
      <c r="N170" s="28">
        <v>2746.45</v>
      </c>
      <c r="O170" s="39">
        <v>1706500</v>
      </c>
      <c r="P170" s="40">
        <v>-1.1011301072153E-2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35.450000000000003</v>
      </c>
      <c r="F171" s="37">
        <v>35.56666666666667</v>
      </c>
      <c r="G171" s="38">
        <v>35.183333333333337</v>
      </c>
      <c r="H171" s="38">
        <v>34.916666666666664</v>
      </c>
      <c r="I171" s="38">
        <v>34.533333333333331</v>
      </c>
      <c r="J171" s="38">
        <v>35.833333333333343</v>
      </c>
      <c r="K171" s="38">
        <v>36.216666666666683</v>
      </c>
      <c r="L171" s="38">
        <v>36.483333333333348</v>
      </c>
      <c r="M171" s="28">
        <v>35.950000000000003</v>
      </c>
      <c r="N171" s="28">
        <v>35.299999999999997</v>
      </c>
      <c r="O171" s="39">
        <v>231776000</v>
      </c>
      <c r="P171" s="40">
        <v>3.2869875222816397E-2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2455.9499999999998</v>
      </c>
      <c r="F172" s="37">
        <v>2460.1833333333334</v>
      </c>
      <c r="G172" s="38">
        <v>2413.0666666666666</v>
      </c>
      <c r="H172" s="38">
        <v>2370.1833333333334</v>
      </c>
      <c r="I172" s="38">
        <v>2323.0666666666666</v>
      </c>
      <c r="J172" s="38">
        <v>2503.0666666666666</v>
      </c>
      <c r="K172" s="38">
        <v>2550.1833333333334</v>
      </c>
      <c r="L172" s="38">
        <v>2593.0666666666666</v>
      </c>
      <c r="M172" s="28">
        <v>2507.3000000000002</v>
      </c>
      <c r="N172" s="28">
        <v>2417.3000000000002</v>
      </c>
      <c r="O172" s="39">
        <v>654600</v>
      </c>
      <c r="P172" s="40">
        <v>4.0534096328087743E-2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210.1</v>
      </c>
      <c r="F173" s="37">
        <v>209.35</v>
      </c>
      <c r="G173" s="38">
        <v>208.14999999999998</v>
      </c>
      <c r="H173" s="38">
        <v>206.2</v>
      </c>
      <c r="I173" s="38">
        <v>204.99999999999997</v>
      </c>
      <c r="J173" s="38">
        <v>211.29999999999998</v>
      </c>
      <c r="K173" s="38">
        <v>212.49999999999997</v>
      </c>
      <c r="L173" s="38">
        <v>214.45</v>
      </c>
      <c r="M173" s="28">
        <v>210.55</v>
      </c>
      <c r="N173" s="28">
        <v>207.4</v>
      </c>
      <c r="O173" s="39">
        <v>35773764</v>
      </c>
      <c r="P173" s="40">
        <v>1.0393131495707185E-2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1825.3</v>
      </c>
      <c r="F174" s="37">
        <v>1827.9833333333333</v>
      </c>
      <c r="G174" s="38">
        <v>1783.1166666666668</v>
      </c>
      <c r="H174" s="38">
        <v>1740.9333333333334</v>
      </c>
      <c r="I174" s="38">
        <v>1696.0666666666668</v>
      </c>
      <c r="J174" s="38">
        <v>1870.1666666666667</v>
      </c>
      <c r="K174" s="38">
        <v>1915.0333333333331</v>
      </c>
      <c r="L174" s="38">
        <v>1957.2166666666667</v>
      </c>
      <c r="M174" s="28">
        <v>1872.85</v>
      </c>
      <c r="N174" s="28">
        <v>1785.8</v>
      </c>
      <c r="O174" s="39">
        <v>3487990</v>
      </c>
      <c r="P174" s="40">
        <v>0.13750995487125034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204.15</v>
      </c>
      <c r="F175" s="37">
        <v>204.4666666666667</v>
      </c>
      <c r="G175" s="38">
        <v>199.38333333333338</v>
      </c>
      <c r="H175" s="38">
        <v>194.61666666666667</v>
      </c>
      <c r="I175" s="38">
        <v>189.53333333333336</v>
      </c>
      <c r="J175" s="38">
        <v>209.23333333333341</v>
      </c>
      <c r="K175" s="38">
        <v>214.31666666666672</v>
      </c>
      <c r="L175" s="38">
        <v>219.08333333333343</v>
      </c>
      <c r="M175" s="28">
        <v>209.55</v>
      </c>
      <c r="N175" s="28">
        <v>199.7</v>
      </c>
      <c r="O175" s="39">
        <v>7237500</v>
      </c>
      <c r="P175" s="40">
        <v>5.7341124908692476E-2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728.55</v>
      </c>
      <c r="F176" s="37">
        <v>726.38333333333333</v>
      </c>
      <c r="G176" s="38">
        <v>721.56666666666661</v>
      </c>
      <c r="H176" s="38">
        <v>714.58333333333326</v>
      </c>
      <c r="I176" s="38">
        <v>709.76666666666654</v>
      </c>
      <c r="J176" s="38">
        <v>733.36666666666667</v>
      </c>
      <c r="K176" s="38">
        <v>738.18333333333351</v>
      </c>
      <c r="L176" s="38">
        <v>745.16666666666674</v>
      </c>
      <c r="M176" s="28">
        <v>731.2</v>
      </c>
      <c r="N176" s="28">
        <v>719.4</v>
      </c>
      <c r="O176" s="39">
        <v>3398300</v>
      </c>
      <c r="P176" s="40">
        <v>-2.2971652003910069E-2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133.69999999999999</v>
      </c>
      <c r="F177" s="37">
        <v>134.39999999999998</v>
      </c>
      <c r="G177" s="38">
        <v>132.19999999999996</v>
      </c>
      <c r="H177" s="38">
        <v>130.69999999999999</v>
      </c>
      <c r="I177" s="38">
        <v>128.49999999999997</v>
      </c>
      <c r="J177" s="38">
        <v>135.89999999999995</v>
      </c>
      <c r="K177" s="38">
        <v>138.1</v>
      </c>
      <c r="L177" s="38">
        <v>139.59999999999994</v>
      </c>
      <c r="M177" s="28">
        <v>136.6</v>
      </c>
      <c r="N177" s="28">
        <v>132.9</v>
      </c>
      <c r="O177" s="39">
        <v>47241000</v>
      </c>
      <c r="P177" s="40">
        <v>-9.425357251444208E-3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124.6</v>
      </c>
      <c r="F178" s="37">
        <v>125.03333333333335</v>
      </c>
      <c r="G178" s="38">
        <v>123.81666666666669</v>
      </c>
      <c r="H178" s="38">
        <v>123.03333333333335</v>
      </c>
      <c r="I178" s="38">
        <v>121.81666666666669</v>
      </c>
      <c r="J178" s="38">
        <v>125.81666666666669</v>
      </c>
      <c r="K178" s="38">
        <v>127.03333333333336</v>
      </c>
      <c r="L178" s="38">
        <v>127.81666666666669</v>
      </c>
      <c r="M178" s="28">
        <v>126.25</v>
      </c>
      <c r="N178" s="28">
        <v>124.25</v>
      </c>
      <c r="O178" s="39">
        <v>29100000</v>
      </c>
      <c r="P178" s="40">
        <v>1.5494137353433836E-2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2598.9499999999998</v>
      </c>
      <c r="F179" s="37">
        <v>2598.8833333333337</v>
      </c>
      <c r="G179" s="38">
        <v>2580.1166666666672</v>
      </c>
      <c r="H179" s="38">
        <v>2561.2833333333338</v>
      </c>
      <c r="I179" s="38">
        <v>2542.5166666666673</v>
      </c>
      <c r="J179" s="38">
        <v>2617.7166666666672</v>
      </c>
      <c r="K179" s="38">
        <v>2636.4833333333336</v>
      </c>
      <c r="L179" s="38">
        <v>2655.3166666666671</v>
      </c>
      <c r="M179" s="28">
        <v>2617.65</v>
      </c>
      <c r="N179" s="28">
        <v>2580.0500000000002</v>
      </c>
      <c r="O179" s="39">
        <v>34883000</v>
      </c>
      <c r="P179" s="40">
        <v>-9.9830423090840718E-3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100.75</v>
      </c>
      <c r="F180" s="37">
        <v>100.89999999999999</v>
      </c>
      <c r="G180" s="38">
        <v>98.84999999999998</v>
      </c>
      <c r="H180" s="38">
        <v>96.949999999999989</v>
      </c>
      <c r="I180" s="38">
        <v>94.899999999999977</v>
      </c>
      <c r="J180" s="38">
        <v>102.79999999999998</v>
      </c>
      <c r="K180" s="38">
        <v>104.85</v>
      </c>
      <c r="L180" s="38">
        <v>106.74999999999999</v>
      </c>
      <c r="M180" s="28">
        <v>102.95</v>
      </c>
      <c r="N180" s="28">
        <v>99</v>
      </c>
      <c r="O180" s="39">
        <v>153710000</v>
      </c>
      <c r="P180" s="40">
        <v>-4.3763482166602641E-2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862.4</v>
      </c>
      <c r="F181" s="37">
        <v>856.59999999999991</v>
      </c>
      <c r="G181" s="38">
        <v>842.39999999999986</v>
      </c>
      <c r="H181" s="38">
        <v>822.4</v>
      </c>
      <c r="I181" s="38">
        <v>808.19999999999993</v>
      </c>
      <c r="J181" s="38">
        <v>876.5999999999998</v>
      </c>
      <c r="K181" s="38">
        <v>890.79999999999984</v>
      </c>
      <c r="L181" s="38">
        <v>910.79999999999973</v>
      </c>
      <c r="M181" s="28">
        <v>870.8</v>
      </c>
      <c r="N181" s="28">
        <v>836.6</v>
      </c>
      <c r="O181" s="39">
        <v>4353000</v>
      </c>
      <c r="P181" s="40">
        <v>1.126727842955047E-2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1095.4000000000001</v>
      </c>
      <c r="F182" s="37">
        <v>1094.9333333333334</v>
      </c>
      <c r="G182" s="38">
        <v>1088.0166666666669</v>
      </c>
      <c r="H182" s="38">
        <v>1080.6333333333334</v>
      </c>
      <c r="I182" s="38">
        <v>1073.7166666666669</v>
      </c>
      <c r="J182" s="38">
        <v>1102.3166666666668</v>
      </c>
      <c r="K182" s="38">
        <v>1109.2333333333333</v>
      </c>
      <c r="L182" s="38">
        <v>1116.6166666666668</v>
      </c>
      <c r="M182" s="28">
        <v>1101.8499999999999</v>
      </c>
      <c r="N182" s="28">
        <v>1087.55</v>
      </c>
      <c r="O182" s="39">
        <v>7506750</v>
      </c>
      <c r="P182" s="40">
        <v>-2.0262333594361786E-2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492.3</v>
      </c>
      <c r="F183" s="37">
        <v>491.41666666666669</v>
      </c>
      <c r="G183" s="38">
        <v>488.33333333333337</v>
      </c>
      <c r="H183" s="38">
        <v>484.36666666666667</v>
      </c>
      <c r="I183" s="38">
        <v>481.28333333333336</v>
      </c>
      <c r="J183" s="38">
        <v>495.38333333333338</v>
      </c>
      <c r="K183" s="38">
        <v>498.46666666666675</v>
      </c>
      <c r="L183" s="38">
        <v>502.43333333333339</v>
      </c>
      <c r="M183" s="28">
        <v>494.5</v>
      </c>
      <c r="N183" s="28">
        <v>487.45</v>
      </c>
      <c r="O183" s="39">
        <v>71007000</v>
      </c>
      <c r="P183" s="40">
        <v>-1.7502794120748191E-3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23309.4</v>
      </c>
      <c r="F184" s="37">
        <v>23318.366666666669</v>
      </c>
      <c r="G184" s="38">
        <v>23172.833333333336</v>
      </c>
      <c r="H184" s="38">
        <v>23036.266666666666</v>
      </c>
      <c r="I184" s="38">
        <v>22890.733333333334</v>
      </c>
      <c r="J184" s="38">
        <v>23454.933333333338</v>
      </c>
      <c r="K184" s="38">
        <v>23600.466666666671</v>
      </c>
      <c r="L184" s="38">
        <v>23737.03333333334</v>
      </c>
      <c r="M184" s="28">
        <v>23463.9</v>
      </c>
      <c r="N184" s="28">
        <v>23181.8</v>
      </c>
      <c r="O184" s="39">
        <v>243350</v>
      </c>
      <c r="P184" s="40">
        <v>-4.1943734015345265E-3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2278.65</v>
      </c>
      <c r="F185" s="37">
        <v>2284.3333333333335</v>
      </c>
      <c r="G185" s="38">
        <v>2255.666666666667</v>
      </c>
      <c r="H185" s="38">
        <v>2232.6833333333334</v>
      </c>
      <c r="I185" s="38">
        <v>2204.0166666666669</v>
      </c>
      <c r="J185" s="38">
        <v>2307.3166666666671</v>
      </c>
      <c r="K185" s="38">
        <v>2335.983333333334</v>
      </c>
      <c r="L185" s="38">
        <v>2358.9666666666672</v>
      </c>
      <c r="M185" s="28">
        <v>2313</v>
      </c>
      <c r="N185" s="28">
        <v>2261.35</v>
      </c>
      <c r="O185" s="39">
        <v>1648900</v>
      </c>
      <c r="P185" s="40">
        <v>-1.4464168310322156E-2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2617.5500000000002</v>
      </c>
      <c r="F186" s="37">
        <v>2618.0666666666666</v>
      </c>
      <c r="G186" s="38">
        <v>2602.0333333333333</v>
      </c>
      <c r="H186" s="38">
        <v>2586.5166666666669</v>
      </c>
      <c r="I186" s="38">
        <v>2570.4833333333336</v>
      </c>
      <c r="J186" s="38">
        <v>2633.583333333333</v>
      </c>
      <c r="K186" s="38">
        <v>2649.6166666666659</v>
      </c>
      <c r="L186" s="38">
        <v>2665.1333333333328</v>
      </c>
      <c r="M186" s="28">
        <v>2634.1</v>
      </c>
      <c r="N186" s="28">
        <v>2602.5500000000002</v>
      </c>
      <c r="O186" s="39">
        <v>3065250</v>
      </c>
      <c r="P186" s="40">
        <v>-1.7075517075517077E-2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1107.3499999999999</v>
      </c>
      <c r="F187" s="37">
        <v>1103.25</v>
      </c>
      <c r="G187" s="38">
        <v>1090.5999999999999</v>
      </c>
      <c r="H187" s="38">
        <v>1073.8499999999999</v>
      </c>
      <c r="I187" s="38">
        <v>1061.1999999999998</v>
      </c>
      <c r="J187" s="38">
        <v>1120</v>
      </c>
      <c r="K187" s="38">
        <v>1132.6500000000001</v>
      </c>
      <c r="L187" s="38">
        <v>1149.4000000000001</v>
      </c>
      <c r="M187" s="28">
        <v>1115.9000000000001</v>
      </c>
      <c r="N187" s="28">
        <v>1086.5</v>
      </c>
      <c r="O187" s="39">
        <v>4668400</v>
      </c>
      <c r="P187" s="40">
        <v>8.7294727744165954E-3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363.85</v>
      </c>
      <c r="F188" s="37">
        <v>366.26666666666665</v>
      </c>
      <c r="G188" s="38">
        <v>359.58333333333331</v>
      </c>
      <c r="H188" s="38">
        <v>355.31666666666666</v>
      </c>
      <c r="I188" s="38">
        <v>348.63333333333333</v>
      </c>
      <c r="J188" s="38">
        <v>370.5333333333333</v>
      </c>
      <c r="K188" s="38">
        <v>377.2166666666667</v>
      </c>
      <c r="L188" s="38">
        <v>381.48333333333329</v>
      </c>
      <c r="M188" s="28">
        <v>372.95</v>
      </c>
      <c r="N188" s="28">
        <v>362</v>
      </c>
      <c r="O188" s="39">
        <v>5044500</v>
      </c>
      <c r="P188" s="40">
        <v>-3.3783783783783786E-3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902.85</v>
      </c>
      <c r="F189" s="37">
        <v>905.4</v>
      </c>
      <c r="G189" s="38">
        <v>895.15</v>
      </c>
      <c r="H189" s="38">
        <v>887.45</v>
      </c>
      <c r="I189" s="38">
        <v>877.2</v>
      </c>
      <c r="J189" s="38">
        <v>913.09999999999991</v>
      </c>
      <c r="K189" s="38">
        <v>923.34999999999991</v>
      </c>
      <c r="L189" s="38">
        <v>931.04999999999984</v>
      </c>
      <c r="M189" s="28">
        <v>915.65</v>
      </c>
      <c r="N189" s="28">
        <v>897.7</v>
      </c>
      <c r="O189" s="39">
        <v>21084000</v>
      </c>
      <c r="P189" s="40">
        <v>-9.8293829514448199E-3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470.1</v>
      </c>
      <c r="F190" s="37">
        <v>470.61666666666662</v>
      </c>
      <c r="G190" s="38">
        <v>466.53333333333325</v>
      </c>
      <c r="H190" s="38">
        <v>462.96666666666664</v>
      </c>
      <c r="I190" s="38">
        <v>458.88333333333327</v>
      </c>
      <c r="J190" s="38">
        <v>474.18333333333322</v>
      </c>
      <c r="K190" s="38">
        <v>478.26666666666659</v>
      </c>
      <c r="L190" s="38">
        <v>481.8333333333332</v>
      </c>
      <c r="M190" s="28">
        <v>474.7</v>
      </c>
      <c r="N190" s="28">
        <v>467.05</v>
      </c>
      <c r="O190" s="39">
        <v>14854500</v>
      </c>
      <c r="P190" s="40">
        <v>-2.4334975369458129E-2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581.04999999999995</v>
      </c>
      <c r="F191" s="37">
        <v>584.69999999999993</v>
      </c>
      <c r="G191" s="38">
        <v>574.64999999999986</v>
      </c>
      <c r="H191" s="38">
        <v>568.24999999999989</v>
      </c>
      <c r="I191" s="38">
        <v>558.19999999999982</v>
      </c>
      <c r="J191" s="38">
        <v>591.09999999999991</v>
      </c>
      <c r="K191" s="38">
        <v>601.14999999999986</v>
      </c>
      <c r="L191" s="38">
        <v>607.54999999999995</v>
      </c>
      <c r="M191" s="28">
        <v>594.75</v>
      </c>
      <c r="N191" s="28">
        <v>578.29999999999995</v>
      </c>
      <c r="O191" s="39">
        <v>1122000</v>
      </c>
      <c r="P191" s="40">
        <v>2.564102564102564E-2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978.05</v>
      </c>
      <c r="F192" s="37">
        <v>978.83333333333337</v>
      </c>
      <c r="G192" s="38">
        <v>968.66666666666674</v>
      </c>
      <c r="H192" s="38">
        <v>959.28333333333342</v>
      </c>
      <c r="I192" s="38">
        <v>949.11666666666679</v>
      </c>
      <c r="J192" s="38">
        <v>988.2166666666667</v>
      </c>
      <c r="K192" s="38">
        <v>998.38333333333344</v>
      </c>
      <c r="L192" s="38">
        <v>1007.7666666666667</v>
      </c>
      <c r="M192" s="28">
        <v>989</v>
      </c>
      <c r="N192" s="28">
        <v>969.45</v>
      </c>
      <c r="O192" s="39">
        <v>5957000</v>
      </c>
      <c r="P192" s="40">
        <v>4.9321824907521579E-2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1167.8499999999999</v>
      </c>
      <c r="F193" s="37">
        <v>1169.8833333333332</v>
      </c>
      <c r="G193" s="38">
        <v>1157.7666666666664</v>
      </c>
      <c r="H193" s="38">
        <v>1147.6833333333332</v>
      </c>
      <c r="I193" s="38">
        <v>1135.5666666666664</v>
      </c>
      <c r="J193" s="38">
        <v>1179.9666666666665</v>
      </c>
      <c r="K193" s="38">
        <v>1192.0833333333333</v>
      </c>
      <c r="L193" s="38">
        <v>1202.1666666666665</v>
      </c>
      <c r="M193" s="28">
        <v>1182</v>
      </c>
      <c r="N193" s="28">
        <v>1159.8</v>
      </c>
      <c r="O193" s="39">
        <v>3387200</v>
      </c>
      <c r="P193" s="40">
        <v>3.793266951161688E-3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733.15</v>
      </c>
      <c r="F194" s="37">
        <v>728.73333333333323</v>
      </c>
      <c r="G194" s="38">
        <v>713.56666666666649</v>
      </c>
      <c r="H194" s="38">
        <v>693.98333333333323</v>
      </c>
      <c r="I194" s="38">
        <v>678.81666666666649</v>
      </c>
      <c r="J194" s="38">
        <v>748.31666666666649</v>
      </c>
      <c r="K194" s="38">
        <v>763.48333333333323</v>
      </c>
      <c r="L194" s="38">
        <v>783.06666666666649</v>
      </c>
      <c r="M194" s="28">
        <v>743.9</v>
      </c>
      <c r="N194" s="28">
        <v>709.15</v>
      </c>
      <c r="O194" s="39">
        <v>9513450</v>
      </c>
      <c r="P194" s="40">
        <v>-4.3047256925583921E-2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433.65</v>
      </c>
      <c r="F195" s="37">
        <v>433.61666666666662</v>
      </c>
      <c r="G195" s="38">
        <v>428.83333333333326</v>
      </c>
      <c r="H195" s="38">
        <v>424.01666666666665</v>
      </c>
      <c r="I195" s="38">
        <v>419.23333333333329</v>
      </c>
      <c r="J195" s="38">
        <v>438.43333333333322</v>
      </c>
      <c r="K195" s="38">
        <v>443.21666666666664</v>
      </c>
      <c r="L195" s="38">
        <v>448.03333333333319</v>
      </c>
      <c r="M195" s="28">
        <v>438.4</v>
      </c>
      <c r="N195" s="28">
        <v>428.8</v>
      </c>
      <c r="O195" s="39">
        <v>81424500</v>
      </c>
      <c r="P195" s="40">
        <v>-1.1897350764335617E-2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242.25</v>
      </c>
      <c r="F196" s="37">
        <v>242.41666666666666</v>
      </c>
      <c r="G196" s="38">
        <v>239.83333333333331</v>
      </c>
      <c r="H196" s="38">
        <v>237.41666666666666</v>
      </c>
      <c r="I196" s="38">
        <v>234.83333333333331</v>
      </c>
      <c r="J196" s="38">
        <v>244.83333333333331</v>
      </c>
      <c r="K196" s="38">
        <v>247.41666666666663</v>
      </c>
      <c r="L196" s="38">
        <v>249.83333333333331</v>
      </c>
      <c r="M196" s="28">
        <v>245</v>
      </c>
      <c r="N196" s="28">
        <v>240</v>
      </c>
      <c r="O196" s="39">
        <v>106197750</v>
      </c>
      <c r="P196" s="40">
        <v>2.769612646155856E-2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1340.15</v>
      </c>
      <c r="F197" s="37">
        <v>1347.7833333333335</v>
      </c>
      <c r="G197" s="38">
        <v>1326.5666666666671</v>
      </c>
      <c r="H197" s="38">
        <v>1312.9833333333336</v>
      </c>
      <c r="I197" s="38">
        <v>1291.7666666666671</v>
      </c>
      <c r="J197" s="38">
        <v>1361.366666666667</v>
      </c>
      <c r="K197" s="38">
        <v>1382.5833333333337</v>
      </c>
      <c r="L197" s="38">
        <v>1396.166666666667</v>
      </c>
      <c r="M197" s="28">
        <v>1369</v>
      </c>
      <c r="N197" s="28">
        <v>1334.2</v>
      </c>
      <c r="O197" s="39">
        <v>36025550</v>
      </c>
      <c r="P197" s="40">
        <v>-1.9195834538617298E-2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3707.35</v>
      </c>
      <c r="F198" s="37">
        <v>3718.8833333333337</v>
      </c>
      <c r="G198" s="38">
        <v>3660.7666666666673</v>
      </c>
      <c r="H198" s="38">
        <v>3614.1833333333338</v>
      </c>
      <c r="I198" s="38">
        <v>3556.0666666666675</v>
      </c>
      <c r="J198" s="38">
        <v>3765.4666666666672</v>
      </c>
      <c r="K198" s="38">
        <v>3823.583333333333</v>
      </c>
      <c r="L198" s="38">
        <v>3870.166666666667</v>
      </c>
      <c r="M198" s="28">
        <v>3777</v>
      </c>
      <c r="N198" s="28">
        <v>3672.3</v>
      </c>
      <c r="O198" s="39">
        <v>11472750</v>
      </c>
      <c r="P198" s="40">
        <v>5.3629874995070785E-3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1534.9</v>
      </c>
      <c r="F199" s="37">
        <v>1545.5166666666667</v>
      </c>
      <c r="G199" s="38">
        <v>1514.3833333333332</v>
      </c>
      <c r="H199" s="38">
        <v>1493.8666666666666</v>
      </c>
      <c r="I199" s="38">
        <v>1462.7333333333331</v>
      </c>
      <c r="J199" s="38">
        <v>1566.0333333333333</v>
      </c>
      <c r="K199" s="38">
        <v>1597.166666666667</v>
      </c>
      <c r="L199" s="38">
        <v>1617.6833333333334</v>
      </c>
      <c r="M199" s="28">
        <v>1576.65</v>
      </c>
      <c r="N199" s="28">
        <v>1525</v>
      </c>
      <c r="O199" s="39">
        <v>13604400</v>
      </c>
      <c r="P199" s="40">
        <v>-1.5799982637381717E-2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2532.9499999999998</v>
      </c>
      <c r="F200" s="37">
        <v>2563.5833333333335</v>
      </c>
      <c r="G200" s="38">
        <v>2495.3666666666668</v>
      </c>
      <c r="H200" s="38">
        <v>2457.7833333333333</v>
      </c>
      <c r="I200" s="38">
        <v>2389.5666666666666</v>
      </c>
      <c r="J200" s="38">
        <v>2601.166666666667</v>
      </c>
      <c r="K200" s="38">
        <v>2669.3833333333332</v>
      </c>
      <c r="L200" s="38">
        <v>2706.9666666666672</v>
      </c>
      <c r="M200" s="28">
        <v>2631.8</v>
      </c>
      <c r="N200" s="28">
        <v>2526</v>
      </c>
      <c r="O200" s="39">
        <v>5738625</v>
      </c>
      <c r="P200" s="40">
        <v>7.3894736842105263E-2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2749.45</v>
      </c>
      <c r="F201" s="37">
        <v>2778.2000000000003</v>
      </c>
      <c r="G201" s="38">
        <v>2714.3500000000004</v>
      </c>
      <c r="H201" s="38">
        <v>2679.25</v>
      </c>
      <c r="I201" s="38">
        <v>2615.4</v>
      </c>
      <c r="J201" s="38">
        <v>2813.3000000000006</v>
      </c>
      <c r="K201" s="38">
        <v>2877.15</v>
      </c>
      <c r="L201" s="38">
        <v>2912.2500000000009</v>
      </c>
      <c r="M201" s="28">
        <v>2842.05</v>
      </c>
      <c r="N201" s="28">
        <v>2743.1</v>
      </c>
      <c r="O201" s="39">
        <v>781250</v>
      </c>
      <c r="P201" s="40">
        <v>8.5823488533703959E-2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487.8</v>
      </c>
      <c r="F202" s="37">
        <v>490.61666666666662</v>
      </c>
      <c r="G202" s="38">
        <v>483.23333333333323</v>
      </c>
      <c r="H202" s="38">
        <v>478.66666666666663</v>
      </c>
      <c r="I202" s="38">
        <v>471.28333333333325</v>
      </c>
      <c r="J202" s="38">
        <v>495.18333333333322</v>
      </c>
      <c r="K202" s="38">
        <v>502.56666666666655</v>
      </c>
      <c r="L202" s="38">
        <v>507.13333333333321</v>
      </c>
      <c r="M202" s="28">
        <v>498</v>
      </c>
      <c r="N202" s="28">
        <v>486.05</v>
      </c>
      <c r="O202" s="39">
        <v>3258000</v>
      </c>
      <c r="P202" s="40">
        <v>8.356545961002786E-3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1265.5</v>
      </c>
      <c r="F203" s="37">
        <v>1265.75</v>
      </c>
      <c r="G203" s="38">
        <v>1244.8</v>
      </c>
      <c r="H203" s="38">
        <v>1224.0999999999999</v>
      </c>
      <c r="I203" s="38">
        <v>1203.1499999999999</v>
      </c>
      <c r="J203" s="38">
        <v>1286.45</v>
      </c>
      <c r="K203" s="38">
        <v>1307.3999999999999</v>
      </c>
      <c r="L203" s="38">
        <v>1328.1000000000001</v>
      </c>
      <c r="M203" s="28">
        <v>1286.7</v>
      </c>
      <c r="N203" s="28">
        <v>1245.05</v>
      </c>
      <c r="O203" s="39">
        <v>2871000</v>
      </c>
      <c r="P203" s="40">
        <v>1.6166281755196306E-2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603.04999999999995</v>
      </c>
      <c r="F204" s="37">
        <v>605.58333333333337</v>
      </c>
      <c r="G204" s="38">
        <v>597.66666666666674</v>
      </c>
      <c r="H204" s="38">
        <v>592.28333333333342</v>
      </c>
      <c r="I204" s="38">
        <v>584.36666666666679</v>
      </c>
      <c r="J204" s="38">
        <v>610.9666666666667</v>
      </c>
      <c r="K204" s="38">
        <v>618.88333333333344</v>
      </c>
      <c r="L204" s="38">
        <v>624.26666666666665</v>
      </c>
      <c r="M204" s="28">
        <v>613.5</v>
      </c>
      <c r="N204" s="28">
        <v>600.20000000000005</v>
      </c>
      <c r="O204" s="39">
        <v>8093400</v>
      </c>
      <c r="P204" s="40">
        <v>1.3144058885383806E-2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1448.6</v>
      </c>
      <c r="F205" s="37">
        <v>1447.8666666666668</v>
      </c>
      <c r="G205" s="38">
        <v>1435.3833333333337</v>
      </c>
      <c r="H205" s="38">
        <v>1422.166666666667</v>
      </c>
      <c r="I205" s="38">
        <v>1409.6833333333338</v>
      </c>
      <c r="J205" s="38">
        <v>1461.0833333333335</v>
      </c>
      <c r="K205" s="38">
        <v>1473.5666666666666</v>
      </c>
      <c r="L205" s="38">
        <v>1486.7833333333333</v>
      </c>
      <c r="M205" s="28">
        <v>1460.35</v>
      </c>
      <c r="N205" s="28">
        <v>1434.65</v>
      </c>
      <c r="O205" s="39">
        <v>1317750</v>
      </c>
      <c r="P205" s="40">
        <v>4.2647466075879256E-2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6316.9</v>
      </c>
      <c r="F206" s="37">
        <v>6331.916666666667</v>
      </c>
      <c r="G206" s="38">
        <v>6268.8333333333339</v>
      </c>
      <c r="H206" s="38">
        <v>6220.7666666666673</v>
      </c>
      <c r="I206" s="38">
        <v>6157.6833333333343</v>
      </c>
      <c r="J206" s="38">
        <v>6379.9833333333336</v>
      </c>
      <c r="K206" s="38">
        <v>6443.0666666666675</v>
      </c>
      <c r="L206" s="38">
        <v>6491.1333333333332</v>
      </c>
      <c r="M206" s="28">
        <v>6395</v>
      </c>
      <c r="N206" s="28">
        <v>6283.85</v>
      </c>
      <c r="O206" s="39">
        <v>2538100</v>
      </c>
      <c r="P206" s="40">
        <v>-2.4895309078335703E-2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798.2</v>
      </c>
      <c r="F207" s="37">
        <v>801.51666666666677</v>
      </c>
      <c r="G207" s="38">
        <v>788.38333333333355</v>
      </c>
      <c r="H207" s="38">
        <v>778.56666666666683</v>
      </c>
      <c r="I207" s="38">
        <v>765.43333333333362</v>
      </c>
      <c r="J207" s="38">
        <v>811.33333333333348</v>
      </c>
      <c r="K207" s="38">
        <v>824.4666666666667</v>
      </c>
      <c r="L207" s="38">
        <v>834.28333333333342</v>
      </c>
      <c r="M207" s="28">
        <v>814.65</v>
      </c>
      <c r="N207" s="28">
        <v>791.7</v>
      </c>
      <c r="O207" s="39">
        <v>22610900</v>
      </c>
      <c r="P207" s="40">
        <v>-2.0278262828817666E-2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410.55</v>
      </c>
      <c r="F208" s="37">
        <v>410.91666666666669</v>
      </c>
      <c r="G208" s="38">
        <v>406.08333333333337</v>
      </c>
      <c r="H208" s="38">
        <v>401.61666666666667</v>
      </c>
      <c r="I208" s="38">
        <v>396.78333333333336</v>
      </c>
      <c r="J208" s="38">
        <v>415.38333333333338</v>
      </c>
      <c r="K208" s="38">
        <v>420.21666666666675</v>
      </c>
      <c r="L208" s="38">
        <v>424.68333333333339</v>
      </c>
      <c r="M208" s="28">
        <v>415.75</v>
      </c>
      <c r="N208" s="28">
        <v>406.45</v>
      </c>
      <c r="O208" s="39">
        <v>64656700</v>
      </c>
      <c r="P208" s="40">
        <v>-2.8370446287151775E-2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1252.6500000000001</v>
      </c>
      <c r="F209" s="37">
        <v>1264.6333333333334</v>
      </c>
      <c r="G209" s="38">
        <v>1234.0666666666668</v>
      </c>
      <c r="H209" s="38">
        <v>1215.4833333333333</v>
      </c>
      <c r="I209" s="38">
        <v>1184.9166666666667</v>
      </c>
      <c r="J209" s="38">
        <v>1283.2166666666669</v>
      </c>
      <c r="K209" s="38">
        <v>1313.7833333333335</v>
      </c>
      <c r="L209" s="38">
        <v>1332.366666666667</v>
      </c>
      <c r="M209" s="28">
        <v>1295.2</v>
      </c>
      <c r="N209" s="28">
        <v>1246.05</v>
      </c>
      <c r="O209" s="39">
        <v>3562000</v>
      </c>
      <c r="P209" s="40">
        <v>-6.6072364971158884E-2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1593.95</v>
      </c>
      <c r="F210" s="37">
        <v>1606.8999999999999</v>
      </c>
      <c r="G210" s="38">
        <v>1575.0999999999997</v>
      </c>
      <c r="H210" s="38">
        <v>1556.2499999999998</v>
      </c>
      <c r="I210" s="38">
        <v>1524.4499999999996</v>
      </c>
      <c r="J210" s="38">
        <v>1625.7499999999998</v>
      </c>
      <c r="K210" s="38">
        <v>1657.55</v>
      </c>
      <c r="L210" s="38">
        <v>1676.3999999999999</v>
      </c>
      <c r="M210" s="28">
        <v>1638.7</v>
      </c>
      <c r="N210" s="28">
        <v>1588.05</v>
      </c>
      <c r="O210" s="39">
        <v>1027750</v>
      </c>
      <c r="P210" s="40">
        <v>-9.8747591522157993E-3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604.54999999999995</v>
      </c>
      <c r="F211" s="37">
        <v>605.53333333333342</v>
      </c>
      <c r="G211" s="38">
        <v>597.21666666666681</v>
      </c>
      <c r="H211" s="38">
        <v>589.88333333333344</v>
      </c>
      <c r="I211" s="38">
        <v>581.56666666666683</v>
      </c>
      <c r="J211" s="38">
        <v>612.86666666666679</v>
      </c>
      <c r="K211" s="38">
        <v>621.18333333333339</v>
      </c>
      <c r="L211" s="38">
        <v>628.51666666666677</v>
      </c>
      <c r="M211" s="28">
        <v>613.85</v>
      </c>
      <c r="N211" s="28">
        <v>598.20000000000005</v>
      </c>
      <c r="O211" s="39">
        <v>30659200</v>
      </c>
      <c r="P211" s="40">
        <v>-1.1172175348969219E-2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295.25</v>
      </c>
      <c r="F212" s="37">
        <v>297.26666666666671</v>
      </c>
      <c r="G212" s="38">
        <v>291.08333333333343</v>
      </c>
      <c r="H212" s="38">
        <v>286.91666666666674</v>
      </c>
      <c r="I212" s="38">
        <v>280.73333333333346</v>
      </c>
      <c r="J212" s="38">
        <v>301.43333333333339</v>
      </c>
      <c r="K212" s="38">
        <v>307.61666666666667</v>
      </c>
      <c r="L212" s="38">
        <v>311.78333333333336</v>
      </c>
      <c r="M212" s="28">
        <v>303.45</v>
      </c>
      <c r="N212" s="28">
        <v>293.10000000000002</v>
      </c>
      <c r="O212" s="39">
        <v>67179000</v>
      </c>
      <c r="P212" s="40">
        <v>-3.739844388084082E-2</v>
      </c>
    </row>
    <row r="213" spans="1:16" ht="12.75" customHeight="1">
      <c r="A213" s="28">
        <v>203</v>
      </c>
      <c r="B213" s="29" t="s">
        <v>47</v>
      </c>
      <c r="C213" s="30" t="s">
        <v>955</v>
      </c>
      <c r="D213" s="31">
        <v>44651</v>
      </c>
      <c r="E213" s="37">
        <v>359.35</v>
      </c>
      <c r="F213" s="37">
        <v>360.84999999999997</v>
      </c>
      <c r="G213" s="38">
        <v>354.24999999999994</v>
      </c>
      <c r="H213" s="38">
        <v>349.15</v>
      </c>
      <c r="I213" s="38">
        <v>342.54999999999995</v>
      </c>
      <c r="J213" s="38">
        <v>365.94999999999993</v>
      </c>
      <c r="K213" s="38">
        <v>372.54999999999995</v>
      </c>
      <c r="L213" s="38">
        <v>377.64999999999992</v>
      </c>
      <c r="M213" s="28">
        <v>367.45</v>
      </c>
      <c r="N213" s="28">
        <v>355.75</v>
      </c>
      <c r="O213" s="39">
        <v>18678000</v>
      </c>
      <c r="P213" s="40">
        <v>6.2818537394808581E-3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28"/>
      <c r="C216" s="295"/>
      <c r="D216" s="329"/>
      <c r="E216" s="296"/>
      <c r="F216" s="296"/>
      <c r="G216" s="330"/>
      <c r="H216" s="330"/>
      <c r="I216" s="330"/>
      <c r="J216" s="330"/>
      <c r="K216" s="330"/>
      <c r="L216" s="330"/>
      <c r="M216" s="295"/>
      <c r="N216" s="295"/>
      <c r="O216" s="331"/>
      <c r="P216" s="332"/>
    </row>
    <row r="217" spans="1:16" ht="12.75" customHeight="1">
      <c r="A217" s="295"/>
      <c r="B217" s="328"/>
      <c r="C217" s="295"/>
      <c r="D217" s="329"/>
      <c r="E217" s="296"/>
      <c r="F217" s="296"/>
      <c r="G217" s="330"/>
      <c r="H217" s="330"/>
      <c r="I217" s="330"/>
      <c r="J217" s="330"/>
      <c r="K217" s="330"/>
      <c r="L217" s="330"/>
      <c r="M217" s="295"/>
      <c r="N217" s="295"/>
      <c r="O217" s="331"/>
      <c r="P217" s="332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4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5" t="s">
        <v>16</v>
      </c>
      <c r="B8" s="497"/>
      <c r="C8" s="501" t="s">
        <v>20</v>
      </c>
      <c r="D8" s="501" t="s">
        <v>21</v>
      </c>
      <c r="E8" s="492" t="s">
        <v>22</v>
      </c>
      <c r="F8" s="493"/>
      <c r="G8" s="494"/>
      <c r="H8" s="492" t="s">
        <v>23</v>
      </c>
      <c r="I8" s="493"/>
      <c r="J8" s="494"/>
      <c r="K8" s="23"/>
      <c r="L8" s="50"/>
      <c r="M8" s="50"/>
      <c r="N8" s="1"/>
      <c r="O8" s="1"/>
    </row>
    <row r="9" spans="1:15" ht="36" customHeight="1">
      <c r="A9" s="499"/>
      <c r="B9" s="500"/>
      <c r="C9" s="500"/>
      <c r="D9" s="5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17153</v>
      </c>
      <c r="D10" s="32">
        <v>17174.816666666666</v>
      </c>
      <c r="E10" s="32">
        <v>17054.73333333333</v>
      </c>
      <c r="F10" s="32">
        <v>16956.466666666664</v>
      </c>
      <c r="G10" s="32">
        <v>16836.383333333328</v>
      </c>
      <c r="H10" s="32">
        <v>17273.083333333332</v>
      </c>
      <c r="I10" s="32">
        <v>17393.166666666668</v>
      </c>
      <c r="J10" s="32">
        <v>17491.433333333334</v>
      </c>
      <c r="K10" s="34">
        <v>17294.900000000001</v>
      </c>
      <c r="L10" s="34">
        <v>17076.55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35410.1</v>
      </c>
      <c r="D11" s="37">
        <v>35443.783333333333</v>
      </c>
      <c r="E11" s="37">
        <v>35170.166666666664</v>
      </c>
      <c r="F11" s="37">
        <v>34930.23333333333</v>
      </c>
      <c r="G11" s="37">
        <v>34656.616666666661</v>
      </c>
      <c r="H11" s="37">
        <v>35683.716666666667</v>
      </c>
      <c r="I11" s="37">
        <v>35957.333333333336</v>
      </c>
      <c r="J11" s="37">
        <v>36197.26666666667</v>
      </c>
      <c r="K11" s="28">
        <v>35717.4</v>
      </c>
      <c r="L11" s="28">
        <v>35203.85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2517.5</v>
      </c>
      <c r="D12" s="37">
        <v>2522.3333333333335</v>
      </c>
      <c r="E12" s="37">
        <v>2503.7666666666669</v>
      </c>
      <c r="F12" s="37">
        <v>2490.0333333333333</v>
      </c>
      <c r="G12" s="37">
        <v>2471.4666666666667</v>
      </c>
      <c r="H12" s="37">
        <v>2536.0666666666671</v>
      </c>
      <c r="I12" s="37">
        <v>2554.6333333333337</v>
      </c>
      <c r="J12" s="37">
        <v>2568.3666666666672</v>
      </c>
      <c r="K12" s="28">
        <v>2540.9</v>
      </c>
      <c r="L12" s="28">
        <v>2508.6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4921.1499999999996</v>
      </c>
      <c r="D13" s="37">
        <v>4923.0666666666666</v>
      </c>
      <c r="E13" s="37">
        <v>4895.9833333333336</v>
      </c>
      <c r="F13" s="37">
        <v>4870.8166666666666</v>
      </c>
      <c r="G13" s="37">
        <v>4843.7333333333336</v>
      </c>
      <c r="H13" s="37">
        <v>4948.2333333333336</v>
      </c>
      <c r="I13" s="37">
        <v>4975.3166666666675</v>
      </c>
      <c r="J13" s="37">
        <v>5000.4833333333336</v>
      </c>
      <c r="K13" s="28">
        <v>4950.1499999999996</v>
      </c>
      <c r="L13" s="28">
        <v>4897.8999999999996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36152.300000000003</v>
      </c>
      <c r="D14" s="37">
        <v>36259.200000000004</v>
      </c>
      <c r="E14" s="37">
        <v>35807.900000000009</v>
      </c>
      <c r="F14" s="37">
        <v>35463.500000000007</v>
      </c>
      <c r="G14" s="37">
        <v>35012.200000000012</v>
      </c>
      <c r="H14" s="37">
        <v>36603.600000000006</v>
      </c>
      <c r="I14" s="37">
        <v>37054.900000000009</v>
      </c>
      <c r="J14" s="37">
        <v>37399.300000000003</v>
      </c>
      <c r="K14" s="28">
        <v>36710.5</v>
      </c>
      <c r="L14" s="28">
        <v>35914.800000000003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4091.1</v>
      </c>
      <c r="D15" s="37">
        <v>4096.0666666666666</v>
      </c>
      <c r="E15" s="37">
        <v>4077.1833333333334</v>
      </c>
      <c r="F15" s="37">
        <v>4063.2666666666669</v>
      </c>
      <c r="G15" s="37">
        <v>4044.3833333333337</v>
      </c>
      <c r="H15" s="37">
        <v>4109.9833333333336</v>
      </c>
      <c r="I15" s="37">
        <v>4128.8666666666668</v>
      </c>
      <c r="J15" s="37">
        <v>4142.7833333333328</v>
      </c>
      <c r="K15" s="28">
        <v>4114.95</v>
      </c>
      <c r="L15" s="28">
        <v>4082.15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8056.3</v>
      </c>
      <c r="D16" s="37">
        <v>8068.8166666666666</v>
      </c>
      <c r="E16" s="37">
        <v>8006.833333333333</v>
      </c>
      <c r="F16" s="37">
        <v>7957.3666666666668</v>
      </c>
      <c r="G16" s="37">
        <v>7895.3833333333332</v>
      </c>
      <c r="H16" s="37">
        <v>8118.2833333333328</v>
      </c>
      <c r="I16" s="37">
        <v>8180.2666666666664</v>
      </c>
      <c r="J16" s="37">
        <v>8229.7333333333336</v>
      </c>
      <c r="K16" s="28">
        <v>8130.8</v>
      </c>
      <c r="L16" s="28">
        <v>8019.35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2064.1999999999998</v>
      </c>
      <c r="D17" s="37">
        <v>2068.0500000000002</v>
      </c>
      <c r="E17" s="37">
        <v>2045.2000000000003</v>
      </c>
      <c r="F17" s="37">
        <v>2026.2000000000003</v>
      </c>
      <c r="G17" s="37">
        <v>2003.3500000000004</v>
      </c>
      <c r="H17" s="37">
        <v>2087.0500000000002</v>
      </c>
      <c r="I17" s="37">
        <v>2109.9000000000005</v>
      </c>
      <c r="J17" s="37">
        <v>2128.9</v>
      </c>
      <c r="K17" s="28">
        <v>2090.9</v>
      </c>
      <c r="L17" s="28">
        <v>2049.0500000000002</v>
      </c>
      <c r="M17" s="28">
        <v>2.7850999999999999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1206</v>
      </c>
      <c r="D18" s="37">
        <v>1218.4666666666667</v>
      </c>
      <c r="E18" s="37">
        <v>1185.3833333333334</v>
      </c>
      <c r="F18" s="37">
        <v>1164.7666666666667</v>
      </c>
      <c r="G18" s="37">
        <v>1131.6833333333334</v>
      </c>
      <c r="H18" s="37">
        <v>1239.0833333333335</v>
      </c>
      <c r="I18" s="37">
        <v>1272.1666666666665</v>
      </c>
      <c r="J18" s="37">
        <v>1292.7833333333335</v>
      </c>
      <c r="K18" s="28">
        <v>1251.55</v>
      </c>
      <c r="L18" s="28">
        <v>1197.8499999999999</v>
      </c>
      <c r="M18" s="28">
        <v>9.0675500000000007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923.15</v>
      </c>
      <c r="D19" s="37">
        <v>924.56666666666661</v>
      </c>
      <c r="E19" s="37">
        <v>916.63333333333321</v>
      </c>
      <c r="F19" s="37">
        <v>910.11666666666656</v>
      </c>
      <c r="G19" s="37">
        <v>902.18333333333317</v>
      </c>
      <c r="H19" s="37">
        <v>931.08333333333326</v>
      </c>
      <c r="I19" s="37">
        <v>939.01666666666665</v>
      </c>
      <c r="J19" s="37">
        <v>945.5333333333333</v>
      </c>
      <c r="K19" s="28">
        <v>932.5</v>
      </c>
      <c r="L19" s="28">
        <v>918.05</v>
      </c>
      <c r="M19" s="28">
        <v>7.1966700000000001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1867</v>
      </c>
      <c r="D20" s="37">
        <v>1855.6666666666667</v>
      </c>
      <c r="E20" s="37">
        <v>1833.3333333333335</v>
      </c>
      <c r="F20" s="37">
        <v>1799.6666666666667</v>
      </c>
      <c r="G20" s="37">
        <v>1777.3333333333335</v>
      </c>
      <c r="H20" s="37">
        <v>1889.3333333333335</v>
      </c>
      <c r="I20" s="37">
        <v>1911.666666666667</v>
      </c>
      <c r="J20" s="37">
        <v>1945.3333333333335</v>
      </c>
      <c r="K20" s="28">
        <v>1878</v>
      </c>
      <c r="L20" s="28">
        <v>1822</v>
      </c>
      <c r="M20" s="28">
        <v>13.661149999999999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1921.25</v>
      </c>
      <c r="D21" s="37">
        <v>1921.2166666666665</v>
      </c>
      <c r="E21" s="37">
        <v>1895.0333333333328</v>
      </c>
      <c r="F21" s="37">
        <v>1868.8166666666664</v>
      </c>
      <c r="G21" s="37">
        <v>1842.6333333333328</v>
      </c>
      <c r="H21" s="37">
        <v>1947.4333333333329</v>
      </c>
      <c r="I21" s="37">
        <v>1973.6166666666668</v>
      </c>
      <c r="J21" s="37">
        <v>1999.833333333333</v>
      </c>
      <c r="K21" s="28">
        <v>1947.4</v>
      </c>
      <c r="L21" s="28">
        <v>1895</v>
      </c>
      <c r="M21" s="28">
        <v>5.7947899999999999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743.25</v>
      </c>
      <c r="D22" s="37">
        <v>740.06666666666661</v>
      </c>
      <c r="E22" s="37">
        <v>733.23333333333323</v>
      </c>
      <c r="F22" s="37">
        <v>723.21666666666658</v>
      </c>
      <c r="G22" s="37">
        <v>716.38333333333321</v>
      </c>
      <c r="H22" s="37">
        <v>750.08333333333326</v>
      </c>
      <c r="I22" s="37">
        <v>756.91666666666674</v>
      </c>
      <c r="J22" s="37">
        <v>766.93333333333328</v>
      </c>
      <c r="K22" s="28">
        <v>746.9</v>
      </c>
      <c r="L22" s="28">
        <v>730.05</v>
      </c>
      <c r="M22" s="28">
        <v>40.034970000000001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2054.6</v>
      </c>
      <c r="D23" s="37">
        <v>2033.7833333333335</v>
      </c>
      <c r="E23" s="37">
        <v>1998.5666666666671</v>
      </c>
      <c r="F23" s="37">
        <v>1942.5333333333335</v>
      </c>
      <c r="G23" s="37">
        <v>1907.3166666666671</v>
      </c>
      <c r="H23" s="37">
        <v>2089.8166666666671</v>
      </c>
      <c r="I23" s="37">
        <v>2125.0333333333338</v>
      </c>
      <c r="J23" s="37">
        <v>2181.0666666666671</v>
      </c>
      <c r="K23" s="28">
        <v>2069</v>
      </c>
      <c r="L23" s="28">
        <v>1977.75</v>
      </c>
      <c r="M23" s="28">
        <v>2.05342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2448.75</v>
      </c>
      <c r="D24" s="37">
        <v>2436.7000000000003</v>
      </c>
      <c r="E24" s="37">
        <v>2418.4000000000005</v>
      </c>
      <c r="F24" s="37">
        <v>2388.0500000000002</v>
      </c>
      <c r="G24" s="37">
        <v>2369.7500000000005</v>
      </c>
      <c r="H24" s="37">
        <v>2467.0500000000006</v>
      </c>
      <c r="I24" s="37">
        <v>2485.3500000000008</v>
      </c>
      <c r="J24" s="37">
        <v>2515.7000000000007</v>
      </c>
      <c r="K24" s="28">
        <v>2455</v>
      </c>
      <c r="L24" s="28">
        <v>2406.35</v>
      </c>
      <c r="M24" s="28">
        <v>1.2107699999999999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109.2</v>
      </c>
      <c r="D25" s="37">
        <v>109.88333333333333</v>
      </c>
      <c r="E25" s="37">
        <v>108.31666666666665</v>
      </c>
      <c r="F25" s="37">
        <v>107.43333333333332</v>
      </c>
      <c r="G25" s="37">
        <v>105.86666666666665</v>
      </c>
      <c r="H25" s="37">
        <v>110.76666666666665</v>
      </c>
      <c r="I25" s="37">
        <v>112.33333333333331</v>
      </c>
      <c r="J25" s="37">
        <v>113.21666666666665</v>
      </c>
      <c r="K25" s="28">
        <v>111.45</v>
      </c>
      <c r="L25" s="28">
        <v>109</v>
      </c>
      <c r="M25" s="28">
        <v>26.788519999999998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293.85000000000002</v>
      </c>
      <c r="D26" s="37">
        <v>295.15000000000003</v>
      </c>
      <c r="E26" s="37">
        <v>290.40000000000009</v>
      </c>
      <c r="F26" s="37">
        <v>286.95000000000005</v>
      </c>
      <c r="G26" s="37">
        <v>282.2000000000001</v>
      </c>
      <c r="H26" s="37">
        <v>298.60000000000008</v>
      </c>
      <c r="I26" s="37">
        <v>303.34999999999997</v>
      </c>
      <c r="J26" s="37">
        <v>306.80000000000007</v>
      </c>
      <c r="K26" s="28">
        <v>299.89999999999998</v>
      </c>
      <c r="L26" s="28">
        <v>291.7</v>
      </c>
      <c r="M26" s="28">
        <v>20.988029999999998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1894.35</v>
      </c>
      <c r="D27" s="37">
        <v>1929.45</v>
      </c>
      <c r="E27" s="37">
        <v>1848.9</v>
      </c>
      <c r="F27" s="37">
        <v>1803.45</v>
      </c>
      <c r="G27" s="37">
        <v>1722.9</v>
      </c>
      <c r="H27" s="37">
        <v>1974.9</v>
      </c>
      <c r="I27" s="37">
        <v>2055.4499999999998</v>
      </c>
      <c r="J27" s="37">
        <v>2100.9</v>
      </c>
      <c r="K27" s="28">
        <v>2010</v>
      </c>
      <c r="L27" s="28">
        <v>1884</v>
      </c>
      <c r="M27" s="28">
        <v>0.55781999999999998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757.6</v>
      </c>
      <c r="D28" s="37">
        <v>760.23333333333323</v>
      </c>
      <c r="E28" s="37">
        <v>745.31666666666649</v>
      </c>
      <c r="F28" s="37">
        <v>733.0333333333333</v>
      </c>
      <c r="G28" s="37">
        <v>718.11666666666656</v>
      </c>
      <c r="H28" s="37">
        <v>772.51666666666642</v>
      </c>
      <c r="I28" s="37">
        <v>787.43333333333317</v>
      </c>
      <c r="J28" s="37">
        <v>799.71666666666636</v>
      </c>
      <c r="K28" s="28">
        <v>775.15</v>
      </c>
      <c r="L28" s="28">
        <v>747.95</v>
      </c>
      <c r="M28" s="28">
        <v>4.1552499999999997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3620.4</v>
      </c>
      <c r="D29" s="37">
        <v>3616.1333333333332</v>
      </c>
      <c r="E29" s="37">
        <v>3595.9166666666665</v>
      </c>
      <c r="F29" s="37">
        <v>3571.4333333333334</v>
      </c>
      <c r="G29" s="37">
        <v>3551.2166666666667</v>
      </c>
      <c r="H29" s="37">
        <v>3640.6166666666663</v>
      </c>
      <c r="I29" s="37">
        <v>3660.8333333333335</v>
      </c>
      <c r="J29" s="37">
        <v>3685.3166666666662</v>
      </c>
      <c r="K29" s="28">
        <v>3636.35</v>
      </c>
      <c r="L29" s="28">
        <v>3591.65</v>
      </c>
      <c r="M29" s="28">
        <v>0.88609000000000004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556.29999999999995</v>
      </c>
      <c r="D30" s="37">
        <v>560.93333333333339</v>
      </c>
      <c r="E30" s="37">
        <v>550.51666666666677</v>
      </c>
      <c r="F30" s="37">
        <v>544.73333333333335</v>
      </c>
      <c r="G30" s="37">
        <v>534.31666666666672</v>
      </c>
      <c r="H30" s="37">
        <v>566.71666666666681</v>
      </c>
      <c r="I30" s="37">
        <v>577.13333333333333</v>
      </c>
      <c r="J30" s="37">
        <v>582.91666666666686</v>
      </c>
      <c r="K30" s="28">
        <v>571.35</v>
      </c>
      <c r="L30" s="28">
        <v>555.15</v>
      </c>
      <c r="M30" s="28">
        <v>5.9826300000000003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297.8</v>
      </c>
      <c r="D31" s="37">
        <v>297.41666666666669</v>
      </c>
      <c r="E31" s="37">
        <v>294.93333333333339</v>
      </c>
      <c r="F31" s="37">
        <v>292.06666666666672</v>
      </c>
      <c r="G31" s="37">
        <v>289.58333333333343</v>
      </c>
      <c r="H31" s="37">
        <v>300.28333333333336</v>
      </c>
      <c r="I31" s="37">
        <v>302.76666666666659</v>
      </c>
      <c r="J31" s="37">
        <v>305.63333333333333</v>
      </c>
      <c r="K31" s="28">
        <v>299.89999999999998</v>
      </c>
      <c r="L31" s="28">
        <v>294.55</v>
      </c>
      <c r="M31" s="28">
        <v>31.154019999999999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4683.2</v>
      </c>
      <c r="D32" s="37">
        <v>4689.8666666666668</v>
      </c>
      <c r="E32" s="37">
        <v>4615.7333333333336</v>
      </c>
      <c r="F32" s="37">
        <v>4548.2666666666664</v>
      </c>
      <c r="G32" s="37">
        <v>4474.1333333333332</v>
      </c>
      <c r="H32" s="37">
        <v>4757.3333333333339</v>
      </c>
      <c r="I32" s="37">
        <v>4831.4666666666672</v>
      </c>
      <c r="J32" s="37">
        <v>4898.9333333333343</v>
      </c>
      <c r="K32" s="28">
        <v>4764</v>
      </c>
      <c r="L32" s="28">
        <v>4622.3999999999996</v>
      </c>
      <c r="M32" s="28">
        <v>9.6841399999999993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187.55</v>
      </c>
      <c r="D33" s="37">
        <v>186.81666666666669</v>
      </c>
      <c r="E33" s="37">
        <v>185.13333333333338</v>
      </c>
      <c r="F33" s="37">
        <v>182.7166666666667</v>
      </c>
      <c r="G33" s="37">
        <v>181.03333333333339</v>
      </c>
      <c r="H33" s="37">
        <v>189.23333333333338</v>
      </c>
      <c r="I33" s="37">
        <v>190.91666666666671</v>
      </c>
      <c r="J33" s="37">
        <v>193.33333333333337</v>
      </c>
      <c r="K33" s="28">
        <v>188.5</v>
      </c>
      <c r="L33" s="28">
        <v>184.4</v>
      </c>
      <c r="M33" s="28">
        <v>16.60744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113.55</v>
      </c>
      <c r="D34" s="37">
        <v>113.16666666666667</v>
      </c>
      <c r="E34" s="37">
        <v>111.98333333333335</v>
      </c>
      <c r="F34" s="37">
        <v>110.41666666666667</v>
      </c>
      <c r="G34" s="37">
        <v>109.23333333333335</v>
      </c>
      <c r="H34" s="37">
        <v>114.73333333333335</v>
      </c>
      <c r="I34" s="37">
        <v>115.91666666666666</v>
      </c>
      <c r="J34" s="37">
        <v>117.48333333333335</v>
      </c>
      <c r="K34" s="28">
        <v>114.35</v>
      </c>
      <c r="L34" s="28">
        <v>111.6</v>
      </c>
      <c r="M34" s="28">
        <v>89.685509999999994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3046.95</v>
      </c>
      <c r="D35" s="37">
        <v>3034.1666666666665</v>
      </c>
      <c r="E35" s="37">
        <v>3003.7833333333328</v>
      </c>
      <c r="F35" s="37">
        <v>2960.6166666666663</v>
      </c>
      <c r="G35" s="37">
        <v>2930.2333333333327</v>
      </c>
      <c r="H35" s="37">
        <v>3077.333333333333</v>
      </c>
      <c r="I35" s="37">
        <v>3107.7166666666672</v>
      </c>
      <c r="J35" s="37">
        <v>3150.8833333333332</v>
      </c>
      <c r="K35" s="28">
        <v>3064.55</v>
      </c>
      <c r="L35" s="28">
        <v>2991</v>
      </c>
      <c r="M35" s="28">
        <v>10.832750000000001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1957.1</v>
      </c>
      <c r="D36" s="37">
        <v>1979.0833333333333</v>
      </c>
      <c r="E36" s="37">
        <v>1898.0666666666666</v>
      </c>
      <c r="F36" s="37">
        <v>1839.0333333333333</v>
      </c>
      <c r="G36" s="37">
        <v>1758.0166666666667</v>
      </c>
      <c r="H36" s="37">
        <v>2038.1166666666666</v>
      </c>
      <c r="I36" s="37">
        <v>2119.1333333333332</v>
      </c>
      <c r="J36" s="37">
        <v>2178.1666666666665</v>
      </c>
      <c r="K36" s="28">
        <v>2060.1</v>
      </c>
      <c r="L36" s="28">
        <v>1920.05</v>
      </c>
      <c r="M36" s="28">
        <v>6.35229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717.6</v>
      </c>
      <c r="D37" s="37">
        <v>718.58333333333337</v>
      </c>
      <c r="E37" s="37">
        <v>709.2166666666667</v>
      </c>
      <c r="F37" s="37">
        <v>700.83333333333337</v>
      </c>
      <c r="G37" s="37">
        <v>691.4666666666667</v>
      </c>
      <c r="H37" s="37">
        <v>726.9666666666667</v>
      </c>
      <c r="I37" s="37">
        <v>736.33333333333326</v>
      </c>
      <c r="J37" s="37">
        <v>744.7166666666667</v>
      </c>
      <c r="K37" s="28">
        <v>727.95</v>
      </c>
      <c r="L37" s="28">
        <v>710.2</v>
      </c>
      <c r="M37" s="28">
        <v>25.103649999999998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4001.3</v>
      </c>
      <c r="D38" s="37">
        <v>4021.7666666666664</v>
      </c>
      <c r="E38" s="37">
        <v>3974.5333333333328</v>
      </c>
      <c r="F38" s="37">
        <v>3947.7666666666664</v>
      </c>
      <c r="G38" s="37">
        <v>3900.5333333333328</v>
      </c>
      <c r="H38" s="37">
        <v>4048.5333333333328</v>
      </c>
      <c r="I38" s="37">
        <v>4095.7666666666664</v>
      </c>
      <c r="J38" s="37">
        <v>4122.5333333333328</v>
      </c>
      <c r="K38" s="28">
        <v>4069</v>
      </c>
      <c r="L38" s="28">
        <v>3995</v>
      </c>
      <c r="M38" s="28">
        <v>4.4055799999999996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721.25</v>
      </c>
      <c r="D39" s="37">
        <v>721.13333333333333</v>
      </c>
      <c r="E39" s="37">
        <v>715.61666666666667</v>
      </c>
      <c r="F39" s="37">
        <v>709.98333333333335</v>
      </c>
      <c r="G39" s="37">
        <v>704.4666666666667</v>
      </c>
      <c r="H39" s="37">
        <v>726.76666666666665</v>
      </c>
      <c r="I39" s="37">
        <v>732.2833333333333</v>
      </c>
      <c r="J39" s="37">
        <v>737.91666666666663</v>
      </c>
      <c r="K39" s="28">
        <v>726.65</v>
      </c>
      <c r="L39" s="28">
        <v>715.5</v>
      </c>
      <c r="M39" s="28">
        <v>54.30894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3654.35</v>
      </c>
      <c r="D40" s="37">
        <v>3635.1666666666665</v>
      </c>
      <c r="E40" s="37">
        <v>3611.1833333333329</v>
      </c>
      <c r="F40" s="37">
        <v>3568.0166666666664</v>
      </c>
      <c r="G40" s="37">
        <v>3544.0333333333328</v>
      </c>
      <c r="H40" s="37">
        <v>3678.333333333333</v>
      </c>
      <c r="I40" s="37">
        <v>3702.3166666666666</v>
      </c>
      <c r="J40" s="37">
        <v>3745.4833333333331</v>
      </c>
      <c r="K40" s="28">
        <v>3659.15</v>
      </c>
      <c r="L40" s="28">
        <v>3592</v>
      </c>
      <c r="M40" s="28">
        <v>4.9294500000000001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6973.5</v>
      </c>
      <c r="D41" s="37">
        <v>6993.6500000000005</v>
      </c>
      <c r="E41" s="37">
        <v>6919.8500000000013</v>
      </c>
      <c r="F41" s="37">
        <v>6866.2000000000007</v>
      </c>
      <c r="G41" s="37">
        <v>6792.4000000000015</v>
      </c>
      <c r="H41" s="37">
        <v>7047.3000000000011</v>
      </c>
      <c r="I41" s="37">
        <v>7121.1</v>
      </c>
      <c r="J41" s="37">
        <v>7174.7500000000009</v>
      </c>
      <c r="K41" s="28">
        <v>7067.45</v>
      </c>
      <c r="L41" s="28">
        <v>6940</v>
      </c>
      <c r="M41" s="28">
        <v>7.0237299999999996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16333.3</v>
      </c>
      <c r="D42" s="37">
        <v>16357.816666666668</v>
      </c>
      <c r="E42" s="37">
        <v>16215.633333333335</v>
      </c>
      <c r="F42" s="37">
        <v>16097.966666666667</v>
      </c>
      <c r="G42" s="37">
        <v>15955.783333333335</v>
      </c>
      <c r="H42" s="37">
        <v>16475.483333333337</v>
      </c>
      <c r="I42" s="37">
        <v>16617.666666666664</v>
      </c>
      <c r="J42" s="37">
        <v>16735.333333333336</v>
      </c>
      <c r="K42" s="28">
        <v>16500</v>
      </c>
      <c r="L42" s="28">
        <v>16240.15</v>
      </c>
      <c r="M42" s="28">
        <v>1.4774799999999999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4999.1499999999996</v>
      </c>
      <c r="D43" s="37">
        <v>5037.3666666666668</v>
      </c>
      <c r="E43" s="37">
        <v>4937.9333333333334</v>
      </c>
      <c r="F43" s="37">
        <v>4876.7166666666662</v>
      </c>
      <c r="G43" s="37">
        <v>4777.2833333333328</v>
      </c>
      <c r="H43" s="37">
        <v>5098.5833333333339</v>
      </c>
      <c r="I43" s="37">
        <v>5198.0166666666682</v>
      </c>
      <c r="J43" s="37">
        <v>5259.2333333333345</v>
      </c>
      <c r="K43" s="28">
        <v>5136.8</v>
      </c>
      <c r="L43" s="28">
        <v>4976.1499999999996</v>
      </c>
      <c r="M43" s="28">
        <v>1.18798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2049.5500000000002</v>
      </c>
      <c r="D44" s="37">
        <v>2060.85</v>
      </c>
      <c r="E44" s="37">
        <v>2023.6999999999998</v>
      </c>
      <c r="F44" s="37">
        <v>1997.85</v>
      </c>
      <c r="G44" s="37">
        <v>1960.6999999999998</v>
      </c>
      <c r="H44" s="37">
        <v>2086.6999999999998</v>
      </c>
      <c r="I44" s="37">
        <v>2123.8500000000004</v>
      </c>
      <c r="J44" s="37">
        <v>2149.6999999999998</v>
      </c>
      <c r="K44" s="28">
        <v>2098</v>
      </c>
      <c r="L44" s="28">
        <v>2035</v>
      </c>
      <c r="M44" s="28">
        <v>1.2259899999999999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299.95</v>
      </c>
      <c r="D45" s="37">
        <v>301.33333333333331</v>
      </c>
      <c r="E45" s="37">
        <v>296.01666666666665</v>
      </c>
      <c r="F45" s="37">
        <v>292.08333333333331</v>
      </c>
      <c r="G45" s="37">
        <v>286.76666666666665</v>
      </c>
      <c r="H45" s="37">
        <v>305.26666666666665</v>
      </c>
      <c r="I45" s="37">
        <v>310.58333333333337</v>
      </c>
      <c r="J45" s="37">
        <v>314.51666666666665</v>
      </c>
      <c r="K45" s="28">
        <v>306.64999999999998</v>
      </c>
      <c r="L45" s="28">
        <v>297.39999999999998</v>
      </c>
      <c r="M45" s="28">
        <v>121.06375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108.5</v>
      </c>
      <c r="D46" s="37">
        <v>107.93333333333334</v>
      </c>
      <c r="E46" s="37">
        <v>106.86666666666667</v>
      </c>
      <c r="F46" s="37">
        <v>105.23333333333333</v>
      </c>
      <c r="G46" s="37">
        <v>104.16666666666667</v>
      </c>
      <c r="H46" s="37">
        <v>109.56666666666668</v>
      </c>
      <c r="I46" s="37">
        <v>110.63333333333334</v>
      </c>
      <c r="J46" s="37">
        <v>112.26666666666668</v>
      </c>
      <c r="K46" s="28">
        <v>109</v>
      </c>
      <c r="L46" s="28">
        <v>106.3</v>
      </c>
      <c r="M46" s="28">
        <v>405.72354999999999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46.8</v>
      </c>
      <c r="D47" s="37">
        <v>47.033333333333339</v>
      </c>
      <c r="E47" s="37">
        <v>46.466666666666676</v>
      </c>
      <c r="F47" s="37">
        <v>46.13333333333334</v>
      </c>
      <c r="G47" s="37">
        <v>45.566666666666677</v>
      </c>
      <c r="H47" s="37">
        <v>47.366666666666674</v>
      </c>
      <c r="I47" s="37">
        <v>47.933333333333337</v>
      </c>
      <c r="J47" s="37">
        <v>48.266666666666673</v>
      </c>
      <c r="K47" s="28">
        <v>47.6</v>
      </c>
      <c r="L47" s="28">
        <v>46.7</v>
      </c>
      <c r="M47" s="28">
        <v>32.924930000000003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1934.7</v>
      </c>
      <c r="D48" s="37">
        <v>1935</v>
      </c>
      <c r="E48" s="37">
        <v>1915.05</v>
      </c>
      <c r="F48" s="37">
        <v>1895.3999999999999</v>
      </c>
      <c r="G48" s="37">
        <v>1875.4499999999998</v>
      </c>
      <c r="H48" s="37">
        <v>1954.65</v>
      </c>
      <c r="I48" s="37">
        <v>1974.6</v>
      </c>
      <c r="J48" s="37">
        <v>1994.2500000000002</v>
      </c>
      <c r="K48" s="28">
        <v>1954.95</v>
      </c>
      <c r="L48" s="28">
        <v>1915.35</v>
      </c>
      <c r="M48" s="28">
        <v>2.8399299999999998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688.6</v>
      </c>
      <c r="D49" s="37">
        <v>686.41666666666663</v>
      </c>
      <c r="E49" s="37">
        <v>682.33333333333326</v>
      </c>
      <c r="F49" s="37">
        <v>676.06666666666661</v>
      </c>
      <c r="G49" s="37">
        <v>671.98333333333323</v>
      </c>
      <c r="H49" s="37">
        <v>692.68333333333328</v>
      </c>
      <c r="I49" s="37">
        <v>696.76666666666654</v>
      </c>
      <c r="J49" s="37">
        <v>703.0333333333333</v>
      </c>
      <c r="K49" s="28">
        <v>690.5</v>
      </c>
      <c r="L49" s="28">
        <v>680.15</v>
      </c>
      <c r="M49" s="28">
        <v>3.8621599999999998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206</v>
      </c>
      <c r="D50" s="37">
        <v>206.38333333333333</v>
      </c>
      <c r="E50" s="37">
        <v>204.56666666666666</v>
      </c>
      <c r="F50" s="37">
        <v>203.13333333333333</v>
      </c>
      <c r="G50" s="37">
        <v>201.31666666666666</v>
      </c>
      <c r="H50" s="37">
        <v>207.81666666666666</v>
      </c>
      <c r="I50" s="37">
        <v>209.63333333333333</v>
      </c>
      <c r="J50" s="37">
        <v>211.06666666666666</v>
      </c>
      <c r="K50" s="28">
        <v>208.2</v>
      </c>
      <c r="L50" s="28">
        <v>204.95</v>
      </c>
      <c r="M50" s="28">
        <v>74.71123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690.3</v>
      </c>
      <c r="D51" s="37">
        <v>691.5</v>
      </c>
      <c r="E51" s="37">
        <v>682.15</v>
      </c>
      <c r="F51" s="37">
        <v>674</v>
      </c>
      <c r="G51" s="37">
        <v>664.65</v>
      </c>
      <c r="H51" s="37">
        <v>699.65</v>
      </c>
      <c r="I51" s="37">
        <v>708.99999999999989</v>
      </c>
      <c r="J51" s="37">
        <v>717.15</v>
      </c>
      <c r="K51" s="28">
        <v>700.85</v>
      </c>
      <c r="L51" s="28">
        <v>683.35</v>
      </c>
      <c r="M51" s="28">
        <v>12.008010000000001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51.65</v>
      </c>
      <c r="D52" s="37">
        <v>51.766666666666673</v>
      </c>
      <c r="E52" s="37">
        <v>51.133333333333347</v>
      </c>
      <c r="F52" s="37">
        <v>50.616666666666674</v>
      </c>
      <c r="G52" s="37">
        <v>49.983333333333348</v>
      </c>
      <c r="H52" s="37">
        <v>52.283333333333346</v>
      </c>
      <c r="I52" s="37">
        <v>52.916666666666671</v>
      </c>
      <c r="J52" s="37">
        <v>53.433333333333344</v>
      </c>
      <c r="K52" s="28">
        <v>52.4</v>
      </c>
      <c r="L52" s="28">
        <v>51.25</v>
      </c>
      <c r="M52" s="28">
        <v>247.98589999999999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360.3</v>
      </c>
      <c r="D53" s="37">
        <v>360.98333333333335</v>
      </c>
      <c r="E53" s="37">
        <v>357.41666666666669</v>
      </c>
      <c r="F53" s="37">
        <v>354.53333333333336</v>
      </c>
      <c r="G53" s="37">
        <v>350.9666666666667</v>
      </c>
      <c r="H53" s="37">
        <v>363.86666666666667</v>
      </c>
      <c r="I53" s="37">
        <v>367.43333333333328</v>
      </c>
      <c r="J53" s="37">
        <v>370.31666666666666</v>
      </c>
      <c r="K53" s="28">
        <v>364.55</v>
      </c>
      <c r="L53" s="28">
        <v>358.1</v>
      </c>
      <c r="M53" s="28">
        <v>36.295520000000003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709.35</v>
      </c>
      <c r="D54" s="37">
        <v>709.88333333333333</v>
      </c>
      <c r="E54" s="37">
        <v>705.31666666666661</v>
      </c>
      <c r="F54" s="37">
        <v>701.2833333333333</v>
      </c>
      <c r="G54" s="37">
        <v>696.71666666666658</v>
      </c>
      <c r="H54" s="37">
        <v>713.91666666666663</v>
      </c>
      <c r="I54" s="37">
        <v>718.48333333333346</v>
      </c>
      <c r="J54" s="37">
        <v>722.51666666666665</v>
      </c>
      <c r="K54" s="28">
        <v>714.45</v>
      </c>
      <c r="L54" s="28">
        <v>705.85</v>
      </c>
      <c r="M54" s="28">
        <v>29.303360000000001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348.9</v>
      </c>
      <c r="D55" s="37">
        <v>347.26666666666665</v>
      </c>
      <c r="E55" s="37">
        <v>343.63333333333333</v>
      </c>
      <c r="F55" s="37">
        <v>338.36666666666667</v>
      </c>
      <c r="G55" s="37">
        <v>334.73333333333335</v>
      </c>
      <c r="H55" s="37">
        <v>352.5333333333333</v>
      </c>
      <c r="I55" s="37">
        <v>356.16666666666663</v>
      </c>
      <c r="J55" s="37">
        <v>361.43333333333328</v>
      </c>
      <c r="K55" s="28">
        <v>350.9</v>
      </c>
      <c r="L55" s="28">
        <v>342</v>
      </c>
      <c r="M55" s="28">
        <v>40.897019999999998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14052.85</v>
      </c>
      <c r="D56" s="37">
        <v>14121.933333333334</v>
      </c>
      <c r="E56" s="37">
        <v>13940.916666666668</v>
      </c>
      <c r="F56" s="37">
        <v>13828.983333333334</v>
      </c>
      <c r="G56" s="37">
        <v>13647.966666666667</v>
      </c>
      <c r="H56" s="37">
        <v>14233.866666666669</v>
      </c>
      <c r="I56" s="37">
        <v>14414.883333333335</v>
      </c>
      <c r="J56" s="37">
        <v>14526.816666666669</v>
      </c>
      <c r="K56" s="28">
        <v>14302.95</v>
      </c>
      <c r="L56" s="28">
        <v>14010</v>
      </c>
      <c r="M56" s="28">
        <v>0.17788999999999999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3094.5</v>
      </c>
      <c r="D57" s="37">
        <v>3097.1166666666668</v>
      </c>
      <c r="E57" s="37">
        <v>3071.4833333333336</v>
      </c>
      <c r="F57" s="37">
        <v>3048.4666666666667</v>
      </c>
      <c r="G57" s="37">
        <v>3022.8333333333335</v>
      </c>
      <c r="H57" s="37">
        <v>3120.1333333333337</v>
      </c>
      <c r="I57" s="37">
        <v>3145.7666666666669</v>
      </c>
      <c r="J57" s="37">
        <v>3168.7833333333338</v>
      </c>
      <c r="K57" s="28">
        <v>3122.75</v>
      </c>
      <c r="L57" s="28">
        <v>3074.1</v>
      </c>
      <c r="M57" s="28">
        <v>3.3904000000000001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858.8</v>
      </c>
      <c r="D58" s="37">
        <v>860.08333333333337</v>
      </c>
      <c r="E58" s="37">
        <v>836.76666666666677</v>
      </c>
      <c r="F58" s="37">
        <v>814.73333333333335</v>
      </c>
      <c r="G58" s="37">
        <v>791.41666666666674</v>
      </c>
      <c r="H58" s="37">
        <v>882.11666666666679</v>
      </c>
      <c r="I58" s="37">
        <v>905.43333333333339</v>
      </c>
      <c r="J58" s="37">
        <v>927.46666666666681</v>
      </c>
      <c r="K58" s="28">
        <v>883.4</v>
      </c>
      <c r="L58" s="28">
        <v>838.05</v>
      </c>
      <c r="M58" s="28">
        <v>15.55123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225.3</v>
      </c>
      <c r="D59" s="37">
        <v>225.65</v>
      </c>
      <c r="E59" s="37">
        <v>223.4</v>
      </c>
      <c r="F59" s="37">
        <v>221.5</v>
      </c>
      <c r="G59" s="37">
        <v>219.25</v>
      </c>
      <c r="H59" s="37">
        <v>227.55</v>
      </c>
      <c r="I59" s="37">
        <v>229.8</v>
      </c>
      <c r="J59" s="37">
        <v>231.70000000000002</v>
      </c>
      <c r="K59" s="28">
        <v>227.9</v>
      </c>
      <c r="L59" s="28">
        <v>223.75</v>
      </c>
      <c r="M59" s="28">
        <v>59.07873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102.9</v>
      </c>
      <c r="D60" s="37">
        <v>103.16666666666667</v>
      </c>
      <c r="E60" s="37">
        <v>102.13333333333334</v>
      </c>
      <c r="F60" s="37">
        <v>101.36666666666667</v>
      </c>
      <c r="G60" s="37">
        <v>100.33333333333334</v>
      </c>
      <c r="H60" s="37">
        <v>103.93333333333334</v>
      </c>
      <c r="I60" s="37">
        <v>104.96666666666667</v>
      </c>
      <c r="J60" s="37">
        <v>105.73333333333333</v>
      </c>
      <c r="K60" s="28">
        <v>104.2</v>
      </c>
      <c r="L60" s="28">
        <v>102.4</v>
      </c>
      <c r="M60" s="28">
        <v>13.929220000000001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732.25</v>
      </c>
      <c r="D61" s="37">
        <v>732.5</v>
      </c>
      <c r="E61" s="37">
        <v>725.05</v>
      </c>
      <c r="F61" s="37">
        <v>717.84999999999991</v>
      </c>
      <c r="G61" s="37">
        <v>710.39999999999986</v>
      </c>
      <c r="H61" s="37">
        <v>739.7</v>
      </c>
      <c r="I61" s="37">
        <v>747.15000000000009</v>
      </c>
      <c r="J61" s="37">
        <v>754.35000000000014</v>
      </c>
      <c r="K61" s="28">
        <v>739.95</v>
      </c>
      <c r="L61" s="28">
        <v>725.3</v>
      </c>
      <c r="M61" s="28">
        <v>14.42309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1013.5</v>
      </c>
      <c r="D62" s="37">
        <v>1017.6</v>
      </c>
      <c r="E62" s="37">
        <v>1001.9000000000001</v>
      </c>
      <c r="F62" s="37">
        <v>990.30000000000007</v>
      </c>
      <c r="G62" s="37">
        <v>974.60000000000014</v>
      </c>
      <c r="H62" s="37">
        <v>1029.2</v>
      </c>
      <c r="I62" s="37">
        <v>1044.9000000000001</v>
      </c>
      <c r="J62" s="37">
        <v>1056.5</v>
      </c>
      <c r="K62" s="28">
        <v>1033.3</v>
      </c>
      <c r="L62" s="28">
        <v>1006</v>
      </c>
      <c r="M62" s="28">
        <v>16.80031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124.7</v>
      </c>
      <c r="D63" s="37">
        <v>124.60000000000001</v>
      </c>
      <c r="E63" s="37">
        <v>123.35000000000002</v>
      </c>
      <c r="F63" s="37">
        <v>122.00000000000001</v>
      </c>
      <c r="G63" s="37">
        <v>120.75000000000003</v>
      </c>
      <c r="H63" s="37">
        <v>125.95000000000002</v>
      </c>
      <c r="I63" s="37">
        <v>127.19999999999999</v>
      </c>
      <c r="J63" s="37">
        <v>128.55000000000001</v>
      </c>
      <c r="K63" s="28">
        <v>125.85</v>
      </c>
      <c r="L63" s="28">
        <v>123.25</v>
      </c>
      <c r="M63" s="28">
        <v>15.47475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186.1</v>
      </c>
      <c r="D64" s="37">
        <v>186.53333333333333</v>
      </c>
      <c r="E64" s="37">
        <v>184.16666666666666</v>
      </c>
      <c r="F64" s="37">
        <v>182.23333333333332</v>
      </c>
      <c r="G64" s="37">
        <v>179.86666666666665</v>
      </c>
      <c r="H64" s="37">
        <v>188.46666666666667</v>
      </c>
      <c r="I64" s="37">
        <v>190.83333333333334</v>
      </c>
      <c r="J64" s="37">
        <v>192.76666666666668</v>
      </c>
      <c r="K64" s="28">
        <v>188.9</v>
      </c>
      <c r="L64" s="28">
        <v>184.6</v>
      </c>
      <c r="M64" s="28">
        <v>100.44811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4423.05</v>
      </c>
      <c r="D65" s="37">
        <v>4450.0166666666664</v>
      </c>
      <c r="E65" s="37">
        <v>4375.0333333333328</v>
      </c>
      <c r="F65" s="37">
        <v>4327.0166666666664</v>
      </c>
      <c r="G65" s="37">
        <v>4252.0333333333328</v>
      </c>
      <c r="H65" s="37">
        <v>4498.0333333333328</v>
      </c>
      <c r="I65" s="37">
        <v>4573.0166666666664</v>
      </c>
      <c r="J65" s="37">
        <v>4621.0333333333328</v>
      </c>
      <c r="K65" s="28">
        <v>4525</v>
      </c>
      <c r="L65" s="28">
        <v>4402</v>
      </c>
      <c r="M65" s="28">
        <v>3.0722999999999998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1518.65</v>
      </c>
      <c r="D66" s="37">
        <v>1514.25</v>
      </c>
      <c r="E66" s="37">
        <v>1504.5</v>
      </c>
      <c r="F66" s="37">
        <v>1490.35</v>
      </c>
      <c r="G66" s="37">
        <v>1480.6</v>
      </c>
      <c r="H66" s="37">
        <v>1528.4</v>
      </c>
      <c r="I66" s="37">
        <v>1538.15</v>
      </c>
      <c r="J66" s="37">
        <v>1552.3000000000002</v>
      </c>
      <c r="K66" s="28">
        <v>1524</v>
      </c>
      <c r="L66" s="28">
        <v>1500.1</v>
      </c>
      <c r="M66" s="28">
        <v>2.6039500000000002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689.8</v>
      </c>
      <c r="D67" s="37">
        <v>672.6</v>
      </c>
      <c r="E67" s="37">
        <v>640.20000000000005</v>
      </c>
      <c r="F67" s="37">
        <v>590.6</v>
      </c>
      <c r="G67" s="37">
        <v>558.20000000000005</v>
      </c>
      <c r="H67" s="37">
        <v>722.2</v>
      </c>
      <c r="I67" s="37">
        <v>754.59999999999991</v>
      </c>
      <c r="J67" s="37">
        <v>804.2</v>
      </c>
      <c r="K67" s="28">
        <v>705</v>
      </c>
      <c r="L67" s="28">
        <v>623</v>
      </c>
      <c r="M67" s="28">
        <v>136.59201999999999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793.75</v>
      </c>
      <c r="D68" s="37">
        <v>799.43333333333339</v>
      </c>
      <c r="E68" s="37">
        <v>784.86666666666679</v>
      </c>
      <c r="F68" s="37">
        <v>775.98333333333335</v>
      </c>
      <c r="G68" s="37">
        <v>761.41666666666674</v>
      </c>
      <c r="H68" s="37">
        <v>808.31666666666683</v>
      </c>
      <c r="I68" s="37">
        <v>822.88333333333344</v>
      </c>
      <c r="J68" s="37">
        <v>831.76666666666688</v>
      </c>
      <c r="K68" s="28">
        <v>814</v>
      </c>
      <c r="L68" s="28">
        <v>790.55</v>
      </c>
      <c r="M68" s="28">
        <v>1.609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374.55</v>
      </c>
      <c r="D69" s="37">
        <v>373.36666666666662</v>
      </c>
      <c r="E69" s="37">
        <v>367.73333333333323</v>
      </c>
      <c r="F69" s="37">
        <v>360.91666666666663</v>
      </c>
      <c r="G69" s="37">
        <v>355.28333333333325</v>
      </c>
      <c r="H69" s="37">
        <v>380.18333333333322</v>
      </c>
      <c r="I69" s="37">
        <v>385.81666666666655</v>
      </c>
      <c r="J69" s="37">
        <v>392.63333333333321</v>
      </c>
      <c r="K69" s="28">
        <v>379</v>
      </c>
      <c r="L69" s="28">
        <v>366.55</v>
      </c>
      <c r="M69" s="28">
        <v>19.18113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1086.3499999999999</v>
      </c>
      <c r="D70" s="37">
        <v>1093.3999999999999</v>
      </c>
      <c r="E70" s="37">
        <v>1072.9999999999998</v>
      </c>
      <c r="F70" s="37">
        <v>1059.6499999999999</v>
      </c>
      <c r="G70" s="37">
        <v>1039.2499999999998</v>
      </c>
      <c r="H70" s="37">
        <v>1106.7499999999998</v>
      </c>
      <c r="I70" s="37">
        <v>1127.1499999999999</v>
      </c>
      <c r="J70" s="37">
        <v>1140.4999999999998</v>
      </c>
      <c r="K70" s="28">
        <v>1113.8</v>
      </c>
      <c r="L70" s="28">
        <v>1080.05</v>
      </c>
      <c r="M70" s="28">
        <v>11.173730000000001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365.1</v>
      </c>
      <c r="D71" s="37">
        <v>362.40000000000003</v>
      </c>
      <c r="E71" s="37">
        <v>358.80000000000007</v>
      </c>
      <c r="F71" s="37">
        <v>352.50000000000006</v>
      </c>
      <c r="G71" s="37">
        <v>348.90000000000009</v>
      </c>
      <c r="H71" s="37">
        <v>368.70000000000005</v>
      </c>
      <c r="I71" s="37">
        <v>372.30000000000007</v>
      </c>
      <c r="J71" s="37">
        <v>378.6</v>
      </c>
      <c r="K71" s="28">
        <v>366</v>
      </c>
      <c r="L71" s="28">
        <v>356.1</v>
      </c>
      <c r="M71" s="28">
        <v>91.411339999999996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519.79999999999995</v>
      </c>
      <c r="D72" s="37">
        <v>521.54999999999995</v>
      </c>
      <c r="E72" s="37">
        <v>515.94999999999993</v>
      </c>
      <c r="F72" s="37">
        <v>512.1</v>
      </c>
      <c r="G72" s="37">
        <v>506.5</v>
      </c>
      <c r="H72" s="37">
        <v>525.39999999999986</v>
      </c>
      <c r="I72" s="37">
        <v>530.99999999999977</v>
      </c>
      <c r="J72" s="37">
        <v>534.8499999999998</v>
      </c>
      <c r="K72" s="28">
        <v>527.15</v>
      </c>
      <c r="L72" s="28">
        <v>517.70000000000005</v>
      </c>
      <c r="M72" s="28">
        <v>11.853949999999999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1360.4</v>
      </c>
      <c r="D73" s="37">
        <v>1371.7166666666665</v>
      </c>
      <c r="E73" s="37">
        <v>1340.083333333333</v>
      </c>
      <c r="F73" s="37">
        <v>1319.7666666666667</v>
      </c>
      <c r="G73" s="37">
        <v>1288.1333333333332</v>
      </c>
      <c r="H73" s="37">
        <v>1392.0333333333328</v>
      </c>
      <c r="I73" s="37">
        <v>1423.6666666666665</v>
      </c>
      <c r="J73" s="37">
        <v>1443.9833333333327</v>
      </c>
      <c r="K73" s="28">
        <v>1403.35</v>
      </c>
      <c r="L73" s="28">
        <v>1351.4</v>
      </c>
      <c r="M73" s="28">
        <v>1.7129700000000001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2228.35</v>
      </c>
      <c r="D74" s="37">
        <v>2230.0166666666664</v>
      </c>
      <c r="E74" s="37">
        <v>2208.333333333333</v>
      </c>
      <c r="F74" s="37">
        <v>2188.3166666666666</v>
      </c>
      <c r="G74" s="37">
        <v>2166.6333333333332</v>
      </c>
      <c r="H74" s="37">
        <v>2250.0333333333328</v>
      </c>
      <c r="I74" s="37">
        <v>2271.7166666666662</v>
      </c>
      <c r="J74" s="37">
        <v>2291.7333333333327</v>
      </c>
      <c r="K74" s="28">
        <v>2251.6999999999998</v>
      </c>
      <c r="L74" s="28">
        <v>2210</v>
      </c>
      <c r="M74" s="28">
        <v>5.0380900000000004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69.900000000000006</v>
      </c>
      <c r="D75" s="37">
        <v>69.7</v>
      </c>
      <c r="E75" s="37">
        <v>67.2</v>
      </c>
      <c r="F75" s="37">
        <v>64.5</v>
      </c>
      <c r="G75" s="37">
        <v>62</v>
      </c>
      <c r="H75" s="37">
        <v>72.400000000000006</v>
      </c>
      <c r="I75" s="37">
        <v>74.900000000000006</v>
      </c>
      <c r="J75" s="37">
        <v>77.600000000000009</v>
      </c>
      <c r="K75" s="28">
        <v>72.2</v>
      </c>
      <c r="L75" s="28">
        <v>67</v>
      </c>
      <c r="M75" s="28">
        <v>125.29245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4454.1499999999996</v>
      </c>
      <c r="D76" s="37">
        <v>4464.7166666666662</v>
      </c>
      <c r="E76" s="37">
        <v>4409.4333333333325</v>
      </c>
      <c r="F76" s="37">
        <v>4364.7166666666662</v>
      </c>
      <c r="G76" s="37">
        <v>4309.4333333333325</v>
      </c>
      <c r="H76" s="37">
        <v>4509.4333333333325</v>
      </c>
      <c r="I76" s="37">
        <v>4564.7166666666672</v>
      </c>
      <c r="J76" s="37">
        <v>4609.4333333333325</v>
      </c>
      <c r="K76" s="28">
        <v>4520</v>
      </c>
      <c r="L76" s="28">
        <v>4420</v>
      </c>
      <c r="M76" s="28">
        <v>2.70912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4278.2</v>
      </c>
      <c r="D77" s="37">
        <v>4320.0333333333328</v>
      </c>
      <c r="E77" s="37">
        <v>4224.1666666666661</v>
      </c>
      <c r="F77" s="37">
        <v>4170.1333333333332</v>
      </c>
      <c r="G77" s="37">
        <v>4074.2666666666664</v>
      </c>
      <c r="H77" s="37">
        <v>4374.0666666666657</v>
      </c>
      <c r="I77" s="37">
        <v>4469.9333333333325</v>
      </c>
      <c r="J77" s="37">
        <v>4523.9666666666653</v>
      </c>
      <c r="K77" s="28">
        <v>4415.8999999999996</v>
      </c>
      <c r="L77" s="28">
        <v>4266</v>
      </c>
      <c r="M77" s="28">
        <v>1.7599800000000001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2636.6</v>
      </c>
      <c r="D78" s="37">
        <v>2645.9666666666667</v>
      </c>
      <c r="E78" s="37">
        <v>2613.9333333333334</v>
      </c>
      <c r="F78" s="37">
        <v>2591.2666666666669</v>
      </c>
      <c r="G78" s="37">
        <v>2559.2333333333336</v>
      </c>
      <c r="H78" s="37">
        <v>2668.6333333333332</v>
      </c>
      <c r="I78" s="37">
        <v>2700.666666666667</v>
      </c>
      <c r="J78" s="37">
        <v>2723.333333333333</v>
      </c>
      <c r="K78" s="28">
        <v>2678</v>
      </c>
      <c r="L78" s="28">
        <v>2623.3</v>
      </c>
      <c r="M78" s="28">
        <v>1.3407100000000001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4361.45</v>
      </c>
      <c r="D79" s="37">
        <v>4342.1500000000005</v>
      </c>
      <c r="E79" s="37">
        <v>4309.3000000000011</v>
      </c>
      <c r="F79" s="37">
        <v>4257.1500000000005</v>
      </c>
      <c r="G79" s="37">
        <v>4224.3000000000011</v>
      </c>
      <c r="H79" s="37">
        <v>4394.3000000000011</v>
      </c>
      <c r="I79" s="37">
        <v>4427.1500000000015</v>
      </c>
      <c r="J79" s="37">
        <v>4479.3000000000011</v>
      </c>
      <c r="K79" s="28">
        <v>4375</v>
      </c>
      <c r="L79" s="28">
        <v>4290</v>
      </c>
      <c r="M79" s="28">
        <v>8.6439699999999995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2336.85</v>
      </c>
      <c r="D80" s="37">
        <v>2350.5833333333335</v>
      </c>
      <c r="E80" s="37">
        <v>2311.3166666666671</v>
      </c>
      <c r="F80" s="37">
        <v>2285.7833333333338</v>
      </c>
      <c r="G80" s="37">
        <v>2246.5166666666673</v>
      </c>
      <c r="H80" s="37">
        <v>2376.1166666666668</v>
      </c>
      <c r="I80" s="37">
        <v>2415.3833333333332</v>
      </c>
      <c r="J80" s="37">
        <v>2440.9166666666665</v>
      </c>
      <c r="K80" s="28">
        <v>2389.85</v>
      </c>
      <c r="L80" s="28">
        <v>2325.0500000000002</v>
      </c>
      <c r="M80" s="28">
        <v>4.4641999999999999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449.45</v>
      </c>
      <c r="D81" s="37">
        <v>449.86666666666662</v>
      </c>
      <c r="E81" s="37">
        <v>446.33333333333326</v>
      </c>
      <c r="F81" s="37">
        <v>443.21666666666664</v>
      </c>
      <c r="G81" s="37">
        <v>439.68333333333328</v>
      </c>
      <c r="H81" s="37">
        <v>452.98333333333323</v>
      </c>
      <c r="I81" s="37">
        <v>456.51666666666665</v>
      </c>
      <c r="J81" s="37">
        <v>459.63333333333321</v>
      </c>
      <c r="K81" s="28">
        <v>453.4</v>
      </c>
      <c r="L81" s="28">
        <v>446.75</v>
      </c>
      <c r="M81" s="28">
        <v>3.4629799999999999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1189.2</v>
      </c>
      <c r="D82" s="37">
        <v>1190.7333333333333</v>
      </c>
      <c r="E82" s="37">
        <v>1173.4666666666667</v>
      </c>
      <c r="F82" s="37">
        <v>1157.7333333333333</v>
      </c>
      <c r="G82" s="37">
        <v>1140.4666666666667</v>
      </c>
      <c r="H82" s="37">
        <v>1206.4666666666667</v>
      </c>
      <c r="I82" s="37">
        <v>1223.7333333333336</v>
      </c>
      <c r="J82" s="37">
        <v>1239.4666666666667</v>
      </c>
      <c r="K82" s="28">
        <v>1208</v>
      </c>
      <c r="L82" s="28">
        <v>1175</v>
      </c>
      <c r="M82" s="28">
        <v>1.13506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1798.7</v>
      </c>
      <c r="D83" s="37">
        <v>1794.8666666666668</v>
      </c>
      <c r="E83" s="37">
        <v>1743.8833333333337</v>
      </c>
      <c r="F83" s="37">
        <v>1689.0666666666668</v>
      </c>
      <c r="G83" s="37">
        <v>1638.0833333333337</v>
      </c>
      <c r="H83" s="37">
        <v>1849.6833333333336</v>
      </c>
      <c r="I83" s="37">
        <v>1900.6666666666667</v>
      </c>
      <c r="J83" s="37">
        <v>1955.4833333333336</v>
      </c>
      <c r="K83" s="28">
        <v>1845.85</v>
      </c>
      <c r="L83" s="28">
        <v>1740.05</v>
      </c>
      <c r="M83" s="28">
        <v>6.1241500000000002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153.44999999999999</v>
      </c>
      <c r="D84" s="37">
        <v>154.46666666666667</v>
      </c>
      <c r="E84" s="37">
        <v>151.98333333333335</v>
      </c>
      <c r="F84" s="37">
        <v>150.51666666666668</v>
      </c>
      <c r="G84" s="37">
        <v>148.03333333333336</v>
      </c>
      <c r="H84" s="37">
        <v>155.93333333333334</v>
      </c>
      <c r="I84" s="37">
        <v>158.41666666666663</v>
      </c>
      <c r="J84" s="37">
        <v>159.88333333333333</v>
      </c>
      <c r="K84" s="28">
        <v>156.94999999999999</v>
      </c>
      <c r="L84" s="28">
        <v>153</v>
      </c>
      <c r="M84" s="28">
        <v>31.751290000000001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97.5</v>
      </c>
      <c r="D85" s="37">
        <v>97.766666666666652</v>
      </c>
      <c r="E85" s="37">
        <v>96.8333333333333</v>
      </c>
      <c r="F85" s="37">
        <v>96.166666666666643</v>
      </c>
      <c r="G85" s="37">
        <v>95.233333333333292</v>
      </c>
      <c r="H85" s="37">
        <v>98.433333333333309</v>
      </c>
      <c r="I85" s="37">
        <v>99.366666666666646</v>
      </c>
      <c r="J85" s="37">
        <v>100.03333333333332</v>
      </c>
      <c r="K85" s="28">
        <v>98.7</v>
      </c>
      <c r="L85" s="28">
        <v>97.1</v>
      </c>
      <c r="M85" s="28">
        <v>76.715350000000001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275.64999999999998</v>
      </c>
      <c r="D86" s="37">
        <v>277.23333333333335</v>
      </c>
      <c r="E86" s="37">
        <v>271.91666666666669</v>
      </c>
      <c r="F86" s="37">
        <v>268.18333333333334</v>
      </c>
      <c r="G86" s="37">
        <v>262.86666666666667</v>
      </c>
      <c r="H86" s="37">
        <v>280.9666666666667</v>
      </c>
      <c r="I86" s="37">
        <v>286.2833333333333</v>
      </c>
      <c r="J86" s="37">
        <v>290.01666666666671</v>
      </c>
      <c r="K86" s="28">
        <v>282.55</v>
      </c>
      <c r="L86" s="28">
        <v>273.5</v>
      </c>
      <c r="M86" s="28">
        <v>14.515370000000001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147.65</v>
      </c>
      <c r="D87" s="37">
        <v>147.63333333333333</v>
      </c>
      <c r="E87" s="37">
        <v>146.61666666666665</v>
      </c>
      <c r="F87" s="37">
        <v>145.58333333333331</v>
      </c>
      <c r="G87" s="37">
        <v>144.56666666666663</v>
      </c>
      <c r="H87" s="37">
        <v>148.66666666666666</v>
      </c>
      <c r="I87" s="37">
        <v>149.68333333333331</v>
      </c>
      <c r="J87" s="37">
        <v>150.71666666666667</v>
      </c>
      <c r="K87" s="28">
        <v>148.65</v>
      </c>
      <c r="L87" s="28">
        <v>146.6</v>
      </c>
      <c r="M87" s="28">
        <v>103.24903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36.700000000000003</v>
      </c>
      <c r="D88" s="37">
        <v>36.800000000000004</v>
      </c>
      <c r="E88" s="37">
        <v>36.350000000000009</v>
      </c>
      <c r="F88" s="37">
        <v>36.000000000000007</v>
      </c>
      <c r="G88" s="37">
        <v>35.550000000000011</v>
      </c>
      <c r="H88" s="37">
        <v>37.150000000000006</v>
      </c>
      <c r="I88" s="37">
        <v>37.600000000000009</v>
      </c>
      <c r="J88" s="37">
        <v>37.950000000000003</v>
      </c>
      <c r="K88" s="28">
        <v>37.25</v>
      </c>
      <c r="L88" s="28">
        <v>36.450000000000003</v>
      </c>
      <c r="M88" s="28">
        <v>173.02323000000001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3199.95</v>
      </c>
      <c r="D89" s="37">
        <v>3211.65</v>
      </c>
      <c r="E89" s="37">
        <v>3173.3</v>
      </c>
      <c r="F89" s="37">
        <v>3146.65</v>
      </c>
      <c r="G89" s="37">
        <v>3108.3</v>
      </c>
      <c r="H89" s="37">
        <v>3238.3</v>
      </c>
      <c r="I89" s="37">
        <v>3276.6499999999996</v>
      </c>
      <c r="J89" s="37">
        <v>3303.3</v>
      </c>
      <c r="K89" s="28">
        <v>3250</v>
      </c>
      <c r="L89" s="28">
        <v>3185</v>
      </c>
      <c r="M89" s="28">
        <v>5.0105000000000004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457.55</v>
      </c>
      <c r="D90" s="37">
        <v>458.75</v>
      </c>
      <c r="E90" s="37">
        <v>450</v>
      </c>
      <c r="F90" s="37">
        <v>442.45</v>
      </c>
      <c r="G90" s="37">
        <v>433.7</v>
      </c>
      <c r="H90" s="37">
        <v>466.3</v>
      </c>
      <c r="I90" s="37">
        <v>475.05</v>
      </c>
      <c r="J90" s="37">
        <v>482.6</v>
      </c>
      <c r="K90" s="28">
        <v>467.5</v>
      </c>
      <c r="L90" s="28">
        <v>451.2</v>
      </c>
      <c r="M90" s="28">
        <v>7.1362100000000002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684.85</v>
      </c>
      <c r="D91" s="37">
        <v>688.73333333333346</v>
      </c>
      <c r="E91" s="37">
        <v>677.01666666666688</v>
      </c>
      <c r="F91" s="37">
        <v>669.18333333333339</v>
      </c>
      <c r="G91" s="37">
        <v>657.46666666666681</v>
      </c>
      <c r="H91" s="37">
        <v>696.56666666666695</v>
      </c>
      <c r="I91" s="37">
        <v>708.28333333333342</v>
      </c>
      <c r="J91" s="37">
        <v>716.11666666666702</v>
      </c>
      <c r="K91" s="28">
        <v>700.45</v>
      </c>
      <c r="L91" s="28">
        <v>680.9</v>
      </c>
      <c r="M91" s="28">
        <v>17.045000000000002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474.65</v>
      </c>
      <c r="D92" s="37">
        <v>477.60000000000008</v>
      </c>
      <c r="E92" s="37">
        <v>468.40000000000015</v>
      </c>
      <c r="F92" s="37">
        <v>462.15000000000009</v>
      </c>
      <c r="G92" s="37">
        <v>452.95000000000016</v>
      </c>
      <c r="H92" s="37">
        <v>483.85000000000014</v>
      </c>
      <c r="I92" s="37">
        <v>493.05000000000007</v>
      </c>
      <c r="J92" s="37">
        <v>499.30000000000013</v>
      </c>
      <c r="K92" s="28">
        <v>486.8</v>
      </c>
      <c r="L92" s="28">
        <v>471.35</v>
      </c>
      <c r="M92" s="28">
        <v>1.60575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1622.95</v>
      </c>
      <c r="D93" s="37">
        <v>1611.2</v>
      </c>
      <c r="E93" s="37">
        <v>1586.9</v>
      </c>
      <c r="F93" s="37">
        <v>1550.8500000000001</v>
      </c>
      <c r="G93" s="37">
        <v>1526.5500000000002</v>
      </c>
      <c r="H93" s="37">
        <v>1647.25</v>
      </c>
      <c r="I93" s="37">
        <v>1671.5499999999997</v>
      </c>
      <c r="J93" s="37">
        <v>1707.6</v>
      </c>
      <c r="K93" s="28">
        <v>1635.5</v>
      </c>
      <c r="L93" s="28">
        <v>1575.15</v>
      </c>
      <c r="M93" s="28">
        <v>17.861350000000002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1591.05</v>
      </c>
      <c r="D94" s="37">
        <v>1592.4166666666667</v>
      </c>
      <c r="E94" s="37">
        <v>1572.8333333333335</v>
      </c>
      <c r="F94" s="37">
        <v>1554.6166666666668</v>
      </c>
      <c r="G94" s="37">
        <v>1535.0333333333335</v>
      </c>
      <c r="H94" s="37">
        <v>1610.6333333333334</v>
      </c>
      <c r="I94" s="37">
        <v>1630.2166666666669</v>
      </c>
      <c r="J94" s="37">
        <v>1648.4333333333334</v>
      </c>
      <c r="K94" s="28">
        <v>1612</v>
      </c>
      <c r="L94" s="28">
        <v>1574.2</v>
      </c>
      <c r="M94" s="28">
        <v>6.6022699999999999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492.05</v>
      </c>
      <c r="D95" s="37">
        <v>495.01666666666665</v>
      </c>
      <c r="E95" s="37">
        <v>487.0333333333333</v>
      </c>
      <c r="F95" s="37">
        <v>482.01666666666665</v>
      </c>
      <c r="G95" s="37">
        <v>474.0333333333333</v>
      </c>
      <c r="H95" s="37">
        <v>500.0333333333333</v>
      </c>
      <c r="I95" s="37">
        <v>508.01666666666665</v>
      </c>
      <c r="J95" s="37">
        <v>513.0333333333333</v>
      </c>
      <c r="K95" s="28">
        <v>503</v>
      </c>
      <c r="L95" s="28">
        <v>490</v>
      </c>
      <c r="M95" s="28">
        <v>10.35981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263.85000000000002</v>
      </c>
      <c r="D96" s="37">
        <v>266.2166666666667</v>
      </c>
      <c r="E96" s="37">
        <v>259.18333333333339</v>
      </c>
      <c r="F96" s="37">
        <v>254.51666666666671</v>
      </c>
      <c r="G96" s="37">
        <v>247.48333333333341</v>
      </c>
      <c r="H96" s="37">
        <v>270.88333333333338</v>
      </c>
      <c r="I96" s="37">
        <v>277.91666666666669</v>
      </c>
      <c r="J96" s="37">
        <v>282.58333333333337</v>
      </c>
      <c r="K96" s="28">
        <v>273.25</v>
      </c>
      <c r="L96" s="28">
        <v>261.55</v>
      </c>
      <c r="M96" s="28">
        <v>4.87765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1179.3499999999999</v>
      </c>
      <c r="D97" s="37">
        <v>1184.5833333333333</v>
      </c>
      <c r="E97" s="37">
        <v>1170.1666666666665</v>
      </c>
      <c r="F97" s="37">
        <v>1160.9833333333333</v>
      </c>
      <c r="G97" s="37">
        <v>1146.5666666666666</v>
      </c>
      <c r="H97" s="37">
        <v>1193.7666666666664</v>
      </c>
      <c r="I97" s="37">
        <v>1208.1833333333329</v>
      </c>
      <c r="J97" s="37">
        <v>1217.3666666666663</v>
      </c>
      <c r="K97" s="28">
        <v>1199</v>
      </c>
      <c r="L97" s="28">
        <v>1175.4000000000001</v>
      </c>
      <c r="M97" s="28">
        <v>24.898540000000001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2147.35</v>
      </c>
      <c r="D98" s="37">
        <v>2162.75</v>
      </c>
      <c r="E98" s="37">
        <v>2126.75</v>
      </c>
      <c r="F98" s="37">
        <v>2106.15</v>
      </c>
      <c r="G98" s="37">
        <v>2070.15</v>
      </c>
      <c r="H98" s="37">
        <v>2183.35</v>
      </c>
      <c r="I98" s="37">
        <v>2219.35</v>
      </c>
      <c r="J98" s="37">
        <v>2239.9499999999998</v>
      </c>
      <c r="K98" s="28">
        <v>2198.75</v>
      </c>
      <c r="L98" s="28">
        <v>2142.15</v>
      </c>
      <c r="M98" s="28">
        <v>2.1612499999999999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1430.9</v>
      </c>
      <c r="D99" s="37">
        <v>1433.9666666666665</v>
      </c>
      <c r="E99" s="37">
        <v>1415.9333333333329</v>
      </c>
      <c r="F99" s="37">
        <v>1400.9666666666665</v>
      </c>
      <c r="G99" s="37">
        <v>1382.9333333333329</v>
      </c>
      <c r="H99" s="37">
        <v>1448.9333333333329</v>
      </c>
      <c r="I99" s="37">
        <v>1466.9666666666662</v>
      </c>
      <c r="J99" s="37">
        <v>1481.9333333333329</v>
      </c>
      <c r="K99" s="28">
        <v>1452</v>
      </c>
      <c r="L99" s="28">
        <v>1419</v>
      </c>
      <c r="M99" s="28">
        <v>81.832310000000007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519.54999999999995</v>
      </c>
      <c r="D100" s="37">
        <v>521.80000000000007</v>
      </c>
      <c r="E100" s="37">
        <v>515.60000000000014</v>
      </c>
      <c r="F100" s="37">
        <v>511.65000000000009</v>
      </c>
      <c r="G100" s="37">
        <v>505.45000000000016</v>
      </c>
      <c r="H100" s="37">
        <v>525.75000000000011</v>
      </c>
      <c r="I100" s="37">
        <v>531.95000000000016</v>
      </c>
      <c r="J100" s="37">
        <v>535.90000000000009</v>
      </c>
      <c r="K100" s="28">
        <v>528</v>
      </c>
      <c r="L100" s="28">
        <v>517.85</v>
      </c>
      <c r="M100" s="28">
        <v>28.74297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1148.55</v>
      </c>
      <c r="D101" s="37">
        <v>1147.0833333333333</v>
      </c>
      <c r="E101" s="37">
        <v>1134.1666666666665</v>
      </c>
      <c r="F101" s="37">
        <v>1119.7833333333333</v>
      </c>
      <c r="G101" s="37">
        <v>1106.8666666666666</v>
      </c>
      <c r="H101" s="37">
        <v>1161.4666666666665</v>
      </c>
      <c r="I101" s="37">
        <v>1174.383333333333</v>
      </c>
      <c r="J101" s="37">
        <v>1188.7666666666664</v>
      </c>
      <c r="K101" s="28">
        <v>1160</v>
      </c>
      <c r="L101" s="28">
        <v>1132.7</v>
      </c>
      <c r="M101" s="28">
        <v>7.7872000000000003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2378.4</v>
      </c>
      <c r="D102" s="37">
        <v>2394.3833333333332</v>
      </c>
      <c r="E102" s="37">
        <v>2350.7666666666664</v>
      </c>
      <c r="F102" s="37">
        <v>2323.1333333333332</v>
      </c>
      <c r="G102" s="37">
        <v>2279.5166666666664</v>
      </c>
      <c r="H102" s="37">
        <v>2422.0166666666664</v>
      </c>
      <c r="I102" s="37">
        <v>2465.6333333333332</v>
      </c>
      <c r="J102" s="37">
        <v>2493.2666666666664</v>
      </c>
      <c r="K102" s="28">
        <v>2438</v>
      </c>
      <c r="L102" s="28">
        <v>2366.75</v>
      </c>
      <c r="M102" s="28">
        <v>4.6756799999999998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622.70000000000005</v>
      </c>
      <c r="D103" s="37">
        <v>623.43333333333339</v>
      </c>
      <c r="E103" s="37">
        <v>615.91666666666674</v>
      </c>
      <c r="F103" s="37">
        <v>609.13333333333333</v>
      </c>
      <c r="G103" s="37">
        <v>601.61666666666667</v>
      </c>
      <c r="H103" s="37">
        <v>630.21666666666681</v>
      </c>
      <c r="I103" s="37">
        <v>637.73333333333346</v>
      </c>
      <c r="J103" s="37">
        <v>644.51666666666688</v>
      </c>
      <c r="K103" s="28">
        <v>630.95000000000005</v>
      </c>
      <c r="L103" s="28">
        <v>616.65</v>
      </c>
      <c r="M103" s="28">
        <v>110.87146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1394.8</v>
      </c>
      <c r="D104" s="37">
        <v>1400.5166666666667</v>
      </c>
      <c r="E104" s="37">
        <v>1381.2833333333333</v>
      </c>
      <c r="F104" s="37">
        <v>1367.7666666666667</v>
      </c>
      <c r="G104" s="37">
        <v>1348.5333333333333</v>
      </c>
      <c r="H104" s="37">
        <v>1414.0333333333333</v>
      </c>
      <c r="I104" s="37">
        <v>1433.2666666666664</v>
      </c>
      <c r="J104" s="37">
        <v>1446.7833333333333</v>
      </c>
      <c r="K104" s="28">
        <v>1419.75</v>
      </c>
      <c r="L104" s="28">
        <v>1387</v>
      </c>
      <c r="M104" s="28">
        <v>4.68086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115.55</v>
      </c>
      <c r="D105" s="37">
        <v>116.51666666666667</v>
      </c>
      <c r="E105" s="37">
        <v>114.08333333333333</v>
      </c>
      <c r="F105" s="37">
        <v>112.61666666666666</v>
      </c>
      <c r="G105" s="37">
        <v>110.18333333333332</v>
      </c>
      <c r="H105" s="37">
        <v>117.98333333333333</v>
      </c>
      <c r="I105" s="37">
        <v>120.41666666666667</v>
      </c>
      <c r="J105" s="37">
        <v>121.88333333333334</v>
      </c>
      <c r="K105" s="28">
        <v>118.95</v>
      </c>
      <c r="L105" s="28">
        <v>115.05</v>
      </c>
      <c r="M105" s="28">
        <v>36.873829999999998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271.39999999999998</v>
      </c>
      <c r="D106" s="37">
        <v>273.54999999999995</v>
      </c>
      <c r="E106" s="37">
        <v>268.64999999999992</v>
      </c>
      <c r="F106" s="37">
        <v>265.89999999999998</v>
      </c>
      <c r="G106" s="37">
        <v>260.99999999999994</v>
      </c>
      <c r="H106" s="37">
        <v>276.2999999999999</v>
      </c>
      <c r="I106" s="37">
        <v>281.2</v>
      </c>
      <c r="J106" s="37">
        <v>283.94999999999987</v>
      </c>
      <c r="K106" s="28">
        <v>278.45</v>
      </c>
      <c r="L106" s="28">
        <v>270.8</v>
      </c>
      <c r="M106" s="28">
        <v>47.486530000000002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1953</v>
      </c>
      <c r="D107" s="37">
        <v>1958.3333333333333</v>
      </c>
      <c r="E107" s="37">
        <v>1939.6666666666665</v>
      </c>
      <c r="F107" s="37">
        <v>1926.3333333333333</v>
      </c>
      <c r="G107" s="37">
        <v>1907.6666666666665</v>
      </c>
      <c r="H107" s="37">
        <v>1971.6666666666665</v>
      </c>
      <c r="I107" s="37">
        <v>1990.333333333333</v>
      </c>
      <c r="J107" s="37">
        <v>2003.6666666666665</v>
      </c>
      <c r="K107" s="28">
        <v>1977</v>
      </c>
      <c r="L107" s="28">
        <v>1945</v>
      </c>
      <c r="M107" s="28">
        <v>22.336469999999998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310.8</v>
      </c>
      <c r="D108" s="37">
        <v>311.5</v>
      </c>
      <c r="E108" s="37">
        <v>309.60000000000002</v>
      </c>
      <c r="F108" s="37">
        <v>308.40000000000003</v>
      </c>
      <c r="G108" s="37">
        <v>306.50000000000006</v>
      </c>
      <c r="H108" s="37">
        <v>312.7</v>
      </c>
      <c r="I108" s="37">
        <v>314.59999999999997</v>
      </c>
      <c r="J108" s="37">
        <v>315.79999999999995</v>
      </c>
      <c r="K108" s="28">
        <v>313.39999999999998</v>
      </c>
      <c r="L108" s="28">
        <v>310.3</v>
      </c>
      <c r="M108" s="28">
        <v>8.52759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2303</v>
      </c>
      <c r="D109" s="37">
        <v>2309.6</v>
      </c>
      <c r="E109" s="37">
        <v>2280.1499999999996</v>
      </c>
      <c r="F109" s="37">
        <v>2257.2999999999997</v>
      </c>
      <c r="G109" s="37">
        <v>2227.8499999999995</v>
      </c>
      <c r="H109" s="37">
        <v>2332.4499999999998</v>
      </c>
      <c r="I109" s="37">
        <v>2361.8999999999996</v>
      </c>
      <c r="J109" s="37">
        <v>2384.75</v>
      </c>
      <c r="K109" s="28">
        <v>2339.0500000000002</v>
      </c>
      <c r="L109" s="28">
        <v>2286.75</v>
      </c>
      <c r="M109" s="28">
        <v>34.18282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699.25</v>
      </c>
      <c r="D110" s="37">
        <v>700.66666666666663</v>
      </c>
      <c r="E110" s="37">
        <v>695.23333333333323</v>
      </c>
      <c r="F110" s="37">
        <v>691.21666666666658</v>
      </c>
      <c r="G110" s="37">
        <v>685.78333333333319</v>
      </c>
      <c r="H110" s="37">
        <v>704.68333333333328</v>
      </c>
      <c r="I110" s="37">
        <v>710.11666666666667</v>
      </c>
      <c r="J110" s="37">
        <v>714.13333333333333</v>
      </c>
      <c r="K110" s="28">
        <v>706.1</v>
      </c>
      <c r="L110" s="28">
        <v>696.65</v>
      </c>
      <c r="M110" s="28">
        <v>152.63006999999999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1265.55</v>
      </c>
      <c r="D111" s="37">
        <v>1262.6666666666667</v>
      </c>
      <c r="E111" s="37">
        <v>1250.8833333333334</v>
      </c>
      <c r="F111" s="37">
        <v>1236.2166666666667</v>
      </c>
      <c r="G111" s="37">
        <v>1224.4333333333334</v>
      </c>
      <c r="H111" s="37">
        <v>1277.3333333333335</v>
      </c>
      <c r="I111" s="37">
        <v>1289.1166666666668</v>
      </c>
      <c r="J111" s="37">
        <v>1303.7833333333335</v>
      </c>
      <c r="K111" s="28">
        <v>1274.45</v>
      </c>
      <c r="L111" s="28">
        <v>1248</v>
      </c>
      <c r="M111" s="28">
        <v>10.58844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488.25</v>
      </c>
      <c r="D112" s="37">
        <v>487.51666666666665</v>
      </c>
      <c r="E112" s="37">
        <v>483.0333333333333</v>
      </c>
      <c r="F112" s="37">
        <v>477.81666666666666</v>
      </c>
      <c r="G112" s="37">
        <v>473.33333333333331</v>
      </c>
      <c r="H112" s="37">
        <v>492.73333333333329</v>
      </c>
      <c r="I112" s="37">
        <v>497.21666666666664</v>
      </c>
      <c r="J112" s="37">
        <v>502.43333333333328</v>
      </c>
      <c r="K112" s="28">
        <v>492</v>
      </c>
      <c r="L112" s="28">
        <v>482.3</v>
      </c>
      <c r="M112" s="28">
        <v>9.4865700000000004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621.29999999999995</v>
      </c>
      <c r="D113" s="37">
        <v>631.11666666666667</v>
      </c>
      <c r="E113" s="37">
        <v>609.2833333333333</v>
      </c>
      <c r="F113" s="37">
        <v>597.26666666666665</v>
      </c>
      <c r="G113" s="37">
        <v>575.43333333333328</v>
      </c>
      <c r="H113" s="37">
        <v>643.13333333333333</v>
      </c>
      <c r="I113" s="37">
        <v>664.96666666666658</v>
      </c>
      <c r="J113" s="37">
        <v>676.98333333333335</v>
      </c>
      <c r="K113" s="28">
        <v>652.95000000000005</v>
      </c>
      <c r="L113" s="28">
        <v>619.1</v>
      </c>
      <c r="M113" s="28">
        <v>3.3666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39.799999999999997</v>
      </c>
      <c r="D114" s="37">
        <v>39.966666666666661</v>
      </c>
      <c r="E114" s="37">
        <v>39.533333333333324</v>
      </c>
      <c r="F114" s="37">
        <v>39.266666666666666</v>
      </c>
      <c r="G114" s="37">
        <v>38.833333333333329</v>
      </c>
      <c r="H114" s="37">
        <v>40.23333333333332</v>
      </c>
      <c r="I114" s="37">
        <v>40.666666666666657</v>
      </c>
      <c r="J114" s="37">
        <v>40.933333333333316</v>
      </c>
      <c r="K114" s="28">
        <v>40.4</v>
      </c>
      <c r="L114" s="28">
        <v>39.700000000000003</v>
      </c>
      <c r="M114" s="28">
        <v>555.60089000000005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253.35</v>
      </c>
      <c r="D115" s="37">
        <v>252.78333333333333</v>
      </c>
      <c r="E115" s="37">
        <v>249.81666666666666</v>
      </c>
      <c r="F115" s="37">
        <v>246.28333333333333</v>
      </c>
      <c r="G115" s="37">
        <v>243.31666666666666</v>
      </c>
      <c r="H115" s="37">
        <v>256.31666666666666</v>
      </c>
      <c r="I115" s="37">
        <v>259.2833333333333</v>
      </c>
      <c r="J115" s="37">
        <v>262.81666666666666</v>
      </c>
      <c r="K115" s="28">
        <v>255.75</v>
      </c>
      <c r="L115" s="28">
        <v>249.25</v>
      </c>
      <c r="M115" s="28">
        <v>292.84643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4453.3999999999996</v>
      </c>
      <c r="D116" s="37">
        <v>4508.8499999999995</v>
      </c>
      <c r="E116" s="37">
        <v>4374.7499999999991</v>
      </c>
      <c r="F116" s="37">
        <v>4296.0999999999995</v>
      </c>
      <c r="G116" s="37">
        <v>4161.9999999999991</v>
      </c>
      <c r="H116" s="37">
        <v>4587.4999999999991</v>
      </c>
      <c r="I116" s="37">
        <v>4721.5999999999995</v>
      </c>
      <c r="J116" s="37">
        <v>4800.2499999999991</v>
      </c>
      <c r="K116" s="28">
        <v>4642.95</v>
      </c>
      <c r="L116" s="28">
        <v>4430.2</v>
      </c>
      <c r="M116" s="28">
        <v>1.4718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148.94999999999999</v>
      </c>
      <c r="D117" s="37">
        <v>149.68333333333334</v>
      </c>
      <c r="E117" s="37">
        <v>147.46666666666667</v>
      </c>
      <c r="F117" s="37">
        <v>145.98333333333332</v>
      </c>
      <c r="G117" s="37">
        <v>143.76666666666665</v>
      </c>
      <c r="H117" s="37">
        <v>151.16666666666669</v>
      </c>
      <c r="I117" s="37">
        <v>153.38333333333338</v>
      </c>
      <c r="J117" s="37">
        <v>154.8666666666667</v>
      </c>
      <c r="K117" s="28">
        <v>151.9</v>
      </c>
      <c r="L117" s="28">
        <v>148.19999999999999</v>
      </c>
      <c r="M117" s="28">
        <v>13.181279999999999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227.65</v>
      </c>
      <c r="D118" s="37">
        <v>227.58333333333334</v>
      </c>
      <c r="E118" s="37">
        <v>219.36666666666667</v>
      </c>
      <c r="F118" s="37">
        <v>211.08333333333334</v>
      </c>
      <c r="G118" s="37">
        <v>202.86666666666667</v>
      </c>
      <c r="H118" s="37">
        <v>235.86666666666667</v>
      </c>
      <c r="I118" s="37">
        <v>244.08333333333331</v>
      </c>
      <c r="J118" s="37">
        <v>252.36666666666667</v>
      </c>
      <c r="K118" s="28">
        <v>235.8</v>
      </c>
      <c r="L118" s="28">
        <v>219.3</v>
      </c>
      <c r="M118" s="28">
        <v>247.98138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118.8</v>
      </c>
      <c r="D119" s="37">
        <v>119.41666666666667</v>
      </c>
      <c r="E119" s="37">
        <v>117.98333333333335</v>
      </c>
      <c r="F119" s="37">
        <v>117.16666666666667</v>
      </c>
      <c r="G119" s="37">
        <v>115.73333333333335</v>
      </c>
      <c r="H119" s="37">
        <v>120.23333333333335</v>
      </c>
      <c r="I119" s="37">
        <v>121.66666666666666</v>
      </c>
      <c r="J119" s="37">
        <v>122.48333333333335</v>
      </c>
      <c r="K119" s="28">
        <v>120.85</v>
      </c>
      <c r="L119" s="28">
        <v>118.6</v>
      </c>
      <c r="M119" s="28">
        <v>81.58981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770.05</v>
      </c>
      <c r="D120" s="37">
        <v>772.43333333333339</v>
      </c>
      <c r="E120" s="37">
        <v>765.61666666666679</v>
      </c>
      <c r="F120" s="37">
        <v>761.18333333333339</v>
      </c>
      <c r="G120" s="37">
        <v>754.36666666666679</v>
      </c>
      <c r="H120" s="37">
        <v>776.86666666666679</v>
      </c>
      <c r="I120" s="37">
        <v>783.68333333333339</v>
      </c>
      <c r="J120" s="37">
        <v>788.11666666666679</v>
      </c>
      <c r="K120" s="28">
        <v>779.25</v>
      </c>
      <c r="L120" s="28">
        <v>768</v>
      </c>
      <c r="M120" s="28">
        <v>17.563400000000001</v>
      </c>
      <c r="N120" s="1"/>
      <c r="O120" s="1"/>
    </row>
    <row r="121" spans="1:15" ht="12.75" customHeight="1">
      <c r="A121" s="53">
        <v>112</v>
      </c>
      <c r="B121" s="28" t="s">
        <v>828</v>
      </c>
      <c r="C121" s="28">
        <v>22.1</v>
      </c>
      <c r="D121" s="37">
        <v>22.183333333333334</v>
      </c>
      <c r="E121" s="37">
        <v>21.966666666666669</v>
      </c>
      <c r="F121" s="37">
        <v>21.833333333333336</v>
      </c>
      <c r="G121" s="37">
        <v>21.616666666666671</v>
      </c>
      <c r="H121" s="37">
        <v>22.316666666666666</v>
      </c>
      <c r="I121" s="37">
        <v>22.533333333333328</v>
      </c>
      <c r="J121" s="37">
        <v>22.666666666666664</v>
      </c>
      <c r="K121" s="28">
        <v>22.4</v>
      </c>
      <c r="L121" s="28">
        <v>22.05</v>
      </c>
      <c r="M121" s="28">
        <v>55.700710000000001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367.8</v>
      </c>
      <c r="D122" s="37">
        <v>371.55</v>
      </c>
      <c r="E122" s="37">
        <v>362.3</v>
      </c>
      <c r="F122" s="37">
        <v>356.8</v>
      </c>
      <c r="G122" s="37">
        <v>347.55</v>
      </c>
      <c r="H122" s="37">
        <v>377.05</v>
      </c>
      <c r="I122" s="37">
        <v>386.3</v>
      </c>
      <c r="J122" s="37">
        <v>391.8</v>
      </c>
      <c r="K122" s="28">
        <v>380.8</v>
      </c>
      <c r="L122" s="28">
        <v>366.05</v>
      </c>
      <c r="M122" s="28">
        <v>21.314530000000001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203.1</v>
      </c>
      <c r="D123" s="37">
        <v>204.88333333333333</v>
      </c>
      <c r="E123" s="37">
        <v>194.61666666666665</v>
      </c>
      <c r="F123" s="37">
        <v>186.13333333333333</v>
      </c>
      <c r="G123" s="37">
        <v>175.86666666666665</v>
      </c>
      <c r="H123" s="37">
        <v>213.36666666666665</v>
      </c>
      <c r="I123" s="37">
        <v>223.6333333333333</v>
      </c>
      <c r="J123" s="37">
        <v>232.11666666666665</v>
      </c>
      <c r="K123" s="28">
        <v>215.15</v>
      </c>
      <c r="L123" s="28">
        <v>196.4</v>
      </c>
      <c r="M123" s="28">
        <v>87.898390000000006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926.25</v>
      </c>
      <c r="D124" s="37">
        <v>925.19999999999993</v>
      </c>
      <c r="E124" s="37">
        <v>917.09999999999991</v>
      </c>
      <c r="F124" s="37">
        <v>907.94999999999993</v>
      </c>
      <c r="G124" s="37">
        <v>899.84999999999991</v>
      </c>
      <c r="H124" s="37">
        <v>934.34999999999991</v>
      </c>
      <c r="I124" s="37">
        <v>942.45</v>
      </c>
      <c r="J124" s="37">
        <v>951.59999999999991</v>
      </c>
      <c r="K124" s="28">
        <v>933.3</v>
      </c>
      <c r="L124" s="28">
        <v>916.05</v>
      </c>
      <c r="M124" s="28">
        <v>19.84601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4495.3</v>
      </c>
      <c r="D125" s="37">
        <v>4520.1166666666659</v>
      </c>
      <c r="E125" s="37">
        <v>4445.2333333333318</v>
      </c>
      <c r="F125" s="37">
        <v>4395.1666666666661</v>
      </c>
      <c r="G125" s="37">
        <v>4320.2833333333319</v>
      </c>
      <c r="H125" s="37">
        <v>4570.1833333333316</v>
      </c>
      <c r="I125" s="37">
        <v>4645.0666666666648</v>
      </c>
      <c r="J125" s="37">
        <v>4695.1333333333314</v>
      </c>
      <c r="K125" s="28">
        <v>4595</v>
      </c>
      <c r="L125" s="28">
        <v>4470.05</v>
      </c>
      <c r="M125" s="28">
        <v>3.84965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1876.55</v>
      </c>
      <c r="D126" s="37">
        <v>1876.1833333333334</v>
      </c>
      <c r="E126" s="37">
        <v>1858.3666666666668</v>
      </c>
      <c r="F126" s="37">
        <v>1840.1833333333334</v>
      </c>
      <c r="G126" s="37">
        <v>1822.3666666666668</v>
      </c>
      <c r="H126" s="37">
        <v>1894.3666666666668</v>
      </c>
      <c r="I126" s="37">
        <v>1912.1833333333334</v>
      </c>
      <c r="J126" s="37">
        <v>1930.3666666666668</v>
      </c>
      <c r="K126" s="28">
        <v>1894</v>
      </c>
      <c r="L126" s="28">
        <v>1858</v>
      </c>
      <c r="M126" s="28">
        <v>34.38588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1940.55</v>
      </c>
      <c r="D127" s="37">
        <v>1921.8666666666668</v>
      </c>
      <c r="E127" s="37">
        <v>1889.6833333333336</v>
      </c>
      <c r="F127" s="37">
        <v>1838.8166666666668</v>
      </c>
      <c r="G127" s="37">
        <v>1806.6333333333337</v>
      </c>
      <c r="H127" s="37">
        <v>1972.7333333333336</v>
      </c>
      <c r="I127" s="37">
        <v>2004.916666666667</v>
      </c>
      <c r="J127" s="37">
        <v>2055.7833333333338</v>
      </c>
      <c r="K127" s="28">
        <v>1954.05</v>
      </c>
      <c r="L127" s="28">
        <v>1871</v>
      </c>
      <c r="M127" s="28">
        <v>23.672979999999999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992.85</v>
      </c>
      <c r="D128" s="37">
        <v>1006.1166666666667</v>
      </c>
      <c r="E128" s="37">
        <v>976.73333333333335</v>
      </c>
      <c r="F128" s="37">
        <v>960.61666666666667</v>
      </c>
      <c r="G128" s="37">
        <v>931.23333333333335</v>
      </c>
      <c r="H128" s="37">
        <v>1022.2333333333333</v>
      </c>
      <c r="I128" s="37">
        <v>1051.6166666666668</v>
      </c>
      <c r="J128" s="37">
        <v>1067.7333333333333</v>
      </c>
      <c r="K128" s="28">
        <v>1035.5</v>
      </c>
      <c r="L128" s="28">
        <v>990</v>
      </c>
      <c r="M128" s="28">
        <v>2.8507099999999999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296.5</v>
      </c>
      <c r="D129" s="37">
        <v>298.48333333333335</v>
      </c>
      <c r="E129" s="37">
        <v>293.01666666666671</v>
      </c>
      <c r="F129" s="37">
        <v>289.53333333333336</v>
      </c>
      <c r="G129" s="37">
        <v>284.06666666666672</v>
      </c>
      <c r="H129" s="37">
        <v>301.9666666666667</v>
      </c>
      <c r="I129" s="37">
        <v>307.43333333333339</v>
      </c>
      <c r="J129" s="37">
        <v>310.91666666666669</v>
      </c>
      <c r="K129" s="28">
        <v>303.95</v>
      </c>
      <c r="L129" s="28">
        <v>295</v>
      </c>
      <c r="M129" s="28">
        <v>3.9874900000000002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721.35</v>
      </c>
      <c r="D130" s="37">
        <v>719.36666666666667</v>
      </c>
      <c r="E130" s="37">
        <v>712.23333333333335</v>
      </c>
      <c r="F130" s="37">
        <v>703.11666666666667</v>
      </c>
      <c r="G130" s="37">
        <v>695.98333333333335</v>
      </c>
      <c r="H130" s="37">
        <v>728.48333333333335</v>
      </c>
      <c r="I130" s="37">
        <v>735.61666666666679</v>
      </c>
      <c r="J130" s="37">
        <v>744.73333333333335</v>
      </c>
      <c r="K130" s="28">
        <v>726.5</v>
      </c>
      <c r="L130" s="28">
        <v>710.25</v>
      </c>
      <c r="M130" s="28">
        <v>161.21868000000001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529.65</v>
      </c>
      <c r="D131" s="37">
        <v>529.55000000000007</v>
      </c>
      <c r="E131" s="37">
        <v>523.10000000000014</v>
      </c>
      <c r="F131" s="37">
        <v>516.55000000000007</v>
      </c>
      <c r="G131" s="37">
        <v>510.10000000000014</v>
      </c>
      <c r="H131" s="37">
        <v>536.10000000000014</v>
      </c>
      <c r="I131" s="37">
        <v>542.55000000000018</v>
      </c>
      <c r="J131" s="37">
        <v>549.10000000000014</v>
      </c>
      <c r="K131" s="28">
        <v>536</v>
      </c>
      <c r="L131" s="28">
        <v>523</v>
      </c>
      <c r="M131" s="28">
        <v>98.825569999999999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2617.1</v>
      </c>
      <c r="D132" s="37">
        <v>2621.9666666666667</v>
      </c>
      <c r="E132" s="37">
        <v>2596.1833333333334</v>
      </c>
      <c r="F132" s="37">
        <v>2575.2666666666669</v>
      </c>
      <c r="G132" s="37">
        <v>2549.4833333333336</v>
      </c>
      <c r="H132" s="37">
        <v>2642.8833333333332</v>
      </c>
      <c r="I132" s="37">
        <v>2668.666666666667</v>
      </c>
      <c r="J132" s="37">
        <v>2689.583333333333</v>
      </c>
      <c r="K132" s="28">
        <v>2647.75</v>
      </c>
      <c r="L132" s="28">
        <v>2601.0500000000002</v>
      </c>
      <c r="M132" s="28">
        <v>8.0698699999999999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1722.25</v>
      </c>
      <c r="D133" s="37">
        <v>1722.0166666666667</v>
      </c>
      <c r="E133" s="37">
        <v>1712.2333333333333</v>
      </c>
      <c r="F133" s="37">
        <v>1702.2166666666667</v>
      </c>
      <c r="G133" s="37">
        <v>1692.4333333333334</v>
      </c>
      <c r="H133" s="37">
        <v>1732.0333333333333</v>
      </c>
      <c r="I133" s="37">
        <v>1741.8166666666666</v>
      </c>
      <c r="J133" s="37">
        <v>1751.8333333333333</v>
      </c>
      <c r="K133" s="28">
        <v>1731.8</v>
      </c>
      <c r="L133" s="28">
        <v>1712</v>
      </c>
      <c r="M133" s="28">
        <v>30.391500000000001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83.2</v>
      </c>
      <c r="D134" s="37">
        <v>83.899999999999991</v>
      </c>
      <c r="E134" s="37">
        <v>79.84999999999998</v>
      </c>
      <c r="F134" s="37">
        <v>76.499999999999986</v>
      </c>
      <c r="G134" s="37">
        <v>72.449999999999974</v>
      </c>
      <c r="H134" s="37">
        <v>87.249999999999986</v>
      </c>
      <c r="I134" s="37">
        <v>91.3</v>
      </c>
      <c r="J134" s="37">
        <v>94.649999999999991</v>
      </c>
      <c r="K134" s="28">
        <v>87.95</v>
      </c>
      <c r="L134" s="28">
        <v>80.55</v>
      </c>
      <c r="M134" s="28">
        <v>868.73136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4929</v>
      </c>
      <c r="D135" s="37">
        <v>4971.0166666666673</v>
      </c>
      <c r="E135" s="37">
        <v>4850.0833333333348</v>
      </c>
      <c r="F135" s="37">
        <v>4771.1666666666679</v>
      </c>
      <c r="G135" s="37">
        <v>4650.2333333333354</v>
      </c>
      <c r="H135" s="37">
        <v>5049.9333333333343</v>
      </c>
      <c r="I135" s="37">
        <v>5170.8666666666668</v>
      </c>
      <c r="J135" s="37">
        <v>5249.7833333333338</v>
      </c>
      <c r="K135" s="28">
        <v>5091.95</v>
      </c>
      <c r="L135" s="28">
        <v>4892.1000000000004</v>
      </c>
      <c r="M135" s="28">
        <v>4.1553899999999997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365.9</v>
      </c>
      <c r="D136" s="37">
        <v>366.7833333333333</v>
      </c>
      <c r="E136" s="37">
        <v>363.46666666666658</v>
      </c>
      <c r="F136" s="37">
        <v>361.0333333333333</v>
      </c>
      <c r="G136" s="37">
        <v>357.71666666666658</v>
      </c>
      <c r="H136" s="37">
        <v>369.21666666666658</v>
      </c>
      <c r="I136" s="37">
        <v>372.5333333333333</v>
      </c>
      <c r="J136" s="37">
        <v>374.96666666666658</v>
      </c>
      <c r="K136" s="28">
        <v>370.1</v>
      </c>
      <c r="L136" s="28">
        <v>364.35</v>
      </c>
      <c r="M136" s="28">
        <v>24.66056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6183.25</v>
      </c>
      <c r="D137" s="37">
        <v>6168.083333333333</v>
      </c>
      <c r="E137" s="37">
        <v>6115.1666666666661</v>
      </c>
      <c r="F137" s="37">
        <v>6047.083333333333</v>
      </c>
      <c r="G137" s="37">
        <v>5994.1666666666661</v>
      </c>
      <c r="H137" s="37">
        <v>6236.1666666666661</v>
      </c>
      <c r="I137" s="37">
        <v>6289.0833333333321</v>
      </c>
      <c r="J137" s="37">
        <v>6357.1666666666661</v>
      </c>
      <c r="K137" s="28">
        <v>6221</v>
      </c>
      <c r="L137" s="28">
        <v>6100</v>
      </c>
      <c r="M137" s="28">
        <v>1.82884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1751.1</v>
      </c>
      <c r="D138" s="37">
        <v>1756</v>
      </c>
      <c r="E138" s="37">
        <v>1734.1</v>
      </c>
      <c r="F138" s="37">
        <v>1717.1</v>
      </c>
      <c r="G138" s="37">
        <v>1695.1999999999998</v>
      </c>
      <c r="H138" s="37">
        <v>1773</v>
      </c>
      <c r="I138" s="37">
        <v>1794.9</v>
      </c>
      <c r="J138" s="37">
        <v>1811.9</v>
      </c>
      <c r="K138" s="28">
        <v>1777.9</v>
      </c>
      <c r="L138" s="28">
        <v>1739</v>
      </c>
      <c r="M138" s="28">
        <v>14.83897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589.79999999999995</v>
      </c>
      <c r="D139" s="37">
        <v>597.26666666666654</v>
      </c>
      <c r="E139" s="37">
        <v>580.6333333333331</v>
      </c>
      <c r="F139" s="37">
        <v>571.46666666666658</v>
      </c>
      <c r="G139" s="37">
        <v>554.83333333333314</v>
      </c>
      <c r="H139" s="37">
        <v>606.43333333333305</v>
      </c>
      <c r="I139" s="37">
        <v>623.06666666666649</v>
      </c>
      <c r="J139" s="37">
        <v>632.23333333333301</v>
      </c>
      <c r="K139" s="28">
        <v>613.9</v>
      </c>
      <c r="L139" s="28">
        <v>588.1</v>
      </c>
      <c r="M139" s="28">
        <v>19.358139999999999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756.35</v>
      </c>
      <c r="D140" s="37">
        <v>761.35</v>
      </c>
      <c r="E140" s="37">
        <v>743.65000000000009</v>
      </c>
      <c r="F140" s="37">
        <v>730.95</v>
      </c>
      <c r="G140" s="37">
        <v>713.25000000000011</v>
      </c>
      <c r="H140" s="37">
        <v>774.05000000000007</v>
      </c>
      <c r="I140" s="37">
        <v>791.75000000000011</v>
      </c>
      <c r="J140" s="37">
        <v>804.45</v>
      </c>
      <c r="K140" s="28">
        <v>779.05</v>
      </c>
      <c r="L140" s="28">
        <v>748.65</v>
      </c>
      <c r="M140" s="28">
        <v>10.268050000000001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66501.100000000006</v>
      </c>
      <c r="D141" s="37">
        <v>66560.25</v>
      </c>
      <c r="E141" s="37">
        <v>65940.850000000006</v>
      </c>
      <c r="F141" s="37">
        <v>65380.600000000006</v>
      </c>
      <c r="G141" s="37">
        <v>64761.200000000012</v>
      </c>
      <c r="H141" s="37">
        <v>67120.5</v>
      </c>
      <c r="I141" s="37">
        <v>67739.899999999994</v>
      </c>
      <c r="J141" s="37">
        <v>68300.149999999994</v>
      </c>
      <c r="K141" s="28">
        <v>67179.649999999994</v>
      </c>
      <c r="L141" s="28">
        <v>66000</v>
      </c>
      <c r="M141" s="28">
        <v>5.8380000000000001E-2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756.6</v>
      </c>
      <c r="D142" s="37">
        <v>764.63333333333333</v>
      </c>
      <c r="E142" s="37">
        <v>744.61666666666667</v>
      </c>
      <c r="F142" s="37">
        <v>732.63333333333333</v>
      </c>
      <c r="G142" s="37">
        <v>712.61666666666667</v>
      </c>
      <c r="H142" s="37">
        <v>776.61666666666667</v>
      </c>
      <c r="I142" s="37">
        <v>796.63333333333333</v>
      </c>
      <c r="J142" s="37">
        <v>808.61666666666667</v>
      </c>
      <c r="K142" s="28">
        <v>784.65</v>
      </c>
      <c r="L142" s="28">
        <v>752.65</v>
      </c>
      <c r="M142" s="28">
        <v>4.83711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158.19999999999999</v>
      </c>
      <c r="D143" s="37">
        <v>158.43333333333331</v>
      </c>
      <c r="E143" s="37">
        <v>156.86666666666662</v>
      </c>
      <c r="F143" s="37">
        <v>155.5333333333333</v>
      </c>
      <c r="G143" s="37">
        <v>153.96666666666661</v>
      </c>
      <c r="H143" s="37">
        <v>159.76666666666662</v>
      </c>
      <c r="I143" s="37">
        <v>161.33333333333329</v>
      </c>
      <c r="J143" s="37">
        <v>162.66666666666663</v>
      </c>
      <c r="K143" s="28">
        <v>160</v>
      </c>
      <c r="L143" s="28">
        <v>157.1</v>
      </c>
      <c r="M143" s="28">
        <v>31.4343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764.75</v>
      </c>
      <c r="D144" s="37">
        <v>765.31666666666661</v>
      </c>
      <c r="E144" s="37">
        <v>757.63333333333321</v>
      </c>
      <c r="F144" s="37">
        <v>750.51666666666665</v>
      </c>
      <c r="G144" s="37">
        <v>742.83333333333326</v>
      </c>
      <c r="H144" s="37">
        <v>772.43333333333317</v>
      </c>
      <c r="I144" s="37">
        <v>780.11666666666656</v>
      </c>
      <c r="J144" s="37">
        <v>787.23333333333312</v>
      </c>
      <c r="K144" s="28">
        <v>773</v>
      </c>
      <c r="L144" s="28">
        <v>758.2</v>
      </c>
      <c r="M144" s="28">
        <v>31.488689999999998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114.4</v>
      </c>
      <c r="D145" s="37">
        <v>115.31666666666666</v>
      </c>
      <c r="E145" s="37">
        <v>112.38333333333333</v>
      </c>
      <c r="F145" s="37">
        <v>110.36666666666666</v>
      </c>
      <c r="G145" s="37">
        <v>107.43333333333332</v>
      </c>
      <c r="H145" s="37">
        <v>117.33333333333333</v>
      </c>
      <c r="I145" s="37">
        <v>120.26666666666667</v>
      </c>
      <c r="J145" s="37">
        <v>122.28333333333333</v>
      </c>
      <c r="K145" s="28">
        <v>118.25</v>
      </c>
      <c r="L145" s="28">
        <v>113.3</v>
      </c>
      <c r="M145" s="28">
        <v>63.874049999999997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478.1</v>
      </c>
      <c r="D146" s="37">
        <v>479.56666666666666</v>
      </c>
      <c r="E146" s="37">
        <v>472.23333333333335</v>
      </c>
      <c r="F146" s="37">
        <v>466.36666666666667</v>
      </c>
      <c r="G146" s="37">
        <v>459.03333333333336</v>
      </c>
      <c r="H146" s="37">
        <v>485.43333333333334</v>
      </c>
      <c r="I146" s="37">
        <v>492.76666666666671</v>
      </c>
      <c r="J146" s="37">
        <v>498.63333333333333</v>
      </c>
      <c r="K146" s="28">
        <v>486.9</v>
      </c>
      <c r="L146" s="28">
        <v>473.7</v>
      </c>
      <c r="M146" s="28">
        <v>14.68764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7415.45</v>
      </c>
      <c r="D147" s="37">
        <v>7447.583333333333</v>
      </c>
      <c r="E147" s="37">
        <v>7352.8666666666659</v>
      </c>
      <c r="F147" s="37">
        <v>7290.2833333333328</v>
      </c>
      <c r="G147" s="37">
        <v>7195.5666666666657</v>
      </c>
      <c r="H147" s="37">
        <v>7510.1666666666661</v>
      </c>
      <c r="I147" s="37">
        <v>7604.8833333333332</v>
      </c>
      <c r="J147" s="37">
        <v>7667.4666666666662</v>
      </c>
      <c r="K147" s="28">
        <v>7542.3</v>
      </c>
      <c r="L147" s="28">
        <v>7385</v>
      </c>
      <c r="M147" s="28">
        <v>6.8663699999999999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732.1</v>
      </c>
      <c r="D148" s="37">
        <v>737.96666666666658</v>
      </c>
      <c r="E148" s="37">
        <v>722.18333333333317</v>
      </c>
      <c r="F148" s="37">
        <v>712.26666666666654</v>
      </c>
      <c r="G148" s="37">
        <v>696.48333333333312</v>
      </c>
      <c r="H148" s="37">
        <v>747.88333333333321</v>
      </c>
      <c r="I148" s="37">
        <v>763.66666666666674</v>
      </c>
      <c r="J148" s="37">
        <v>773.58333333333326</v>
      </c>
      <c r="K148" s="28">
        <v>753.75</v>
      </c>
      <c r="L148" s="28">
        <v>728.05</v>
      </c>
      <c r="M148" s="28">
        <v>4.2769500000000003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4281.3500000000004</v>
      </c>
      <c r="D149" s="37">
        <v>4283.7833333333338</v>
      </c>
      <c r="E149" s="37">
        <v>4244.5666666666675</v>
      </c>
      <c r="F149" s="37">
        <v>4207.7833333333338</v>
      </c>
      <c r="G149" s="37">
        <v>4168.5666666666675</v>
      </c>
      <c r="H149" s="37">
        <v>4320.5666666666675</v>
      </c>
      <c r="I149" s="37">
        <v>4359.7833333333328</v>
      </c>
      <c r="J149" s="37">
        <v>4396.5666666666675</v>
      </c>
      <c r="K149" s="28">
        <v>4323</v>
      </c>
      <c r="L149" s="28">
        <v>4247</v>
      </c>
      <c r="M149" s="28">
        <v>7.1124099999999997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3279.15</v>
      </c>
      <c r="D150" s="37">
        <v>3305.4</v>
      </c>
      <c r="E150" s="37">
        <v>3240.8</v>
      </c>
      <c r="F150" s="37">
        <v>3202.4500000000003</v>
      </c>
      <c r="G150" s="37">
        <v>3137.8500000000004</v>
      </c>
      <c r="H150" s="37">
        <v>3343.75</v>
      </c>
      <c r="I150" s="37">
        <v>3408.3499999999995</v>
      </c>
      <c r="J150" s="37">
        <v>3446.7</v>
      </c>
      <c r="K150" s="28">
        <v>3370</v>
      </c>
      <c r="L150" s="28">
        <v>3267.05</v>
      </c>
      <c r="M150" s="28">
        <v>4.6897700000000002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1307.6500000000001</v>
      </c>
      <c r="D151" s="37">
        <v>1315.55</v>
      </c>
      <c r="E151" s="37">
        <v>1269.0999999999999</v>
      </c>
      <c r="F151" s="37">
        <v>1230.55</v>
      </c>
      <c r="G151" s="37">
        <v>1184.0999999999999</v>
      </c>
      <c r="H151" s="37">
        <v>1354.1</v>
      </c>
      <c r="I151" s="37">
        <v>1400.5500000000002</v>
      </c>
      <c r="J151" s="37">
        <v>1439.1</v>
      </c>
      <c r="K151" s="28">
        <v>1362</v>
      </c>
      <c r="L151" s="28">
        <v>1277</v>
      </c>
      <c r="M151" s="28">
        <v>37.029629999999997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777.4</v>
      </c>
      <c r="D152" s="37">
        <v>783.33333333333337</v>
      </c>
      <c r="E152" s="37">
        <v>767.01666666666677</v>
      </c>
      <c r="F152" s="37">
        <v>756.63333333333344</v>
      </c>
      <c r="G152" s="37">
        <v>740.31666666666683</v>
      </c>
      <c r="H152" s="37">
        <v>793.7166666666667</v>
      </c>
      <c r="I152" s="37">
        <v>810.0333333333333</v>
      </c>
      <c r="J152" s="37">
        <v>820.41666666666663</v>
      </c>
      <c r="K152" s="28">
        <v>799.65</v>
      </c>
      <c r="L152" s="28">
        <v>772.95</v>
      </c>
      <c r="M152" s="28">
        <v>2.9129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157.15</v>
      </c>
      <c r="D153" s="37">
        <v>158.21666666666667</v>
      </c>
      <c r="E153" s="37">
        <v>155.63333333333333</v>
      </c>
      <c r="F153" s="37">
        <v>154.11666666666665</v>
      </c>
      <c r="G153" s="37">
        <v>151.5333333333333</v>
      </c>
      <c r="H153" s="37">
        <v>159.73333333333335</v>
      </c>
      <c r="I153" s="37">
        <v>162.31666666666666</v>
      </c>
      <c r="J153" s="37">
        <v>163.83333333333337</v>
      </c>
      <c r="K153" s="28">
        <v>160.80000000000001</v>
      </c>
      <c r="L153" s="28">
        <v>156.69999999999999</v>
      </c>
      <c r="M153" s="28">
        <v>136.76831000000001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134.75</v>
      </c>
      <c r="D154" s="37">
        <v>135.03333333333333</v>
      </c>
      <c r="E154" s="37">
        <v>133.91666666666666</v>
      </c>
      <c r="F154" s="37">
        <v>133.08333333333331</v>
      </c>
      <c r="G154" s="37">
        <v>131.96666666666664</v>
      </c>
      <c r="H154" s="37">
        <v>135.86666666666667</v>
      </c>
      <c r="I154" s="37">
        <v>136.98333333333335</v>
      </c>
      <c r="J154" s="37">
        <v>137.81666666666669</v>
      </c>
      <c r="K154" s="28">
        <v>136.15</v>
      </c>
      <c r="L154" s="28">
        <v>134.19999999999999</v>
      </c>
      <c r="M154" s="28">
        <v>72.668679999999995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121.7</v>
      </c>
      <c r="D155" s="37">
        <v>122.55</v>
      </c>
      <c r="E155" s="37">
        <v>120.3</v>
      </c>
      <c r="F155" s="37">
        <v>118.9</v>
      </c>
      <c r="G155" s="37">
        <v>116.65</v>
      </c>
      <c r="H155" s="37">
        <v>123.94999999999999</v>
      </c>
      <c r="I155" s="37">
        <v>126.19999999999999</v>
      </c>
      <c r="J155" s="37">
        <v>127.59999999999998</v>
      </c>
      <c r="K155" s="28">
        <v>124.8</v>
      </c>
      <c r="L155" s="28">
        <v>121.15</v>
      </c>
      <c r="M155" s="28">
        <v>176.04707999999999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3974.15</v>
      </c>
      <c r="D156" s="37">
        <v>3975.1833333333329</v>
      </c>
      <c r="E156" s="37">
        <v>3942.9666666666658</v>
      </c>
      <c r="F156" s="37">
        <v>3911.7833333333328</v>
      </c>
      <c r="G156" s="37">
        <v>3879.5666666666657</v>
      </c>
      <c r="H156" s="37">
        <v>4006.3666666666659</v>
      </c>
      <c r="I156" s="37">
        <v>4038.583333333333</v>
      </c>
      <c r="J156" s="37">
        <v>4069.766666666666</v>
      </c>
      <c r="K156" s="28">
        <v>4007.4</v>
      </c>
      <c r="L156" s="28">
        <v>3944</v>
      </c>
      <c r="M156" s="28">
        <v>1.22044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17161.2</v>
      </c>
      <c r="D157" s="37">
        <v>17238.066666666666</v>
      </c>
      <c r="E157" s="37">
        <v>16998.133333333331</v>
      </c>
      <c r="F157" s="37">
        <v>16835.066666666666</v>
      </c>
      <c r="G157" s="37">
        <v>16595.133333333331</v>
      </c>
      <c r="H157" s="37">
        <v>17401.133333333331</v>
      </c>
      <c r="I157" s="37">
        <v>17641.066666666666</v>
      </c>
      <c r="J157" s="37">
        <v>17804.133333333331</v>
      </c>
      <c r="K157" s="28">
        <v>17478</v>
      </c>
      <c r="L157" s="28">
        <v>17075</v>
      </c>
      <c r="M157" s="28">
        <v>0.53217000000000003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345.45</v>
      </c>
      <c r="D158" s="37">
        <v>344.84999999999997</v>
      </c>
      <c r="E158" s="37">
        <v>339.29999999999995</v>
      </c>
      <c r="F158" s="37">
        <v>333.15</v>
      </c>
      <c r="G158" s="37">
        <v>327.59999999999997</v>
      </c>
      <c r="H158" s="37">
        <v>350.99999999999994</v>
      </c>
      <c r="I158" s="37">
        <v>356.55</v>
      </c>
      <c r="J158" s="37">
        <v>362.69999999999993</v>
      </c>
      <c r="K158" s="28">
        <v>350.4</v>
      </c>
      <c r="L158" s="28">
        <v>338.7</v>
      </c>
      <c r="M158" s="28">
        <v>10.453379999999999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920.85</v>
      </c>
      <c r="D159" s="37">
        <v>929.04999999999984</v>
      </c>
      <c r="E159" s="37">
        <v>908.09999999999968</v>
      </c>
      <c r="F159" s="37">
        <v>895.3499999999998</v>
      </c>
      <c r="G159" s="37">
        <v>874.39999999999964</v>
      </c>
      <c r="H159" s="37">
        <v>941.79999999999973</v>
      </c>
      <c r="I159" s="37">
        <v>962.74999999999977</v>
      </c>
      <c r="J159" s="37">
        <v>975.49999999999977</v>
      </c>
      <c r="K159" s="28">
        <v>950</v>
      </c>
      <c r="L159" s="28">
        <v>916.3</v>
      </c>
      <c r="M159" s="28">
        <v>8.3614700000000006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175.8</v>
      </c>
      <c r="D160" s="37">
        <v>176.71666666666667</v>
      </c>
      <c r="E160" s="37">
        <v>174.18333333333334</v>
      </c>
      <c r="F160" s="37">
        <v>172.56666666666666</v>
      </c>
      <c r="G160" s="37">
        <v>170.03333333333333</v>
      </c>
      <c r="H160" s="37">
        <v>178.33333333333334</v>
      </c>
      <c r="I160" s="37">
        <v>180.8666666666667</v>
      </c>
      <c r="J160" s="37">
        <v>182.48333333333335</v>
      </c>
      <c r="K160" s="28">
        <v>179.25</v>
      </c>
      <c r="L160" s="28">
        <v>175.1</v>
      </c>
      <c r="M160" s="28">
        <v>136.08989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234.65</v>
      </c>
      <c r="D161" s="37">
        <v>234.45000000000002</v>
      </c>
      <c r="E161" s="37">
        <v>232.20000000000005</v>
      </c>
      <c r="F161" s="37">
        <v>229.75000000000003</v>
      </c>
      <c r="G161" s="37">
        <v>227.50000000000006</v>
      </c>
      <c r="H161" s="37">
        <v>236.90000000000003</v>
      </c>
      <c r="I161" s="37">
        <v>239.14999999999998</v>
      </c>
      <c r="J161" s="37">
        <v>241.60000000000002</v>
      </c>
      <c r="K161" s="28">
        <v>236.7</v>
      </c>
      <c r="L161" s="28">
        <v>232</v>
      </c>
      <c r="M161" s="28">
        <v>11.50658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2795.45</v>
      </c>
      <c r="D162" s="37">
        <v>2784.1833333333329</v>
      </c>
      <c r="E162" s="37">
        <v>2753.9166666666661</v>
      </c>
      <c r="F162" s="37">
        <v>2712.3833333333332</v>
      </c>
      <c r="G162" s="37">
        <v>2682.1166666666663</v>
      </c>
      <c r="H162" s="37">
        <v>2825.7166666666658</v>
      </c>
      <c r="I162" s="37">
        <v>2855.9833333333331</v>
      </c>
      <c r="J162" s="37">
        <v>2897.5166666666655</v>
      </c>
      <c r="K162" s="28">
        <v>2814.45</v>
      </c>
      <c r="L162" s="28">
        <v>2742.65</v>
      </c>
      <c r="M162" s="28">
        <v>2.1529799999999999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40444.699999999997</v>
      </c>
      <c r="D163" s="37">
        <v>40836.616666666661</v>
      </c>
      <c r="E163" s="37">
        <v>39949.533333333326</v>
      </c>
      <c r="F163" s="37">
        <v>39454.366666666661</v>
      </c>
      <c r="G163" s="37">
        <v>38567.283333333326</v>
      </c>
      <c r="H163" s="37">
        <v>41331.783333333326</v>
      </c>
      <c r="I163" s="37">
        <v>42218.866666666654</v>
      </c>
      <c r="J163" s="37">
        <v>42714.033333333326</v>
      </c>
      <c r="K163" s="28">
        <v>41723.699999999997</v>
      </c>
      <c r="L163" s="28">
        <v>40341.449999999997</v>
      </c>
      <c r="M163" s="28">
        <v>0.18484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195.55</v>
      </c>
      <c r="D164" s="37">
        <v>196.21666666666667</v>
      </c>
      <c r="E164" s="37">
        <v>193.98333333333335</v>
      </c>
      <c r="F164" s="37">
        <v>192.41666666666669</v>
      </c>
      <c r="G164" s="37">
        <v>190.18333333333337</v>
      </c>
      <c r="H164" s="37">
        <v>197.78333333333333</v>
      </c>
      <c r="I164" s="37">
        <v>200.01666666666662</v>
      </c>
      <c r="J164" s="37">
        <v>201.58333333333331</v>
      </c>
      <c r="K164" s="28">
        <v>198.45</v>
      </c>
      <c r="L164" s="28">
        <v>194.65</v>
      </c>
      <c r="M164" s="28">
        <v>14.209440000000001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4401.3500000000004</v>
      </c>
      <c r="D165" s="37">
        <v>4429.3666666666668</v>
      </c>
      <c r="E165" s="37">
        <v>4361.9833333333336</v>
      </c>
      <c r="F165" s="37">
        <v>4322.6166666666668</v>
      </c>
      <c r="G165" s="37">
        <v>4255.2333333333336</v>
      </c>
      <c r="H165" s="37">
        <v>4468.7333333333336</v>
      </c>
      <c r="I165" s="37">
        <v>4536.1166666666668</v>
      </c>
      <c r="J165" s="37">
        <v>4575.4833333333336</v>
      </c>
      <c r="K165" s="28">
        <v>4496.75</v>
      </c>
      <c r="L165" s="28">
        <v>4390</v>
      </c>
      <c r="M165" s="28">
        <v>0.18701000000000001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2456.4499999999998</v>
      </c>
      <c r="D166" s="37">
        <v>2446.3833333333332</v>
      </c>
      <c r="E166" s="37">
        <v>2428.7666666666664</v>
      </c>
      <c r="F166" s="37">
        <v>2401.083333333333</v>
      </c>
      <c r="G166" s="37">
        <v>2383.4666666666662</v>
      </c>
      <c r="H166" s="37">
        <v>2474.0666666666666</v>
      </c>
      <c r="I166" s="37">
        <v>2491.6833333333334</v>
      </c>
      <c r="J166" s="37">
        <v>2519.3666666666668</v>
      </c>
      <c r="K166" s="28">
        <v>2464</v>
      </c>
      <c r="L166" s="28">
        <v>2418.6999999999998</v>
      </c>
      <c r="M166" s="28">
        <v>3.44943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2202.4499999999998</v>
      </c>
      <c r="D167" s="37">
        <v>2216.4833333333331</v>
      </c>
      <c r="E167" s="37">
        <v>2166.9666666666662</v>
      </c>
      <c r="F167" s="37">
        <v>2131.4833333333331</v>
      </c>
      <c r="G167" s="37">
        <v>2081.9666666666662</v>
      </c>
      <c r="H167" s="37">
        <v>2251.9666666666662</v>
      </c>
      <c r="I167" s="37">
        <v>2301.4833333333336</v>
      </c>
      <c r="J167" s="37">
        <v>2336.9666666666662</v>
      </c>
      <c r="K167" s="28">
        <v>2266</v>
      </c>
      <c r="L167" s="28">
        <v>2181</v>
      </c>
      <c r="M167" s="28">
        <v>2.9453499999999999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2446.9</v>
      </c>
      <c r="D168" s="37">
        <v>2451.4333333333329</v>
      </c>
      <c r="E168" s="37">
        <v>2404.8666666666659</v>
      </c>
      <c r="F168" s="37">
        <v>2362.833333333333</v>
      </c>
      <c r="G168" s="37">
        <v>2316.266666666666</v>
      </c>
      <c r="H168" s="37">
        <v>2493.4666666666658</v>
      </c>
      <c r="I168" s="37">
        <v>2540.0333333333324</v>
      </c>
      <c r="J168" s="37">
        <v>2582.0666666666657</v>
      </c>
      <c r="K168" s="28">
        <v>2498</v>
      </c>
      <c r="L168" s="28">
        <v>2409.4</v>
      </c>
      <c r="M168" s="28">
        <v>4.5970399999999998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114.95</v>
      </c>
      <c r="D169" s="37">
        <v>115.5</v>
      </c>
      <c r="E169" s="37">
        <v>114.2</v>
      </c>
      <c r="F169" s="37">
        <v>113.45</v>
      </c>
      <c r="G169" s="37">
        <v>112.15</v>
      </c>
      <c r="H169" s="37">
        <v>116.25</v>
      </c>
      <c r="I169" s="37">
        <v>117.55000000000001</v>
      </c>
      <c r="J169" s="37">
        <v>118.3</v>
      </c>
      <c r="K169" s="28">
        <v>116.8</v>
      </c>
      <c r="L169" s="28">
        <v>114.75</v>
      </c>
      <c r="M169" s="28">
        <v>22.266760000000001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209.65</v>
      </c>
      <c r="D170" s="37">
        <v>209.05000000000004</v>
      </c>
      <c r="E170" s="37">
        <v>207.30000000000007</v>
      </c>
      <c r="F170" s="37">
        <v>204.95000000000002</v>
      </c>
      <c r="G170" s="37">
        <v>203.20000000000005</v>
      </c>
      <c r="H170" s="37">
        <v>211.40000000000009</v>
      </c>
      <c r="I170" s="37">
        <v>213.15000000000003</v>
      </c>
      <c r="J170" s="37">
        <v>215.50000000000011</v>
      </c>
      <c r="K170" s="28">
        <v>210.8</v>
      </c>
      <c r="L170" s="28">
        <v>206.7</v>
      </c>
      <c r="M170" s="28">
        <v>73.820030000000003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475.25</v>
      </c>
      <c r="D171" s="37">
        <v>472.68333333333334</v>
      </c>
      <c r="E171" s="37">
        <v>467.56666666666666</v>
      </c>
      <c r="F171" s="37">
        <v>459.88333333333333</v>
      </c>
      <c r="G171" s="37">
        <v>454.76666666666665</v>
      </c>
      <c r="H171" s="37">
        <v>480.36666666666667</v>
      </c>
      <c r="I171" s="37">
        <v>485.48333333333335</v>
      </c>
      <c r="J171" s="37">
        <v>493.16666666666669</v>
      </c>
      <c r="K171" s="28">
        <v>477.8</v>
      </c>
      <c r="L171" s="28">
        <v>465</v>
      </c>
      <c r="M171" s="28">
        <v>5.1212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14832.4</v>
      </c>
      <c r="D172" s="37">
        <v>14866.833333333334</v>
      </c>
      <c r="E172" s="37">
        <v>14665.466666666667</v>
      </c>
      <c r="F172" s="37">
        <v>14498.533333333333</v>
      </c>
      <c r="G172" s="37">
        <v>14297.166666666666</v>
      </c>
      <c r="H172" s="37">
        <v>15033.766666666668</v>
      </c>
      <c r="I172" s="37">
        <v>15235.133333333333</v>
      </c>
      <c r="J172" s="37">
        <v>15402.066666666669</v>
      </c>
      <c r="K172" s="28">
        <v>15068.2</v>
      </c>
      <c r="L172" s="28">
        <v>14699.9</v>
      </c>
      <c r="M172" s="28">
        <v>4.7669999999999997E-2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35.4</v>
      </c>
      <c r="D173" s="37">
        <v>35.5</v>
      </c>
      <c r="E173" s="37">
        <v>35.15</v>
      </c>
      <c r="F173" s="37">
        <v>34.9</v>
      </c>
      <c r="G173" s="37">
        <v>34.549999999999997</v>
      </c>
      <c r="H173" s="37">
        <v>35.75</v>
      </c>
      <c r="I173" s="37">
        <v>36.099999999999994</v>
      </c>
      <c r="J173" s="37">
        <v>36.35</v>
      </c>
      <c r="K173" s="28">
        <v>35.85</v>
      </c>
      <c r="L173" s="28">
        <v>35.25</v>
      </c>
      <c r="M173" s="28">
        <v>291.82191999999998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133.35</v>
      </c>
      <c r="D174" s="37">
        <v>134.01666666666668</v>
      </c>
      <c r="E174" s="37">
        <v>132.03333333333336</v>
      </c>
      <c r="F174" s="37">
        <v>130.71666666666667</v>
      </c>
      <c r="G174" s="37">
        <v>128.73333333333335</v>
      </c>
      <c r="H174" s="37">
        <v>135.33333333333337</v>
      </c>
      <c r="I174" s="37">
        <v>137.31666666666666</v>
      </c>
      <c r="J174" s="37">
        <v>138.63333333333338</v>
      </c>
      <c r="K174" s="28">
        <v>136</v>
      </c>
      <c r="L174" s="28">
        <v>132.69999999999999</v>
      </c>
      <c r="M174" s="28">
        <v>61.283850000000001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124.25</v>
      </c>
      <c r="D175" s="37">
        <v>124.75</v>
      </c>
      <c r="E175" s="37">
        <v>123.5</v>
      </c>
      <c r="F175" s="37">
        <v>122.75</v>
      </c>
      <c r="G175" s="37">
        <v>121.5</v>
      </c>
      <c r="H175" s="37">
        <v>125.5</v>
      </c>
      <c r="I175" s="37">
        <v>126.75</v>
      </c>
      <c r="J175" s="37">
        <v>127.5</v>
      </c>
      <c r="K175" s="28">
        <v>126</v>
      </c>
      <c r="L175" s="28">
        <v>124</v>
      </c>
      <c r="M175" s="28">
        <v>22.299949999999999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2595.85</v>
      </c>
      <c r="D176" s="37">
        <v>2596.2833333333333</v>
      </c>
      <c r="E176" s="37">
        <v>2576.5666666666666</v>
      </c>
      <c r="F176" s="37">
        <v>2557.2833333333333</v>
      </c>
      <c r="G176" s="37">
        <v>2537.5666666666666</v>
      </c>
      <c r="H176" s="37">
        <v>2615.5666666666666</v>
      </c>
      <c r="I176" s="37">
        <v>2635.2833333333328</v>
      </c>
      <c r="J176" s="37">
        <v>2654.5666666666666</v>
      </c>
      <c r="K176" s="28">
        <v>2616</v>
      </c>
      <c r="L176" s="28">
        <v>2577</v>
      </c>
      <c r="M176" s="28">
        <v>65.636759999999995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863.05</v>
      </c>
      <c r="D177" s="37">
        <v>857.48333333333323</v>
      </c>
      <c r="E177" s="37">
        <v>842.96666666666647</v>
      </c>
      <c r="F177" s="37">
        <v>822.88333333333321</v>
      </c>
      <c r="G177" s="37">
        <v>808.36666666666645</v>
      </c>
      <c r="H177" s="37">
        <v>877.56666666666649</v>
      </c>
      <c r="I177" s="37">
        <v>892.08333333333314</v>
      </c>
      <c r="J177" s="37">
        <v>912.16666666666652</v>
      </c>
      <c r="K177" s="28">
        <v>872</v>
      </c>
      <c r="L177" s="28">
        <v>837.4</v>
      </c>
      <c r="M177" s="28">
        <v>11.23865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1092.5999999999999</v>
      </c>
      <c r="D178" s="37">
        <v>1093.1666666666665</v>
      </c>
      <c r="E178" s="37">
        <v>1085.0333333333331</v>
      </c>
      <c r="F178" s="37">
        <v>1077.4666666666665</v>
      </c>
      <c r="G178" s="37">
        <v>1069.333333333333</v>
      </c>
      <c r="H178" s="37">
        <v>1100.7333333333331</v>
      </c>
      <c r="I178" s="37">
        <v>1108.8666666666663</v>
      </c>
      <c r="J178" s="37">
        <v>1116.4333333333332</v>
      </c>
      <c r="K178" s="28">
        <v>1101.3</v>
      </c>
      <c r="L178" s="28">
        <v>1085.5999999999999</v>
      </c>
      <c r="M178" s="28">
        <v>5.9891899999999998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2614.5500000000002</v>
      </c>
      <c r="D179" s="37">
        <v>2614.0499999999997</v>
      </c>
      <c r="E179" s="37">
        <v>2600.4999999999995</v>
      </c>
      <c r="F179" s="37">
        <v>2586.4499999999998</v>
      </c>
      <c r="G179" s="37">
        <v>2572.8999999999996</v>
      </c>
      <c r="H179" s="37">
        <v>2628.0999999999995</v>
      </c>
      <c r="I179" s="37">
        <v>2641.6499999999996</v>
      </c>
      <c r="J179" s="37">
        <v>2655.6999999999994</v>
      </c>
      <c r="K179" s="28">
        <v>2627.6</v>
      </c>
      <c r="L179" s="28">
        <v>2600</v>
      </c>
      <c r="M179" s="28">
        <v>2.5114399999999999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7348.65</v>
      </c>
      <c r="D180" s="37">
        <v>7330.8833333333341</v>
      </c>
      <c r="E180" s="37">
        <v>7292.7666666666682</v>
      </c>
      <c r="F180" s="37">
        <v>7236.8833333333341</v>
      </c>
      <c r="G180" s="37">
        <v>7198.7666666666682</v>
      </c>
      <c r="H180" s="37">
        <v>7386.7666666666682</v>
      </c>
      <c r="I180" s="37">
        <v>7424.883333333335</v>
      </c>
      <c r="J180" s="37">
        <v>7480.7666666666682</v>
      </c>
      <c r="K180" s="28">
        <v>7369</v>
      </c>
      <c r="L180" s="28">
        <v>7275</v>
      </c>
      <c r="M180" s="28">
        <v>0.23644999999999999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23259.35</v>
      </c>
      <c r="D181" s="37">
        <v>23302.100000000002</v>
      </c>
      <c r="E181" s="37">
        <v>23108.250000000004</v>
      </c>
      <c r="F181" s="37">
        <v>22957.15</v>
      </c>
      <c r="G181" s="37">
        <v>22763.300000000003</v>
      </c>
      <c r="H181" s="37">
        <v>23453.200000000004</v>
      </c>
      <c r="I181" s="37">
        <v>23647.050000000003</v>
      </c>
      <c r="J181" s="37">
        <v>23798.150000000005</v>
      </c>
      <c r="K181" s="28">
        <v>23495.95</v>
      </c>
      <c r="L181" s="28">
        <v>23151</v>
      </c>
      <c r="M181" s="28">
        <v>0.34349000000000002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1103</v>
      </c>
      <c r="D182" s="37">
        <v>1100.4833333333333</v>
      </c>
      <c r="E182" s="37">
        <v>1088.5666666666666</v>
      </c>
      <c r="F182" s="37">
        <v>1074.1333333333332</v>
      </c>
      <c r="G182" s="37">
        <v>1062.2166666666665</v>
      </c>
      <c r="H182" s="37">
        <v>1114.9166666666667</v>
      </c>
      <c r="I182" s="37">
        <v>1126.8333333333333</v>
      </c>
      <c r="J182" s="37">
        <v>1141.2666666666669</v>
      </c>
      <c r="K182" s="28">
        <v>1112.4000000000001</v>
      </c>
      <c r="L182" s="28">
        <v>1086.05</v>
      </c>
      <c r="M182" s="28">
        <v>6.4685600000000001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2273.8000000000002</v>
      </c>
      <c r="D183" s="37">
        <v>2281.416666666667</v>
      </c>
      <c r="E183" s="37">
        <v>2250.4333333333338</v>
      </c>
      <c r="F183" s="37">
        <v>2227.0666666666671</v>
      </c>
      <c r="G183" s="37">
        <v>2196.0833333333339</v>
      </c>
      <c r="H183" s="37">
        <v>2304.7833333333338</v>
      </c>
      <c r="I183" s="37">
        <v>2335.7666666666673</v>
      </c>
      <c r="J183" s="37">
        <v>2359.1333333333337</v>
      </c>
      <c r="K183" s="28">
        <v>2312.4</v>
      </c>
      <c r="L183" s="28">
        <v>2258.0500000000002</v>
      </c>
      <c r="M183" s="28">
        <v>2.3542900000000002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490.7</v>
      </c>
      <c r="D184" s="37">
        <v>490.2</v>
      </c>
      <c r="E184" s="37">
        <v>487.09999999999997</v>
      </c>
      <c r="F184" s="37">
        <v>483.5</v>
      </c>
      <c r="G184" s="37">
        <v>480.4</v>
      </c>
      <c r="H184" s="37">
        <v>493.79999999999995</v>
      </c>
      <c r="I184" s="37">
        <v>496.9</v>
      </c>
      <c r="J184" s="37">
        <v>500.49999999999994</v>
      </c>
      <c r="K184" s="28">
        <v>493.3</v>
      </c>
      <c r="L184" s="28">
        <v>486.6</v>
      </c>
      <c r="M184" s="28">
        <v>115.41195999999999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103.1</v>
      </c>
      <c r="D185" s="37">
        <v>103.71666666666665</v>
      </c>
      <c r="E185" s="37">
        <v>102.2833333333333</v>
      </c>
      <c r="F185" s="37">
        <v>101.46666666666665</v>
      </c>
      <c r="G185" s="37">
        <v>100.0333333333333</v>
      </c>
      <c r="H185" s="37">
        <v>104.5333333333333</v>
      </c>
      <c r="I185" s="37">
        <v>105.96666666666667</v>
      </c>
      <c r="J185" s="37">
        <v>106.7833333333333</v>
      </c>
      <c r="K185" s="28">
        <v>105.15</v>
      </c>
      <c r="L185" s="28">
        <v>102.9</v>
      </c>
      <c r="M185" s="28">
        <v>299.16816999999998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902.35</v>
      </c>
      <c r="D186" s="37">
        <v>904.53333333333342</v>
      </c>
      <c r="E186" s="37">
        <v>894.11666666666679</v>
      </c>
      <c r="F186" s="37">
        <v>885.88333333333333</v>
      </c>
      <c r="G186" s="37">
        <v>875.4666666666667</v>
      </c>
      <c r="H186" s="37">
        <v>912.76666666666688</v>
      </c>
      <c r="I186" s="37">
        <v>923.18333333333362</v>
      </c>
      <c r="J186" s="37">
        <v>931.41666666666697</v>
      </c>
      <c r="K186" s="28">
        <v>914.95</v>
      </c>
      <c r="L186" s="28">
        <v>896.3</v>
      </c>
      <c r="M186" s="28">
        <v>15.716760000000001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467.7</v>
      </c>
      <c r="D187" s="37">
        <v>468.2</v>
      </c>
      <c r="E187" s="37">
        <v>462.9</v>
      </c>
      <c r="F187" s="37">
        <v>458.09999999999997</v>
      </c>
      <c r="G187" s="37">
        <v>452.79999999999995</v>
      </c>
      <c r="H187" s="37">
        <v>473</v>
      </c>
      <c r="I187" s="37">
        <v>478.30000000000007</v>
      </c>
      <c r="J187" s="37">
        <v>483.1</v>
      </c>
      <c r="K187" s="28">
        <v>473.5</v>
      </c>
      <c r="L187" s="28">
        <v>463.4</v>
      </c>
      <c r="M187" s="28">
        <v>9.4764199999999992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579.04999999999995</v>
      </c>
      <c r="D188" s="37">
        <v>583.25</v>
      </c>
      <c r="E188" s="37">
        <v>572.15</v>
      </c>
      <c r="F188" s="37">
        <v>565.25</v>
      </c>
      <c r="G188" s="37">
        <v>554.15</v>
      </c>
      <c r="H188" s="37">
        <v>590.15</v>
      </c>
      <c r="I188" s="37">
        <v>601.24999999999989</v>
      </c>
      <c r="J188" s="37">
        <v>608.15</v>
      </c>
      <c r="K188" s="28">
        <v>594.35</v>
      </c>
      <c r="L188" s="28">
        <v>576.35</v>
      </c>
      <c r="M188" s="28">
        <v>3.26722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603</v>
      </c>
      <c r="D189" s="37">
        <v>606.08333333333337</v>
      </c>
      <c r="E189" s="37">
        <v>597.36666666666679</v>
      </c>
      <c r="F189" s="37">
        <v>591.73333333333346</v>
      </c>
      <c r="G189" s="37">
        <v>583.01666666666688</v>
      </c>
      <c r="H189" s="37">
        <v>611.7166666666667</v>
      </c>
      <c r="I189" s="37">
        <v>620.43333333333317</v>
      </c>
      <c r="J189" s="37">
        <v>626.06666666666661</v>
      </c>
      <c r="K189" s="28">
        <v>614.79999999999995</v>
      </c>
      <c r="L189" s="28">
        <v>600.45000000000005</v>
      </c>
      <c r="M189" s="28">
        <v>7.84429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975.1</v>
      </c>
      <c r="D190" s="37">
        <v>975.94999999999993</v>
      </c>
      <c r="E190" s="37">
        <v>966.39999999999986</v>
      </c>
      <c r="F190" s="37">
        <v>957.69999999999993</v>
      </c>
      <c r="G190" s="37">
        <v>948.14999999999986</v>
      </c>
      <c r="H190" s="37">
        <v>984.64999999999986</v>
      </c>
      <c r="I190" s="37">
        <v>994.19999999999982</v>
      </c>
      <c r="J190" s="37">
        <v>1002.8999999999999</v>
      </c>
      <c r="K190" s="28">
        <v>985.5</v>
      </c>
      <c r="L190" s="28">
        <v>967.25</v>
      </c>
      <c r="M190" s="28">
        <v>14.21106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1166.4000000000001</v>
      </c>
      <c r="D191" s="37">
        <v>1167.25</v>
      </c>
      <c r="E191" s="37">
        <v>1155.45</v>
      </c>
      <c r="F191" s="37">
        <v>1144.5</v>
      </c>
      <c r="G191" s="37">
        <v>1132.7</v>
      </c>
      <c r="H191" s="37">
        <v>1178.2</v>
      </c>
      <c r="I191" s="37">
        <v>1190.0000000000002</v>
      </c>
      <c r="J191" s="37">
        <v>1200.95</v>
      </c>
      <c r="K191" s="28">
        <v>1179.05</v>
      </c>
      <c r="L191" s="28">
        <v>1156.3</v>
      </c>
      <c r="M191" s="28">
        <v>4.8609200000000001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3707.45</v>
      </c>
      <c r="D192" s="37">
        <v>3719.65</v>
      </c>
      <c r="E192" s="37">
        <v>3659.8</v>
      </c>
      <c r="F192" s="37">
        <v>3612.15</v>
      </c>
      <c r="G192" s="37">
        <v>3552.3</v>
      </c>
      <c r="H192" s="37">
        <v>3767.3</v>
      </c>
      <c r="I192" s="37">
        <v>3827.1499999999996</v>
      </c>
      <c r="J192" s="37">
        <v>3874.8</v>
      </c>
      <c r="K192" s="28">
        <v>3779.5</v>
      </c>
      <c r="L192" s="28">
        <v>3672</v>
      </c>
      <c r="M192" s="28">
        <v>16.901330000000002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733.35</v>
      </c>
      <c r="D193" s="37">
        <v>727.31666666666661</v>
      </c>
      <c r="E193" s="37">
        <v>714.63333333333321</v>
      </c>
      <c r="F193" s="37">
        <v>695.91666666666663</v>
      </c>
      <c r="G193" s="37">
        <v>683.23333333333323</v>
      </c>
      <c r="H193" s="37">
        <v>746.03333333333319</v>
      </c>
      <c r="I193" s="37">
        <v>758.71666666666658</v>
      </c>
      <c r="J193" s="37">
        <v>777.43333333333317</v>
      </c>
      <c r="K193" s="28">
        <v>740</v>
      </c>
      <c r="L193" s="28">
        <v>708.6</v>
      </c>
      <c r="M193" s="28">
        <v>29.686209999999999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8438.2000000000007</v>
      </c>
      <c r="D194" s="37">
        <v>8190.8166666666666</v>
      </c>
      <c r="E194" s="37">
        <v>7847.6333333333332</v>
      </c>
      <c r="F194" s="37">
        <v>7257.0666666666666</v>
      </c>
      <c r="G194" s="37">
        <v>6913.8833333333332</v>
      </c>
      <c r="H194" s="37">
        <v>8781.3833333333332</v>
      </c>
      <c r="I194" s="37">
        <v>9124.5666666666657</v>
      </c>
      <c r="J194" s="37">
        <v>9715.1333333333332</v>
      </c>
      <c r="K194" s="28">
        <v>8534</v>
      </c>
      <c r="L194" s="28">
        <v>7600.25</v>
      </c>
      <c r="M194" s="28">
        <v>18.2912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432.1</v>
      </c>
      <c r="D195" s="37">
        <v>432.25</v>
      </c>
      <c r="E195" s="37">
        <v>427.5</v>
      </c>
      <c r="F195" s="37">
        <v>422.9</v>
      </c>
      <c r="G195" s="37">
        <v>418.15</v>
      </c>
      <c r="H195" s="37">
        <v>436.85</v>
      </c>
      <c r="I195" s="37">
        <v>441.6</v>
      </c>
      <c r="J195" s="37">
        <v>446.20000000000005</v>
      </c>
      <c r="K195" s="28">
        <v>437</v>
      </c>
      <c r="L195" s="28">
        <v>427.65</v>
      </c>
      <c r="M195" s="28">
        <v>151.04414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241.35</v>
      </c>
      <c r="D196" s="37">
        <v>241.61666666666665</v>
      </c>
      <c r="E196" s="37">
        <v>238.93333333333328</v>
      </c>
      <c r="F196" s="37">
        <v>236.51666666666662</v>
      </c>
      <c r="G196" s="37">
        <v>233.83333333333326</v>
      </c>
      <c r="H196" s="37">
        <v>244.0333333333333</v>
      </c>
      <c r="I196" s="37">
        <v>246.71666666666664</v>
      </c>
      <c r="J196" s="37">
        <v>249.13333333333333</v>
      </c>
      <c r="K196" s="28">
        <v>244.3</v>
      </c>
      <c r="L196" s="28">
        <v>239.2</v>
      </c>
      <c r="M196" s="28">
        <v>242.86187000000001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1338.95</v>
      </c>
      <c r="D197" s="37">
        <v>1346.1666666666667</v>
      </c>
      <c r="E197" s="37">
        <v>1326.3333333333335</v>
      </c>
      <c r="F197" s="37">
        <v>1313.7166666666667</v>
      </c>
      <c r="G197" s="37">
        <v>1293.8833333333334</v>
      </c>
      <c r="H197" s="37">
        <v>1358.7833333333335</v>
      </c>
      <c r="I197" s="37">
        <v>1378.616666666667</v>
      </c>
      <c r="J197" s="37">
        <v>1391.2333333333336</v>
      </c>
      <c r="K197" s="28">
        <v>1366</v>
      </c>
      <c r="L197" s="28">
        <v>1333.55</v>
      </c>
      <c r="M197" s="28">
        <v>69.457440000000005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1530.55</v>
      </c>
      <c r="D198" s="37">
        <v>1542.6333333333332</v>
      </c>
      <c r="E198" s="37">
        <v>1510.3166666666664</v>
      </c>
      <c r="F198" s="37">
        <v>1490.0833333333333</v>
      </c>
      <c r="G198" s="37">
        <v>1457.7666666666664</v>
      </c>
      <c r="H198" s="37">
        <v>1562.8666666666663</v>
      </c>
      <c r="I198" s="37">
        <v>1595.1833333333329</v>
      </c>
      <c r="J198" s="37">
        <v>1615.4166666666663</v>
      </c>
      <c r="K198" s="28">
        <v>1574.95</v>
      </c>
      <c r="L198" s="28">
        <v>1522.4</v>
      </c>
      <c r="M198" s="28">
        <v>17.555109999999999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727.9</v>
      </c>
      <c r="D199" s="37">
        <v>726.63333333333333</v>
      </c>
      <c r="E199" s="37">
        <v>721.26666666666665</v>
      </c>
      <c r="F199" s="37">
        <v>714.63333333333333</v>
      </c>
      <c r="G199" s="37">
        <v>709.26666666666665</v>
      </c>
      <c r="H199" s="37">
        <v>733.26666666666665</v>
      </c>
      <c r="I199" s="37">
        <v>738.63333333333321</v>
      </c>
      <c r="J199" s="37">
        <v>745.26666666666665</v>
      </c>
      <c r="K199" s="28">
        <v>732</v>
      </c>
      <c r="L199" s="28">
        <v>720</v>
      </c>
      <c r="M199" s="28">
        <v>5.7302299999999997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2523.9</v>
      </c>
      <c r="D200" s="37">
        <v>2558.6333333333332</v>
      </c>
      <c r="E200" s="37">
        <v>2483.2666666666664</v>
      </c>
      <c r="F200" s="37">
        <v>2442.6333333333332</v>
      </c>
      <c r="G200" s="37">
        <v>2367.2666666666664</v>
      </c>
      <c r="H200" s="37">
        <v>2599.2666666666664</v>
      </c>
      <c r="I200" s="37">
        <v>2674.6333333333332</v>
      </c>
      <c r="J200" s="37">
        <v>2715.2666666666664</v>
      </c>
      <c r="K200" s="28">
        <v>2634</v>
      </c>
      <c r="L200" s="28">
        <v>2518</v>
      </c>
      <c r="M200" s="28">
        <v>28.630400000000002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2743.15</v>
      </c>
      <c r="D201" s="37">
        <v>2773.2833333333333</v>
      </c>
      <c r="E201" s="37">
        <v>2703.1666666666665</v>
      </c>
      <c r="F201" s="37">
        <v>2663.1833333333334</v>
      </c>
      <c r="G201" s="37">
        <v>2593.0666666666666</v>
      </c>
      <c r="H201" s="37">
        <v>2813.2666666666664</v>
      </c>
      <c r="I201" s="37">
        <v>2883.3833333333332</v>
      </c>
      <c r="J201" s="37">
        <v>2923.3666666666663</v>
      </c>
      <c r="K201" s="28">
        <v>2843.4</v>
      </c>
      <c r="L201" s="28">
        <v>2733.3</v>
      </c>
      <c r="M201" s="28">
        <v>1.8965700000000001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485.95</v>
      </c>
      <c r="D202" s="37">
        <v>489.7833333333333</v>
      </c>
      <c r="E202" s="37">
        <v>480.36666666666662</v>
      </c>
      <c r="F202" s="37">
        <v>474.7833333333333</v>
      </c>
      <c r="G202" s="37">
        <v>465.36666666666662</v>
      </c>
      <c r="H202" s="37">
        <v>495.36666666666662</v>
      </c>
      <c r="I202" s="37">
        <v>504.78333333333336</v>
      </c>
      <c r="J202" s="37">
        <v>510.36666666666662</v>
      </c>
      <c r="K202" s="28">
        <v>499.2</v>
      </c>
      <c r="L202" s="28">
        <v>484.2</v>
      </c>
      <c r="M202" s="28">
        <v>5.9563800000000002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1261.3</v>
      </c>
      <c r="D203" s="37">
        <v>1263.3500000000001</v>
      </c>
      <c r="E203" s="37">
        <v>1238.7000000000003</v>
      </c>
      <c r="F203" s="37">
        <v>1216.1000000000001</v>
      </c>
      <c r="G203" s="37">
        <v>1191.4500000000003</v>
      </c>
      <c r="H203" s="37">
        <v>1285.9500000000003</v>
      </c>
      <c r="I203" s="37">
        <v>1310.6000000000004</v>
      </c>
      <c r="J203" s="37">
        <v>1333.2000000000003</v>
      </c>
      <c r="K203" s="28">
        <v>1288</v>
      </c>
      <c r="L203" s="28">
        <v>1240.75</v>
      </c>
      <c r="M203" s="28">
        <v>6.6217600000000001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798.55</v>
      </c>
      <c r="D204" s="37">
        <v>801.55000000000007</v>
      </c>
      <c r="E204" s="37">
        <v>788.60000000000014</v>
      </c>
      <c r="F204" s="37">
        <v>778.65000000000009</v>
      </c>
      <c r="G204" s="37">
        <v>765.70000000000016</v>
      </c>
      <c r="H204" s="37">
        <v>811.50000000000011</v>
      </c>
      <c r="I204" s="37">
        <v>824.45000000000016</v>
      </c>
      <c r="J204" s="37">
        <v>834.40000000000009</v>
      </c>
      <c r="K204" s="28">
        <v>814.5</v>
      </c>
      <c r="L204" s="28">
        <v>791.6</v>
      </c>
      <c r="M204" s="28">
        <v>47.625410000000002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6312.7</v>
      </c>
      <c r="D205" s="37">
        <v>6329.1333333333323</v>
      </c>
      <c r="E205" s="37">
        <v>6267.616666666665</v>
      </c>
      <c r="F205" s="37">
        <v>6222.5333333333328</v>
      </c>
      <c r="G205" s="37">
        <v>6161.0166666666655</v>
      </c>
      <c r="H205" s="37">
        <v>6374.2166666666644</v>
      </c>
      <c r="I205" s="37">
        <v>6435.7333333333327</v>
      </c>
      <c r="J205" s="37">
        <v>6480.8166666666639</v>
      </c>
      <c r="K205" s="28">
        <v>6390.65</v>
      </c>
      <c r="L205" s="28">
        <v>6284.05</v>
      </c>
      <c r="M205" s="28">
        <v>3.2102300000000001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38.4</v>
      </c>
      <c r="D206" s="37">
        <v>38.5</v>
      </c>
      <c r="E206" s="37">
        <v>38.1</v>
      </c>
      <c r="F206" s="37">
        <v>37.800000000000004</v>
      </c>
      <c r="G206" s="37">
        <v>37.400000000000006</v>
      </c>
      <c r="H206" s="37">
        <v>38.799999999999997</v>
      </c>
      <c r="I206" s="37">
        <v>39.200000000000003</v>
      </c>
      <c r="J206" s="37">
        <v>39.499999999999993</v>
      </c>
      <c r="K206" s="28">
        <v>38.9</v>
      </c>
      <c r="L206" s="28">
        <v>38.200000000000003</v>
      </c>
      <c r="M206" s="28">
        <v>64.914349999999999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1449.1</v>
      </c>
      <c r="D207" s="37">
        <v>1450.5666666666666</v>
      </c>
      <c r="E207" s="37">
        <v>1433.2333333333331</v>
      </c>
      <c r="F207" s="37">
        <v>1417.3666666666666</v>
      </c>
      <c r="G207" s="37">
        <v>1400.0333333333331</v>
      </c>
      <c r="H207" s="37">
        <v>1466.4333333333332</v>
      </c>
      <c r="I207" s="37">
        <v>1483.7666666666667</v>
      </c>
      <c r="J207" s="37">
        <v>1499.6333333333332</v>
      </c>
      <c r="K207" s="28">
        <v>1467.9</v>
      </c>
      <c r="L207" s="28">
        <v>1434.7</v>
      </c>
      <c r="M207" s="28">
        <v>2.3633600000000001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887.2</v>
      </c>
      <c r="D208" s="37">
        <v>893.4666666666667</v>
      </c>
      <c r="E208" s="37">
        <v>876.93333333333339</v>
      </c>
      <c r="F208" s="37">
        <v>866.66666666666674</v>
      </c>
      <c r="G208" s="37">
        <v>850.13333333333344</v>
      </c>
      <c r="H208" s="37">
        <v>903.73333333333335</v>
      </c>
      <c r="I208" s="37">
        <v>920.26666666666665</v>
      </c>
      <c r="J208" s="37">
        <v>930.5333333333333</v>
      </c>
      <c r="K208" s="28">
        <v>910</v>
      </c>
      <c r="L208" s="28">
        <v>883.2</v>
      </c>
      <c r="M208" s="28">
        <v>15.498200000000001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957.6</v>
      </c>
      <c r="D209" s="37">
        <v>961.19999999999993</v>
      </c>
      <c r="E209" s="37">
        <v>946.39999999999986</v>
      </c>
      <c r="F209" s="37">
        <v>935.19999999999993</v>
      </c>
      <c r="G209" s="37">
        <v>920.39999999999986</v>
      </c>
      <c r="H209" s="37">
        <v>972.39999999999986</v>
      </c>
      <c r="I209" s="37">
        <v>987.19999999999982</v>
      </c>
      <c r="J209" s="37">
        <v>998.39999999999986</v>
      </c>
      <c r="K209" s="28">
        <v>976</v>
      </c>
      <c r="L209" s="28">
        <v>950</v>
      </c>
      <c r="M209" s="28">
        <v>3.0843400000000001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410.55</v>
      </c>
      <c r="D210" s="37">
        <v>410.7</v>
      </c>
      <c r="E210" s="37">
        <v>406.09999999999997</v>
      </c>
      <c r="F210" s="37">
        <v>401.65</v>
      </c>
      <c r="G210" s="37">
        <v>397.04999999999995</v>
      </c>
      <c r="H210" s="37">
        <v>415.15</v>
      </c>
      <c r="I210" s="37">
        <v>419.75</v>
      </c>
      <c r="J210" s="37">
        <v>424.2</v>
      </c>
      <c r="K210" s="28">
        <v>415.3</v>
      </c>
      <c r="L210" s="28">
        <v>406.25</v>
      </c>
      <c r="M210" s="28">
        <v>82.134900000000002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10.1</v>
      </c>
      <c r="D211" s="37">
        <v>10.15</v>
      </c>
      <c r="E211" s="37">
        <v>10</v>
      </c>
      <c r="F211" s="37">
        <v>9.9</v>
      </c>
      <c r="G211" s="37">
        <v>9.75</v>
      </c>
      <c r="H211" s="37">
        <v>10.25</v>
      </c>
      <c r="I211" s="37">
        <v>10.400000000000002</v>
      </c>
      <c r="J211" s="37">
        <v>10.5</v>
      </c>
      <c r="K211" s="28">
        <v>10.3</v>
      </c>
      <c r="L211" s="28">
        <v>10.050000000000001</v>
      </c>
      <c r="M211" s="28">
        <v>641.43372999999997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1249</v>
      </c>
      <c r="D212" s="37">
        <v>1262.25</v>
      </c>
      <c r="E212" s="37">
        <v>1229.75</v>
      </c>
      <c r="F212" s="37">
        <v>1210.5</v>
      </c>
      <c r="G212" s="37">
        <v>1178</v>
      </c>
      <c r="H212" s="37">
        <v>1281.5</v>
      </c>
      <c r="I212" s="37">
        <v>1314</v>
      </c>
      <c r="J212" s="37">
        <v>1333.25</v>
      </c>
      <c r="K212" s="28">
        <v>1294.75</v>
      </c>
      <c r="L212" s="28">
        <v>1243</v>
      </c>
      <c r="M212" s="28">
        <v>15.045719999999999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1591.7</v>
      </c>
      <c r="D213" s="37">
        <v>1606.3833333333332</v>
      </c>
      <c r="E213" s="37">
        <v>1572.0666666666664</v>
      </c>
      <c r="F213" s="37">
        <v>1552.4333333333332</v>
      </c>
      <c r="G213" s="37">
        <v>1518.1166666666663</v>
      </c>
      <c r="H213" s="37">
        <v>1626.0166666666664</v>
      </c>
      <c r="I213" s="37">
        <v>1660.333333333333</v>
      </c>
      <c r="J213" s="37">
        <v>1679.9666666666665</v>
      </c>
      <c r="K213" s="28">
        <v>1640.7</v>
      </c>
      <c r="L213" s="28">
        <v>1586.75</v>
      </c>
      <c r="M213" s="28">
        <v>1.99302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603.35</v>
      </c>
      <c r="D214" s="37">
        <v>604.86666666666667</v>
      </c>
      <c r="E214" s="37">
        <v>595.73333333333335</v>
      </c>
      <c r="F214" s="37">
        <v>588.11666666666667</v>
      </c>
      <c r="G214" s="37">
        <v>578.98333333333335</v>
      </c>
      <c r="H214" s="37">
        <v>612.48333333333335</v>
      </c>
      <c r="I214" s="37">
        <v>621.61666666666679</v>
      </c>
      <c r="J214" s="37">
        <v>629.23333333333335</v>
      </c>
      <c r="K214" s="37">
        <v>614</v>
      </c>
      <c r="L214" s="37">
        <v>597.25</v>
      </c>
      <c r="M214" s="37">
        <v>59.930970000000002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12.7</v>
      </c>
      <c r="D215" s="37">
        <v>12.733333333333333</v>
      </c>
      <c r="E215" s="37">
        <v>12.616666666666665</v>
      </c>
      <c r="F215" s="37">
        <v>12.533333333333333</v>
      </c>
      <c r="G215" s="37">
        <v>12.416666666666666</v>
      </c>
      <c r="H215" s="37">
        <v>12.816666666666665</v>
      </c>
      <c r="I215" s="37">
        <v>12.933333333333332</v>
      </c>
      <c r="J215" s="37">
        <v>13.016666666666664</v>
      </c>
      <c r="K215" s="37">
        <v>12.85</v>
      </c>
      <c r="L215" s="37">
        <v>12.65</v>
      </c>
      <c r="M215" s="37">
        <v>489.11162999999999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295.10000000000002</v>
      </c>
      <c r="D216" s="37">
        <v>297.28333333333336</v>
      </c>
      <c r="E216" s="37">
        <v>290.81666666666672</v>
      </c>
      <c r="F216" s="37">
        <v>286.53333333333336</v>
      </c>
      <c r="G216" s="37">
        <v>280.06666666666672</v>
      </c>
      <c r="H216" s="37">
        <v>301.56666666666672</v>
      </c>
      <c r="I216" s="37">
        <v>308.0333333333333</v>
      </c>
      <c r="J216" s="37">
        <v>312.31666666666672</v>
      </c>
      <c r="K216" s="37">
        <v>303.75</v>
      </c>
      <c r="L216" s="37">
        <v>293</v>
      </c>
      <c r="M216" s="37">
        <v>304.65535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2"/>
      <c r="B1" s="50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44648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5" t="s">
        <v>16</v>
      </c>
      <c r="B9" s="497" t="s">
        <v>18</v>
      </c>
      <c r="C9" s="501" t="s">
        <v>20</v>
      </c>
      <c r="D9" s="501" t="s">
        <v>21</v>
      </c>
      <c r="E9" s="492" t="s">
        <v>22</v>
      </c>
      <c r="F9" s="493"/>
      <c r="G9" s="494"/>
      <c r="H9" s="492" t="s">
        <v>23</v>
      </c>
      <c r="I9" s="493"/>
      <c r="J9" s="494"/>
      <c r="K9" s="23"/>
      <c r="L9" s="24"/>
      <c r="M9" s="50"/>
      <c r="N9" s="1"/>
      <c r="O9" s="1"/>
    </row>
    <row r="10" spans="1:15" ht="42.75" customHeight="1">
      <c r="A10" s="499"/>
      <c r="B10" s="500"/>
      <c r="C10" s="500"/>
      <c r="D10" s="5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1" t="s">
        <v>288</v>
      </c>
      <c r="C11" s="323">
        <v>19845.3</v>
      </c>
      <c r="D11" s="324">
        <v>19955.083333333332</v>
      </c>
      <c r="E11" s="324">
        <v>19660.216666666664</v>
      </c>
      <c r="F11" s="324">
        <v>19475.133333333331</v>
      </c>
      <c r="G11" s="324">
        <v>19180.266666666663</v>
      </c>
      <c r="H11" s="324">
        <v>20140.166666666664</v>
      </c>
      <c r="I11" s="324">
        <v>20435.033333333333</v>
      </c>
      <c r="J11" s="324">
        <v>20620.116666666665</v>
      </c>
      <c r="K11" s="323">
        <v>20249.95</v>
      </c>
      <c r="L11" s="323">
        <v>19770</v>
      </c>
      <c r="M11" s="323">
        <v>3.3980000000000003E-2</v>
      </c>
      <c r="N11" s="1"/>
      <c r="O11" s="1"/>
    </row>
    <row r="12" spans="1:15" ht="12" customHeight="1">
      <c r="A12" s="30">
        <v>2</v>
      </c>
      <c r="B12" s="342" t="s">
        <v>293</v>
      </c>
      <c r="C12" s="323">
        <v>437.9</v>
      </c>
      <c r="D12" s="324">
        <v>439.55</v>
      </c>
      <c r="E12" s="324">
        <v>435.35</v>
      </c>
      <c r="F12" s="324">
        <v>432.8</v>
      </c>
      <c r="G12" s="324">
        <v>428.6</v>
      </c>
      <c r="H12" s="324">
        <v>442.1</v>
      </c>
      <c r="I12" s="324">
        <v>446.29999999999995</v>
      </c>
      <c r="J12" s="324">
        <v>448.85</v>
      </c>
      <c r="K12" s="323">
        <v>443.75</v>
      </c>
      <c r="L12" s="323">
        <v>437</v>
      </c>
      <c r="M12" s="323">
        <v>1.3651899999999999</v>
      </c>
      <c r="N12" s="1"/>
      <c r="O12" s="1"/>
    </row>
    <row r="13" spans="1:15" ht="12" customHeight="1">
      <c r="A13" s="30">
        <v>3</v>
      </c>
      <c r="B13" s="342" t="s">
        <v>39</v>
      </c>
      <c r="C13" s="323">
        <v>923.15</v>
      </c>
      <c r="D13" s="324">
        <v>924.56666666666661</v>
      </c>
      <c r="E13" s="324">
        <v>916.63333333333321</v>
      </c>
      <c r="F13" s="324">
        <v>910.11666666666656</v>
      </c>
      <c r="G13" s="324">
        <v>902.18333333333317</v>
      </c>
      <c r="H13" s="324">
        <v>931.08333333333326</v>
      </c>
      <c r="I13" s="324">
        <v>939.01666666666665</v>
      </c>
      <c r="J13" s="324">
        <v>945.5333333333333</v>
      </c>
      <c r="K13" s="323">
        <v>932.5</v>
      </c>
      <c r="L13" s="323">
        <v>918.05</v>
      </c>
      <c r="M13" s="323">
        <v>7.1966700000000001</v>
      </c>
      <c r="N13" s="1"/>
      <c r="O13" s="1"/>
    </row>
    <row r="14" spans="1:15" ht="12" customHeight="1">
      <c r="A14" s="30">
        <v>4</v>
      </c>
      <c r="B14" s="342" t="s">
        <v>294</v>
      </c>
      <c r="C14" s="323">
        <v>2198.0500000000002</v>
      </c>
      <c r="D14" s="324">
        <v>2211.0166666666669</v>
      </c>
      <c r="E14" s="324">
        <v>2152.0333333333338</v>
      </c>
      <c r="F14" s="324">
        <v>2106.0166666666669</v>
      </c>
      <c r="G14" s="324">
        <v>2047.0333333333338</v>
      </c>
      <c r="H14" s="324">
        <v>2257.0333333333338</v>
      </c>
      <c r="I14" s="324">
        <v>2316.0166666666664</v>
      </c>
      <c r="J14" s="324">
        <v>2362.0333333333338</v>
      </c>
      <c r="K14" s="323">
        <v>2270</v>
      </c>
      <c r="L14" s="323">
        <v>2165</v>
      </c>
      <c r="M14" s="323">
        <v>1.28657</v>
      </c>
      <c r="N14" s="1"/>
      <c r="O14" s="1"/>
    </row>
    <row r="15" spans="1:15" ht="12" customHeight="1">
      <c r="A15" s="30">
        <v>5</v>
      </c>
      <c r="B15" s="342" t="s">
        <v>289</v>
      </c>
      <c r="C15" s="323">
        <v>1989.3</v>
      </c>
      <c r="D15" s="324">
        <v>2009.05</v>
      </c>
      <c r="E15" s="324">
        <v>1963.25</v>
      </c>
      <c r="F15" s="324">
        <v>1937.2</v>
      </c>
      <c r="G15" s="324">
        <v>1891.4</v>
      </c>
      <c r="H15" s="324">
        <v>2035.1</v>
      </c>
      <c r="I15" s="324">
        <v>2080.8999999999996</v>
      </c>
      <c r="J15" s="324">
        <v>2106.9499999999998</v>
      </c>
      <c r="K15" s="323">
        <v>2054.85</v>
      </c>
      <c r="L15" s="323">
        <v>1983</v>
      </c>
      <c r="M15" s="323">
        <v>1.0046999999999999</v>
      </c>
      <c r="N15" s="1"/>
      <c r="O15" s="1"/>
    </row>
    <row r="16" spans="1:15" ht="12" customHeight="1">
      <c r="A16" s="30">
        <v>6</v>
      </c>
      <c r="B16" s="342" t="s">
        <v>238</v>
      </c>
      <c r="C16" s="323">
        <v>16021.85</v>
      </c>
      <c r="D16" s="324">
        <v>16205.199999999999</v>
      </c>
      <c r="E16" s="324">
        <v>15816.649999999998</v>
      </c>
      <c r="F16" s="324">
        <v>15611.449999999999</v>
      </c>
      <c r="G16" s="324">
        <v>15222.899999999998</v>
      </c>
      <c r="H16" s="324">
        <v>16410.399999999998</v>
      </c>
      <c r="I16" s="324">
        <v>16798.949999999997</v>
      </c>
      <c r="J16" s="324">
        <v>17004.149999999998</v>
      </c>
      <c r="K16" s="323">
        <v>16593.75</v>
      </c>
      <c r="L16" s="323">
        <v>16000</v>
      </c>
      <c r="M16" s="323">
        <v>0.4249</v>
      </c>
      <c r="N16" s="1"/>
      <c r="O16" s="1"/>
    </row>
    <row r="17" spans="1:15" ht="12" customHeight="1">
      <c r="A17" s="30">
        <v>7</v>
      </c>
      <c r="B17" s="342" t="s">
        <v>242</v>
      </c>
      <c r="C17" s="323">
        <v>109.2</v>
      </c>
      <c r="D17" s="324">
        <v>109.88333333333333</v>
      </c>
      <c r="E17" s="324">
        <v>108.31666666666665</v>
      </c>
      <c r="F17" s="324">
        <v>107.43333333333332</v>
      </c>
      <c r="G17" s="324">
        <v>105.86666666666665</v>
      </c>
      <c r="H17" s="324">
        <v>110.76666666666665</v>
      </c>
      <c r="I17" s="324">
        <v>112.33333333333331</v>
      </c>
      <c r="J17" s="324">
        <v>113.21666666666665</v>
      </c>
      <c r="K17" s="323">
        <v>111.45</v>
      </c>
      <c r="L17" s="323">
        <v>109</v>
      </c>
      <c r="M17" s="323">
        <v>26.788519999999998</v>
      </c>
      <c r="N17" s="1"/>
      <c r="O17" s="1"/>
    </row>
    <row r="18" spans="1:15" ht="12" customHeight="1">
      <c r="A18" s="30">
        <v>8</v>
      </c>
      <c r="B18" s="342" t="s">
        <v>41</v>
      </c>
      <c r="C18" s="323">
        <v>293.85000000000002</v>
      </c>
      <c r="D18" s="324">
        <v>295.15000000000003</v>
      </c>
      <c r="E18" s="324">
        <v>290.40000000000009</v>
      </c>
      <c r="F18" s="324">
        <v>286.95000000000005</v>
      </c>
      <c r="G18" s="324">
        <v>282.2000000000001</v>
      </c>
      <c r="H18" s="324">
        <v>298.60000000000008</v>
      </c>
      <c r="I18" s="324">
        <v>303.34999999999997</v>
      </c>
      <c r="J18" s="324">
        <v>306.80000000000007</v>
      </c>
      <c r="K18" s="323">
        <v>299.89999999999998</v>
      </c>
      <c r="L18" s="323">
        <v>291.7</v>
      </c>
      <c r="M18" s="323">
        <v>20.988029999999998</v>
      </c>
      <c r="N18" s="1"/>
      <c r="O18" s="1"/>
    </row>
    <row r="19" spans="1:15" ht="12" customHeight="1">
      <c r="A19" s="30">
        <v>9</v>
      </c>
      <c r="B19" s="342" t="s">
        <v>43</v>
      </c>
      <c r="C19" s="323">
        <v>2064.1999999999998</v>
      </c>
      <c r="D19" s="324">
        <v>2068.0500000000002</v>
      </c>
      <c r="E19" s="324">
        <v>2045.2000000000003</v>
      </c>
      <c r="F19" s="324">
        <v>2026.2000000000003</v>
      </c>
      <c r="G19" s="324">
        <v>2003.3500000000004</v>
      </c>
      <c r="H19" s="324">
        <v>2087.0500000000002</v>
      </c>
      <c r="I19" s="324">
        <v>2109.9000000000005</v>
      </c>
      <c r="J19" s="324">
        <v>2128.9</v>
      </c>
      <c r="K19" s="323">
        <v>2090.9</v>
      </c>
      <c r="L19" s="323">
        <v>2049.0500000000002</v>
      </c>
      <c r="M19" s="323">
        <v>2.7850999999999999</v>
      </c>
      <c r="N19" s="1"/>
      <c r="O19" s="1"/>
    </row>
    <row r="20" spans="1:15" ht="12" customHeight="1">
      <c r="A20" s="30">
        <v>10</v>
      </c>
      <c r="B20" s="342" t="s">
        <v>45</v>
      </c>
      <c r="C20" s="323">
        <v>1867</v>
      </c>
      <c r="D20" s="324">
        <v>1855.6666666666667</v>
      </c>
      <c r="E20" s="324">
        <v>1833.3333333333335</v>
      </c>
      <c r="F20" s="324">
        <v>1799.6666666666667</v>
      </c>
      <c r="G20" s="324">
        <v>1777.3333333333335</v>
      </c>
      <c r="H20" s="324">
        <v>1889.3333333333335</v>
      </c>
      <c r="I20" s="324">
        <v>1911.666666666667</v>
      </c>
      <c r="J20" s="324">
        <v>1945.3333333333335</v>
      </c>
      <c r="K20" s="323">
        <v>1878</v>
      </c>
      <c r="L20" s="323">
        <v>1822</v>
      </c>
      <c r="M20" s="323">
        <v>13.661149999999999</v>
      </c>
      <c r="N20" s="1"/>
      <c r="O20" s="1"/>
    </row>
    <row r="21" spans="1:15" ht="12" customHeight="1">
      <c r="A21" s="30">
        <v>11</v>
      </c>
      <c r="B21" s="342" t="s">
        <v>239</v>
      </c>
      <c r="C21" s="323">
        <v>1921.25</v>
      </c>
      <c r="D21" s="324">
        <v>1921.2166666666665</v>
      </c>
      <c r="E21" s="324">
        <v>1895.0333333333328</v>
      </c>
      <c r="F21" s="324">
        <v>1868.8166666666664</v>
      </c>
      <c r="G21" s="324">
        <v>1842.6333333333328</v>
      </c>
      <c r="H21" s="324">
        <v>1947.4333333333329</v>
      </c>
      <c r="I21" s="324">
        <v>1973.6166666666668</v>
      </c>
      <c r="J21" s="324">
        <v>1999.833333333333</v>
      </c>
      <c r="K21" s="323">
        <v>1947.4</v>
      </c>
      <c r="L21" s="323">
        <v>1895</v>
      </c>
      <c r="M21" s="323">
        <v>5.7947899999999999</v>
      </c>
      <c r="N21" s="1"/>
      <c r="O21" s="1"/>
    </row>
    <row r="22" spans="1:15" ht="12" customHeight="1">
      <c r="A22" s="30">
        <v>12</v>
      </c>
      <c r="B22" s="342" t="s">
        <v>46</v>
      </c>
      <c r="C22" s="323">
        <v>743.25</v>
      </c>
      <c r="D22" s="324">
        <v>740.06666666666661</v>
      </c>
      <c r="E22" s="324">
        <v>733.23333333333323</v>
      </c>
      <c r="F22" s="324">
        <v>723.21666666666658</v>
      </c>
      <c r="G22" s="324">
        <v>716.38333333333321</v>
      </c>
      <c r="H22" s="324">
        <v>750.08333333333326</v>
      </c>
      <c r="I22" s="324">
        <v>756.91666666666674</v>
      </c>
      <c r="J22" s="324">
        <v>766.93333333333328</v>
      </c>
      <c r="K22" s="323">
        <v>746.9</v>
      </c>
      <c r="L22" s="323">
        <v>730.05</v>
      </c>
      <c r="M22" s="323">
        <v>40.034970000000001</v>
      </c>
      <c r="N22" s="1"/>
      <c r="O22" s="1"/>
    </row>
    <row r="23" spans="1:15" ht="12.75" customHeight="1">
      <c r="A23" s="30">
        <v>13</v>
      </c>
      <c r="B23" s="342" t="s">
        <v>241</v>
      </c>
      <c r="C23" s="323">
        <v>2448.75</v>
      </c>
      <c r="D23" s="324">
        <v>2436.7000000000003</v>
      </c>
      <c r="E23" s="324">
        <v>2418.4000000000005</v>
      </c>
      <c r="F23" s="324">
        <v>2388.0500000000002</v>
      </c>
      <c r="G23" s="324">
        <v>2369.7500000000005</v>
      </c>
      <c r="H23" s="324">
        <v>2467.0500000000006</v>
      </c>
      <c r="I23" s="324">
        <v>2485.3500000000008</v>
      </c>
      <c r="J23" s="324">
        <v>2515.7000000000007</v>
      </c>
      <c r="K23" s="323">
        <v>2455</v>
      </c>
      <c r="L23" s="323">
        <v>2406.35</v>
      </c>
      <c r="M23" s="323">
        <v>1.2107699999999999</v>
      </c>
      <c r="N23" s="1"/>
      <c r="O23" s="1"/>
    </row>
    <row r="24" spans="1:15" ht="12.75" customHeight="1">
      <c r="A24" s="30">
        <v>14</v>
      </c>
      <c r="B24" s="342" t="s">
        <v>295</v>
      </c>
      <c r="C24" s="323">
        <v>293.8</v>
      </c>
      <c r="D24" s="324">
        <v>293.81666666666666</v>
      </c>
      <c r="E24" s="324">
        <v>287.98333333333335</v>
      </c>
      <c r="F24" s="324">
        <v>282.16666666666669</v>
      </c>
      <c r="G24" s="324">
        <v>276.33333333333337</v>
      </c>
      <c r="H24" s="324">
        <v>299.63333333333333</v>
      </c>
      <c r="I24" s="324">
        <v>305.4666666666667</v>
      </c>
      <c r="J24" s="324">
        <v>311.2833333333333</v>
      </c>
      <c r="K24" s="323">
        <v>299.64999999999998</v>
      </c>
      <c r="L24" s="323">
        <v>288</v>
      </c>
      <c r="M24" s="323">
        <v>2.3504499999999999</v>
      </c>
      <c r="N24" s="1"/>
      <c r="O24" s="1"/>
    </row>
    <row r="25" spans="1:15" ht="12.75" customHeight="1">
      <c r="A25" s="30">
        <v>15</v>
      </c>
      <c r="B25" s="342" t="s">
        <v>296</v>
      </c>
      <c r="C25" s="323">
        <v>202.2</v>
      </c>
      <c r="D25" s="324">
        <v>203.01666666666665</v>
      </c>
      <c r="E25" s="324">
        <v>200.43333333333331</v>
      </c>
      <c r="F25" s="324">
        <v>198.66666666666666</v>
      </c>
      <c r="G25" s="324">
        <v>196.08333333333331</v>
      </c>
      <c r="H25" s="324">
        <v>204.7833333333333</v>
      </c>
      <c r="I25" s="324">
        <v>207.36666666666667</v>
      </c>
      <c r="J25" s="324">
        <v>209.1333333333333</v>
      </c>
      <c r="K25" s="323">
        <v>205.6</v>
      </c>
      <c r="L25" s="323">
        <v>201.25</v>
      </c>
      <c r="M25" s="323">
        <v>4.04556</v>
      </c>
      <c r="N25" s="1"/>
      <c r="O25" s="1"/>
    </row>
    <row r="26" spans="1:15" ht="12.75" customHeight="1">
      <c r="A26" s="30">
        <v>16</v>
      </c>
      <c r="B26" s="342" t="s">
        <v>297</v>
      </c>
      <c r="C26" s="323">
        <v>1208.75</v>
      </c>
      <c r="D26" s="324">
        <v>1213.9166666666667</v>
      </c>
      <c r="E26" s="324">
        <v>1197.8333333333335</v>
      </c>
      <c r="F26" s="324">
        <v>1186.9166666666667</v>
      </c>
      <c r="G26" s="324">
        <v>1170.8333333333335</v>
      </c>
      <c r="H26" s="324">
        <v>1224.8333333333335</v>
      </c>
      <c r="I26" s="324">
        <v>1240.916666666667</v>
      </c>
      <c r="J26" s="324">
        <v>1251.8333333333335</v>
      </c>
      <c r="K26" s="323">
        <v>1230</v>
      </c>
      <c r="L26" s="323">
        <v>1203</v>
      </c>
      <c r="M26" s="323">
        <v>1.2483200000000001</v>
      </c>
      <c r="N26" s="1"/>
      <c r="O26" s="1"/>
    </row>
    <row r="27" spans="1:15" ht="12.75" customHeight="1">
      <c r="A27" s="30">
        <v>17</v>
      </c>
      <c r="B27" s="342" t="s">
        <v>291</v>
      </c>
      <c r="C27" s="323">
        <v>1684.4</v>
      </c>
      <c r="D27" s="324">
        <v>1693.0833333333333</v>
      </c>
      <c r="E27" s="324">
        <v>1669.3666666666666</v>
      </c>
      <c r="F27" s="324">
        <v>1654.3333333333333</v>
      </c>
      <c r="G27" s="324">
        <v>1630.6166666666666</v>
      </c>
      <c r="H27" s="324">
        <v>1708.1166666666666</v>
      </c>
      <c r="I27" s="324">
        <v>1731.8333333333333</v>
      </c>
      <c r="J27" s="324">
        <v>1746.8666666666666</v>
      </c>
      <c r="K27" s="323">
        <v>1716.8</v>
      </c>
      <c r="L27" s="323">
        <v>1678.05</v>
      </c>
      <c r="M27" s="323">
        <v>0.48091</v>
      </c>
      <c r="N27" s="1"/>
      <c r="O27" s="1"/>
    </row>
    <row r="28" spans="1:15" ht="12.75" customHeight="1">
      <c r="A28" s="30">
        <v>18</v>
      </c>
      <c r="B28" s="342" t="s">
        <v>243</v>
      </c>
      <c r="C28" s="323">
        <v>1894.35</v>
      </c>
      <c r="D28" s="324">
        <v>1929.45</v>
      </c>
      <c r="E28" s="324">
        <v>1848.9</v>
      </c>
      <c r="F28" s="324">
        <v>1803.45</v>
      </c>
      <c r="G28" s="324">
        <v>1722.9</v>
      </c>
      <c r="H28" s="324">
        <v>1974.9</v>
      </c>
      <c r="I28" s="324">
        <v>2055.4499999999998</v>
      </c>
      <c r="J28" s="324">
        <v>2100.9</v>
      </c>
      <c r="K28" s="323">
        <v>2010</v>
      </c>
      <c r="L28" s="323">
        <v>1884</v>
      </c>
      <c r="M28" s="323">
        <v>0.55781999999999998</v>
      </c>
      <c r="N28" s="1"/>
      <c r="O28" s="1"/>
    </row>
    <row r="29" spans="1:15" ht="12.75" customHeight="1">
      <c r="A29" s="30">
        <v>19</v>
      </c>
      <c r="B29" s="342" t="s">
        <v>298</v>
      </c>
      <c r="C29" s="323">
        <v>78.8</v>
      </c>
      <c r="D29" s="324">
        <v>79.583333333333329</v>
      </c>
      <c r="E29" s="324">
        <v>76.566666666666663</v>
      </c>
      <c r="F29" s="324">
        <v>74.333333333333329</v>
      </c>
      <c r="G29" s="324">
        <v>71.316666666666663</v>
      </c>
      <c r="H29" s="324">
        <v>81.816666666666663</v>
      </c>
      <c r="I29" s="324">
        <v>84.833333333333343</v>
      </c>
      <c r="J29" s="324">
        <v>87.066666666666663</v>
      </c>
      <c r="K29" s="323">
        <v>82.6</v>
      </c>
      <c r="L29" s="323">
        <v>77.349999999999994</v>
      </c>
      <c r="M29" s="323">
        <v>4.0226199999999999</v>
      </c>
      <c r="N29" s="1"/>
      <c r="O29" s="1"/>
    </row>
    <row r="30" spans="1:15" ht="12.75" customHeight="1">
      <c r="A30" s="30">
        <v>20</v>
      </c>
      <c r="B30" s="342" t="s">
        <v>48</v>
      </c>
      <c r="C30" s="323">
        <v>3620.4</v>
      </c>
      <c r="D30" s="324">
        <v>3616.1333333333332</v>
      </c>
      <c r="E30" s="324">
        <v>3595.9166666666665</v>
      </c>
      <c r="F30" s="324">
        <v>3571.4333333333334</v>
      </c>
      <c r="G30" s="324">
        <v>3551.2166666666667</v>
      </c>
      <c r="H30" s="324">
        <v>3640.6166666666663</v>
      </c>
      <c r="I30" s="324">
        <v>3660.8333333333335</v>
      </c>
      <c r="J30" s="324">
        <v>3685.3166666666662</v>
      </c>
      <c r="K30" s="323">
        <v>3636.35</v>
      </c>
      <c r="L30" s="323">
        <v>3591.65</v>
      </c>
      <c r="M30" s="323">
        <v>0.88609000000000004</v>
      </c>
      <c r="N30" s="1"/>
      <c r="O30" s="1"/>
    </row>
    <row r="31" spans="1:15" ht="12.75" customHeight="1">
      <c r="A31" s="30">
        <v>21</v>
      </c>
      <c r="B31" s="342" t="s">
        <v>299</v>
      </c>
      <c r="C31" s="323">
        <v>2869.2</v>
      </c>
      <c r="D31" s="324">
        <v>2883.4</v>
      </c>
      <c r="E31" s="324">
        <v>2846.9</v>
      </c>
      <c r="F31" s="324">
        <v>2824.6</v>
      </c>
      <c r="G31" s="324">
        <v>2788.1</v>
      </c>
      <c r="H31" s="324">
        <v>2905.7000000000003</v>
      </c>
      <c r="I31" s="324">
        <v>2942.2000000000003</v>
      </c>
      <c r="J31" s="324">
        <v>2964.5000000000005</v>
      </c>
      <c r="K31" s="323">
        <v>2919.9</v>
      </c>
      <c r="L31" s="323">
        <v>2861.1</v>
      </c>
      <c r="M31" s="323">
        <v>0.34993999999999997</v>
      </c>
      <c r="N31" s="1"/>
      <c r="O31" s="1"/>
    </row>
    <row r="32" spans="1:15" ht="12.75" customHeight="1">
      <c r="A32" s="30">
        <v>22</v>
      </c>
      <c r="B32" s="342" t="s">
        <v>300</v>
      </c>
      <c r="C32" s="323">
        <v>25.6</v>
      </c>
      <c r="D32" s="324">
        <v>25.849999999999998</v>
      </c>
      <c r="E32" s="324">
        <v>25.199999999999996</v>
      </c>
      <c r="F32" s="324">
        <v>24.799999999999997</v>
      </c>
      <c r="G32" s="324">
        <v>24.149999999999995</v>
      </c>
      <c r="H32" s="324">
        <v>26.249999999999996</v>
      </c>
      <c r="I32" s="324">
        <v>26.899999999999995</v>
      </c>
      <c r="J32" s="324">
        <v>27.299999999999997</v>
      </c>
      <c r="K32" s="323">
        <v>26.5</v>
      </c>
      <c r="L32" s="323">
        <v>25.45</v>
      </c>
      <c r="M32" s="323">
        <v>100.03668999999999</v>
      </c>
      <c r="N32" s="1"/>
      <c r="O32" s="1"/>
    </row>
    <row r="33" spans="1:15" ht="12.75" customHeight="1">
      <c r="A33" s="30">
        <v>23</v>
      </c>
      <c r="B33" s="342" t="s">
        <v>50</v>
      </c>
      <c r="C33" s="323">
        <v>556.29999999999995</v>
      </c>
      <c r="D33" s="324">
        <v>560.93333333333339</v>
      </c>
      <c r="E33" s="324">
        <v>550.51666666666677</v>
      </c>
      <c r="F33" s="324">
        <v>544.73333333333335</v>
      </c>
      <c r="G33" s="324">
        <v>534.31666666666672</v>
      </c>
      <c r="H33" s="324">
        <v>566.71666666666681</v>
      </c>
      <c r="I33" s="324">
        <v>577.13333333333333</v>
      </c>
      <c r="J33" s="324">
        <v>582.91666666666686</v>
      </c>
      <c r="K33" s="323">
        <v>571.35</v>
      </c>
      <c r="L33" s="323">
        <v>555.15</v>
      </c>
      <c r="M33" s="323">
        <v>5.9826300000000003</v>
      </c>
      <c r="N33" s="1"/>
      <c r="O33" s="1"/>
    </row>
    <row r="34" spans="1:15" ht="12.75" customHeight="1">
      <c r="A34" s="30">
        <v>24</v>
      </c>
      <c r="B34" s="342" t="s">
        <v>301</v>
      </c>
      <c r="C34" s="323">
        <v>3600.95</v>
      </c>
      <c r="D34" s="324">
        <v>3620.5666666666671</v>
      </c>
      <c r="E34" s="324">
        <v>3552.3833333333341</v>
      </c>
      <c r="F34" s="324">
        <v>3503.8166666666671</v>
      </c>
      <c r="G34" s="324">
        <v>3435.6333333333341</v>
      </c>
      <c r="H34" s="324">
        <v>3669.1333333333341</v>
      </c>
      <c r="I34" s="324">
        <v>3737.3166666666675</v>
      </c>
      <c r="J34" s="324">
        <v>3785.8833333333341</v>
      </c>
      <c r="K34" s="323">
        <v>3688.75</v>
      </c>
      <c r="L34" s="323">
        <v>3572</v>
      </c>
      <c r="M34" s="323">
        <v>0.44258999999999998</v>
      </c>
      <c r="N34" s="1"/>
      <c r="O34" s="1"/>
    </row>
    <row r="35" spans="1:15" ht="12.75" customHeight="1">
      <c r="A35" s="30">
        <v>25</v>
      </c>
      <c r="B35" s="342" t="s">
        <v>51</v>
      </c>
      <c r="C35" s="323">
        <v>297.8</v>
      </c>
      <c r="D35" s="324">
        <v>297.41666666666669</v>
      </c>
      <c r="E35" s="324">
        <v>294.93333333333339</v>
      </c>
      <c r="F35" s="324">
        <v>292.06666666666672</v>
      </c>
      <c r="G35" s="324">
        <v>289.58333333333343</v>
      </c>
      <c r="H35" s="324">
        <v>300.28333333333336</v>
      </c>
      <c r="I35" s="324">
        <v>302.76666666666659</v>
      </c>
      <c r="J35" s="324">
        <v>305.63333333333333</v>
      </c>
      <c r="K35" s="323">
        <v>299.89999999999998</v>
      </c>
      <c r="L35" s="323">
        <v>294.55</v>
      </c>
      <c r="M35" s="323">
        <v>31.154019999999999</v>
      </c>
      <c r="N35" s="1"/>
      <c r="O35" s="1"/>
    </row>
    <row r="36" spans="1:15" ht="12.75" customHeight="1">
      <c r="A36" s="30">
        <v>26</v>
      </c>
      <c r="B36" s="342" t="s">
        <v>850</v>
      </c>
      <c r="C36" s="323">
        <v>1608.4</v>
      </c>
      <c r="D36" s="324">
        <v>1617.2</v>
      </c>
      <c r="E36" s="324">
        <v>1592.4</v>
      </c>
      <c r="F36" s="324">
        <v>1576.4</v>
      </c>
      <c r="G36" s="324">
        <v>1551.6000000000001</v>
      </c>
      <c r="H36" s="324">
        <v>1633.2</v>
      </c>
      <c r="I36" s="324">
        <v>1657.9999999999998</v>
      </c>
      <c r="J36" s="324">
        <v>1674</v>
      </c>
      <c r="K36" s="323">
        <v>1642</v>
      </c>
      <c r="L36" s="323">
        <v>1601.2</v>
      </c>
      <c r="M36" s="323">
        <v>3.5814699999999999</v>
      </c>
      <c r="N36" s="1"/>
      <c r="O36" s="1"/>
    </row>
    <row r="37" spans="1:15" ht="12.75" customHeight="1">
      <c r="A37" s="30">
        <v>27</v>
      </c>
      <c r="B37" s="342" t="s">
        <v>812</v>
      </c>
      <c r="C37" s="323">
        <v>867.5</v>
      </c>
      <c r="D37" s="324">
        <v>881.44999999999993</v>
      </c>
      <c r="E37" s="324">
        <v>851.04999999999984</v>
      </c>
      <c r="F37" s="324">
        <v>834.59999999999991</v>
      </c>
      <c r="G37" s="324">
        <v>804.19999999999982</v>
      </c>
      <c r="H37" s="324">
        <v>897.89999999999986</v>
      </c>
      <c r="I37" s="324">
        <v>928.3</v>
      </c>
      <c r="J37" s="324">
        <v>944.74999999999989</v>
      </c>
      <c r="K37" s="323">
        <v>911.85</v>
      </c>
      <c r="L37" s="323">
        <v>865</v>
      </c>
      <c r="M37" s="323">
        <v>2.00929</v>
      </c>
      <c r="N37" s="1"/>
      <c r="O37" s="1"/>
    </row>
    <row r="38" spans="1:15" ht="12.75" customHeight="1">
      <c r="A38" s="30">
        <v>28</v>
      </c>
      <c r="B38" s="342" t="s">
        <v>292</v>
      </c>
      <c r="C38" s="323">
        <v>900.2</v>
      </c>
      <c r="D38" s="324">
        <v>904.0333333333333</v>
      </c>
      <c r="E38" s="324">
        <v>891.16666666666663</v>
      </c>
      <c r="F38" s="324">
        <v>882.13333333333333</v>
      </c>
      <c r="G38" s="324">
        <v>869.26666666666665</v>
      </c>
      <c r="H38" s="324">
        <v>913.06666666666661</v>
      </c>
      <c r="I38" s="324">
        <v>925.93333333333339</v>
      </c>
      <c r="J38" s="324">
        <v>934.96666666666658</v>
      </c>
      <c r="K38" s="323">
        <v>916.9</v>
      </c>
      <c r="L38" s="323">
        <v>895</v>
      </c>
      <c r="M38" s="323">
        <v>1.7663899999999999</v>
      </c>
      <c r="N38" s="1"/>
      <c r="O38" s="1"/>
    </row>
    <row r="39" spans="1:15" ht="12.75" customHeight="1">
      <c r="A39" s="30">
        <v>29</v>
      </c>
      <c r="B39" s="342" t="s">
        <v>52</v>
      </c>
      <c r="C39" s="323">
        <v>757.6</v>
      </c>
      <c r="D39" s="324">
        <v>760.23333333333323</v>
      </c>
      <c r="E39" s="324">
        <v>745.31666666666649</v>
      </c>
      <c r="F39" s="324">
        <v>733.0333333333333</v>
      </c>
      <c r="G39" s="324">
        <v>718.11666666666656</v>
      </c>
      <c r="H39" s="324">
        <v>772.51666666666642</v>
      </c>
      <c r="I39" s="324">
        <v>787.43333333333317</v>
      </c>
      <c r="J39" s="324">
        <v>799.71666666666636</v>
      </c>
      <c r="K39" s="323">
        <v>775.15</v>
      </c>
      <c r="L39" s="323">
        <v>747.95</v>
      </c>
      <c r="M39" s="323">
        <v>4.1552499999999997</v>
      </c>
      <c r="N39" s="1"/>
      <c r="O39" s="1"/>
    </row>
    <row r="40" spans="1:15" ht="12.75" customHeight="1">
      <c r="A40" s="30">
        <v>30</v>
      </c>
      <c r="B40" s="342" t="s">
        <v>53</v>
      </c>
      <c r="C40" s="323">
        <v>4683.2</v>
      </c>
      <c r="D40" s="324">
        <v>4689.8666666666668</v>
      </c>
      <c r="E40" s="324">
        <v>4615.7333333333336</v>
      </c>
      <c r="F40" s="324">
        <v>4548.2666666666664</v>
      </c>
      <c r="G40" s="324">
        <v>4474.1333333333332</v>
      </c>
      <c r="H40" s="324">
        <v>4757.3333333333339</v>
      </c>
      <c r="I40" s="324">
        <v>4831.4666666666672</v>
      </c>
      <c r="J40" s="324">
        <v>4898.9333333333343</v>
      </c>
      <c r="K40" s="323">
        <v>4764</v>
      </c>
      <c r="L40" s="323">
        <v>4622.3999999999996</v>
      </c>
      <c r="M40" s="323">
        <v>9.6841399999999993</v>
      </c>
      <c r="N40" s="1"/>
      <c r="O40" s="1"/>
    </row>
    <row r="41" spans="1:15" ht="12.75" customHeight="1">
      <c r="A41" s="30">
        <v>31</v>
      </c>
      <c r="B41" s="342" t="s">
        <v>54</v>
      </c>
      <c r="C41" s="323">
        <v>187.55</v>
      </c>
      <c r="D41" s="324">
        <v>186.81666666666669</v>
      </c>
      <c r="E41" s="324">
        <v>185.13333333333338</v>
      </c>
      <c r="F41" s="324">
        <v>182.7166666666667</v>
      </c>
      <c r="G41" s="324">
        <v>181.03333333333339</v>
      </c>
      <c r="H41" s="324">
        <v>189.23333333333338</v>
      </c>
      <c r="I41" s="324">
        <v>190.91666666666671</v>
      </c>
      <c r="J41" s="324">
        <v>193.33333333333337</v>
      </c>
      <c r="K41" s="323">
        <v>188.5</v>
      </c>
      <c r="L41" s="323">
        <v>184.4</v>
      </c>
      <c r="M41" s="323">
        <v>16.60744</v>
      </c>
      <c r="N41" s="1"/>
      <c r="O41" s="1"/>
    </row>
    <row r="42" spans="1:15" ht="12.75" customHeight="1">
      <c r="A42" s="30">
        <v>32</v>
      </c>
      <c r="B42" s="342" t="s">
        <v>302</v>
      </c>
      <c r="C42" s="323">
        <v>408.55</v>
      </c>
      <c r="D42" s="324">
        <v>412.73333333333335</v>
      </c>
      <c r="E42" s="324">
        <v>401.61666666666667</v>
      </c>
      <c r="F42" s="324">
        <v>394.68333333333334</v>
      </c>
      <c r="G42" s="324">
        <v>383.56666666666666</v>
      </c>
      <c r="H42" s="324">
        <v>419.66666666666669</v>
      </c>
      <c r="I42" s="324">
        <v>430.78333333333336</v>
      </c>
      <c r="J42" s="324">
        <v>437.7166666666667</v>
      </c>
      <c r="K42" s="323">
        <v>423.85</v>
      </c>
      <c r="L42" s="323">
        <v>405.8</v>
      </c>
      <c r="M42" s="323">
        <v>1.42937</v>
      </c>
      <c r="N42" s="1"/>
      <c r="O42" s="1"/>
    </row>
    <row r="43" spans="1:15" ht="12.75" customHeight="1">
      <c r="A43" s="30">
        <v>33</v>
      </c>
      <c r="B43" s="342" t="s">
        <v>303</v>
      </c>
      <c r="C43" s="323">
        <v>89.5</v>
      </c>
      <c r="D43" s="324">
        <v>89.883333333333326</v>
      </c>
      <c r="E43" s="324">
        <v>88.866666666666646</v>
      </c>
      <c r="F43" s="324">
        <v>88.23333333333332</v>
      </c>
      <c r="G43" s="324">
        <v>87.21666666666664</v>
      </c>
      <c r="H43" s="324">
        <v>90.516666666666652</v>
      </c>
      <c r="I43" s="324">
        <v>91.533333333333331</v>
      </c>
      <c r="J43" s="324">
        <v>92.166666666666657</v>
      </c>
      <c r="K43" s="323">
        <v>90.9</v>
      </c>
      <c r="L43" s="323">
        <v>89.25</v>
      </c>
      <c r="M43" s="323">
        <v>7.2802499999999997</v>
      </c>
      <c r="N43" s="1"/>
      <c r="O43" s="1"/>
    </row>
    <row r="44" spans="1:15" ht="12.75" customHeight="1">
      <c r="A44" s="30">
        <v>34</v>
      </c>
      <c r="B44" s="342" t="s">
        <v>55</v>
      </c>
      <c r="C44" s="323">
        <v>113.55</v>
      </c>
      <c r="D44" s="324">
        <v>113.16666666666667</v>
      </c>
      <c r="E44" s="324">
        <v>111.98333333333335</v>
      </c>
      <c r="F44" s="324">
        <v>110.41666666666667</v>
      </c>
      <c r="G44" s="324">
        <v>109.23333333333335</v>
      </c>
      <c r="H44" s="324">
        <v>114.73333333333335</v>
      </c>
      <c r="I44" s="324">
        <v>115.91666666666666</v>
      </c>
      <c r="J44" s="324">
        <v>117.48333333333335</v>
      </c>
      <c r="K44" s="323">
        <v>114.35</v>
      </c>
      <c r="L44" s="323">
        <v>111.6</v>
      </c>
      <c r="M44" s="323">
        <v>89.685509999999994</v>
      </c>
      <c r="N44" s="1"/>
      <c r="O44" s="1"/>
    </row>
    <row r="45" spans="1:15" ht="12.75" customHeight="1">
      <c r="A45" s="30">
        <v>35</v>
      </c>
      <c r="B45" s="342" t="s">
        <v>57</v>
      </c>
      <c r="C45" s="323">
        <v>3046.95</v>
      </c>
      <c r="D45" s="324">
        <v>3034.1666666666665</v>
      </c>
      <c r="E45" s="324">
        <v>3003.7833333333328</v>
      </c>
      <c r="F45" s="324">
        <v>2960.6166666666663</v>
      </c>
      <c r="G45" s="324">
        <v>2930.2333333333327</v>
      </c>
      <c r="H45" s="324">
        <v>3077.333333333333</v>
      </c>
      <c r="I45" s="324">
        <v>3107.7166666666672</v>
      </c>
      <c r="J45" s="324">
        <v>3150.8833333333332</v>
      </c>
      <c r="K45" s="323">
        <v>3064.55</v>
      </c>
      <c r="L45" s="323">
        <v>2991</v>
      </c>
      <c r="M45" s="323">
        <v>10.832750000000001</v>
      </c>
      <c r="N45" s="1"/>
      <c r="O45" s="1"/>
    </row>
    <row r="46" spans="1:15" ht="12.75" customHeight="1">
      <c r="A46" s="30">
        <v>36</v>
      </c>
      <c r="B46" s="342" t="s">
        <v>304</v>
      </c>
      <c r="C46" s="323">
        <v>180.95</v>
      </c>
      <c r="D46" s="324">
        <v>180.01666666666665</v>
      </c>
      <c r="E46" s="324">
        <v>176.1333333333333</v>
      </c>
      <c r="F46" s="324">
        <v>171.31666666666663</v>
      </c>
      <c r="G46" s="324">
        <v>167.43333333333328</v>
      </c>
      <c r="H46" s="324">
        <v>184.83333333333331</v>
      </c>
      <c r="I46" s="324">
        <v>188.71666666666664</v>
      </c>
      <c r="J46" s="324">
        <v>193.53333333333333</v>
      </c>
      <c r="K46" s="323">
        <v>183.9</v>
      </c>
      <c r="L46" s="323">
        <v>175.2</v>
      </c>
      <c r="M46" s="323">
        <v>7.89682</v>
      </c>
      <c r="N46" s="1"/>
      <c r="O46" s="1"/>
    </row>
    <row r="47" spans="1:15" ht="12.75" customHeight="1">
      <c r="A47" s="30">
        <v>37</v>
      </c>
      <c r="B47" s="342" t="s">
        <v>306</v>
      </c>
      <c r="C47" s="323">
        <v>1957.1</v>
      </c>
      <c r="D47" s="324">
        <v>1979.0833333333333</v>
      </c>
      <c r="E47" s="324">
        <v>1898.0666666666666</v>
      </c>
      <c r="F47" s="324">
        <v>1839.0333333333333</v>
      </c>
      <c r="G47" s="324">
        <v>1758.0166666666667</v>
      </c>
      <c r="H47" s="324">
        <v>2038.1166666666666</v>
      </c>
      <c r="I47" s="324">
        <v>2119.1333333333332</v>
      </c>
      <c r="J47" s="324">
        <v>2178.1666666666665</v>
      </c>
      <c r="K47" s="323">
        <v>2060.1</v>
      </c>
      <c r="L47" s="323">
        <v>1920.05</v>
      </c>
      <c r="M47" s="323">
        <v>6.35229</v>
      </c>
      <c r="N47" s="1"/>
      <c r="O47" s="1"/>
    </row>
    <row r="48" spans="1:15" ht="12.75" customHeight="1">
      <c r="A48" s="30">
        <v>38</v>
      </c>
      <c r="B48" s="342" t="s">
        <v>305</v>
      </c>
      <c r="C48" s="323">
        <v>2613.85</v>
      </c>
      <c r="D48" s="324">
        <v>2621.3666666666668</v>
      </c>
      <c r="E48" s="324">
        <v>2599.5833333333335</v>
      </c>
      <c r="F48" s="324">
        <v>2585.3166666666666</v>
      </c>
      <c r="G48" s="324">
        <v>2563.5333333333333</v>
      </c>
      <c r="H48" s="324">
        <v>2635.6333333333337</v>
      </c>
      <c r="I48" s="324">
        <v>2657.4166666666665</v>
      </c>
      <c r="J48" s="324">
        <v>2671.6833333333338</v>
      </c>
      <c r="K48" s="323">
        <v>2643.15</v>
      </c>
      <c r="L48" s="323">
        <v>2607.1</v>
      </c>
      <c r="M48" s="323">
        <v>0.10302</v>
      </c>
      <c r="N48" s="1"/>
      <c r="O48" s="1"/>
    </row>
    <row r="49" spans="1:15" ht="12.75" customHeight="1">
      <c r="A49" s="30">
        <v>39</v>
      </c>
      <c r="B49" s="342" t="s">
        <v>240</v>
      </c>
      <c r="C49" s="323">
        <v>2054.6</v>
      </c>
      <c r="D49" s="324">
        <v>2033.7833333333335</v>
      </c>
      <c r="E49" s="324">
        <v>1998.5666666666671</v>
      </c>
      <c r="F49" s="324">
        <v>1942.5333333333335</v>
      </c>
      <c r="G49" s="324">
        <v>1907.3166666666671</v>
      </c>
      <c r="H49" s="324">
        <v>2089.8166666666671</v>
      </c>
      <c r="I49" s="324">
        <v>2125.0333333333338</v>
      </c>
      <c r="J49" s="324">
        <v>2181.0666666666671</v>
      </c>
      <c r="K49" s="323">
        <v>2069</v>
      </c>
      <c r="L49" s="323">
        <v>1977.75</v>
      </c>
      <c r="M49" s="323">
        <v>2.05342</v>
      </c>
      <c r="N49" s="1"/>
      <c r="O49" s="1"/>
    </row>
    <row r="50" spans="1:15" ht="12.75" customHeight="1">
      <c r="A50" s="30">
        <v>40</v>
      </c>
      <c r="B50" s="342" t="s">
        <v>307</v>
      </c>
      <c r="C50" s="323">
        <v>10117.799999999999</v>
      </c>
      <c r="D50" s="324">
        <v>10045.800000000001</v>
      </c>
      <c r="E50" s="324">
        <v>9802.0000000000018</v>
      </c>
      <c r="F50" s="324">
        <v>9486.2000000000007</v>
      </c>
      <c r="G50" s="324">
        <v>9242.4000000000015</v>
      </c>
      <c r="H50" s="324">
        <v>10361.600000000002</v>
      </c>
      <c r="I50" s="324">
        <v>10605.400000000001</v>
      </c>
      <c r="J50" s="324">
        <v>10921.200000000003</v>
      </c>
      <c r="K50" s="323">
        <v>10289.6</v>
      </c>
      <c r="L50" s="323">
        <v>9730</v>
      </c>
      <c r="M50" s="323">
        <v>1.0881700000000001</v>
      </c>
      <c r="N50" s="1"/>
      <c r="O50" s="1"/>
    </row>
    <row r="51" spans="1:15" ht="12.75" customHeight="1">
      <c r="A51" s="30">
        <v>41</v>
      </c>
      <c r="B51" s="342" t="s">
        <v>59</v>
      </c>
      <c r="C51" s="323">
        <v>1206</v>
      </c>
      <c r="D51" s="324">
        <v>1218.4666666666667</v>
      </c>
      <c r="E51" s="324">
        <v>1185.3833333333334</v>
      </c>
      <c r="F51" s="324">
        <v>1164.7666666666667</v>
      </c>
      <c r="G51" s="324">
        <v>1131.6833333333334</v>
      </c>
      <c r="H51" s="324">
        <v>1239.0833333333335</v>
      </c>
      <c r="I51" s="324">
        <v>1272.1666666666665</v>
      </c>
      <c r="J51" s="324">
        <v>1292.7833333333335</v>
      </c>
      <c r="K51" s="323">
        <v>1251.55</v>
      </c>
      <c r="L51" s="323">
        <v>1197.8499999999999</v>
      </c>
      <c r="M51" s="323">
        <v>9.0675500000000007</v>
      </c>
      <c r="N51" s="1"/>
      <c r="O51" s="1"/>
    </row>
    <row r="52" spans="1:15" ht="12.75" customHeight="1">
      <c r="A52" s="30">
        <v>42</v>
      </c>
      <c r="B52" s="342" t="s">
        <v>60</v>
      </c>
      <c r="C52" s="323">
        <v>717.6</v>
      </c>
      <c r="D52" s="324">
        <v>718.58333333333337</v>
      </c>
      <c r="E52" s="324">
        <v>709.2166666666667</v>
      </c>
      <c r="F52" s="324">
        <v>700.83333333333337</v>
      </c>
      <c r="G52" s="324">
        <v>691.4666666666667</v>
      </c>
      <c r="H52" s="324">
        <v>726.9666666666667</v>
      </c>
      <c r="I52" s="324">
        <v>736.33333333333326</v>
      </c>
      <c r="J52" s="324">
        <v>744.7166666666667</v>
      </c>
      <c r="K52" s="323">
        <v>727.95</v>
      </c>
      <c r="L52" s="323">
        <v>710.2</v>
      </c>
      <c r="M52" s="323">
        <v>25.103649999999998</v>
      </c>
      <c r="N52" s="1"/>
      <c r="O52" s="1"/>
    </row>
    <row r="53" spans="1:15" ht="12.75" customHeight="1">
      <c r="A53" s="30">
        <v>43</v>
      </c>
      <c r="B53" s="342" t="s">
        <v>308</v>
      </c>
      <c r="C53" s="323">
        <v>424.95</v>
      </c>
      <c r="D53" s="324">
        <v>426.7833333333333</v>
      </c>
      <c r="E53" s="324">
        <v>420.56666666666661</v>
      </c>
      <c r="F53" s="324">
        <v>416.18333333333328</v>
      </c>
      <c r="G53" s="324">
        <v>409.96666666666658</v>
      </c>
      <c r="H53" s="324">
        <v>431.16666666666663</v>
      </c>
      <c r="I53" s="324">
        <v>437.38333333333333</v>
      </c>
      <c r="J53" s="324">
        <v>441.76666666666665</v>
      </c>
      <c r="K53" s="323">
        <v>433</v>
      </c>
      <c r="L53" s="323">
        <v>422.4</v>
      </c>
      <c r="M53" s="323">
        <v>2.1083400000000001</v>
      </c>
      <c r="N53" s="1"/>
      <c r="O53" s="1"/>
    </row>
    <row r="54" spans="1:15" ht="12.75" customHeight="1">
      <c r="A54" s="30">
        <v>44</v>
      </c>
      <c r="B54" s="342" t="s">
        <v>61</v>
      </c>
      <c r="C54" s="323">
        <v>721.25</v>
      </c>
      <c r="D54" s="324">
        <v>721.13333333333333</v>
      </c>
      <c r="E54" s="324">
        <v>715.61666666666667</v>
      </c>
      <c r="F54" s="324">
        <v>709.98333333333335</v>
      </c>
      <c r="G54" s="324">
        <v>704.4666666666667</v>
      </c>
      <c r="H54" s="324">
        <v>726.76666666666665</v>
      </c>
      <c r="I54" s="324">
        <v>732.2833333333333</v>
      </c>
      <c r="J54" s="324">
        <v>737.91666666666663</v>
      </c>
      <c r="K54" s="323">
        <v>726.65</v>
      </c>
      <c r="L54" s="323">
        <v>715.5</v>
      </c>
      <c r="M54" s="323">
        <v>54.30894</v>
      </c>
      <c r="N54" s="1"/>
      <c r="O54" s="1"/>
    </row>
    <row r="55" spans="1:15" ht="12.75" customHeight="1">
      <c r="A55" s="30">
        <v>45</v>
      </c>
      <c r="B55" s="342" t="s">
        <v>62</v>
      </c>
      <c r="C55" s="323">
        <v>3654.35</v>
      </c>
      <c r="D55" s="324">
        <v>3635.1666666666665</v>
      </c>
      <c r="E55" s="324">
        <v>3611.1833333333329</v>
      </c>
      <c r="F55" s="324">
        <v>3568.0166666666664</v>
      </c>
      <c r="G55" s="324">
        <v>3544.0333333333328</v>
      </c>
      <c r="H55" s="324">
        <v>3678.333333333333</v>
      </c>
      <c r="I55" s="324">
        <v>3702.3166666666666</v>
      </c>
      <c r="J55" s="324">
        <v>3745.4833333333331</v>
      </c>
      <c r="K55" s="323">
        <v>3659.15</v>
      </c>
      <c r="L55" s="323">
        <v>3592</v>
      </c>
      <c r="M55" s="323">
        <v>4.9294500000000001</v>
      </c>
      <c r="N55" s="1"/>
      <c r="O55" s="1"/>
    </row>
    <row r="56" spans="1:15" ht="12.75" customHeight="1">
      <c r="A56" s="30">
        <v>46</v>
      </c>
      <c r="B56" s="342" t="s">
        <v>312</v>
      </c>
      <c r="C56" s="323">
        <v>157.05000000000001</v>
      </c>
      <c r="D56" s="324">
        <v>157.54999999999998</v>
      </c>
      <c r="E56" s="324">
        <v>156.09999999999997</v>
      </c>
      <c r="F56" s="324">
        <v>155.14999999999998</v>
      </c>
      <c r="G56" s="324">
        <v>153.69999999999996</v>
      </c>
      <c r="H56" s="324">
        <v>158.49999999999997</v>
      </c>
      <c r="I56" s="324">
        <v>159.94999999999996</v>
      </c>
      <c r="J56" s="324">
        <v>160.89999999999998</v>
      </c>
      <c r="K56" s="323">
        <v>159</v>
      </c>
      <c r="L56" s="323">
        <v>156.6</v>
      </c>
      <c r="M56" s="323">
        <v>4.2723000000000004</v>
      </c>
      <c r="N56" s="1"/>
      <c r="O56" s="1"/>
    </row>
    <row r="57" spans="1:15" ht="12.75" customHeight="1">
      <c r="A57" s="30">
        <v>47</v>
      </c>
      <c r="B57" s="342" t="s">
        <v>313</v>
      </c>
      <c r="C57" s="323">
        <v>1039.5999999999999</v>
      </c>
      <c r="D57" s="324">
        <v>1045.3</v>
      </c>
      <c r="E57" s="324">
        <v>1026.6499999999999</v>
      </c>
      <c r="F57" s="324">
        <v>1013.6999999999998</v>
      </c>
      <c r="G57" s="324">
        <v>995.04999999999973</v>
      </c>
      <c r="H57" s="324">
        <v>1058.25</v>
      </c>
      <c r="I57" s="324">
        <v>1076.9000000000001</v>
      </c>
      <c r="J57" s="324">
        <v>1089.8500000000001</v>
      </c>
      <c r="K57" s="323">
        <v>1063.95</v>
      </c>
      <c r="L57" s="323">
        <v>1032.3499999999999</v>
      </c>
      <c r="M57" s="323">
        <v>0.65608999999999995</v>
      </c>
      <c r="N57" s="1"/>
      <c r="O57" s="1"/>
    </row>
    <row r="58" spans="1:15" ht="12.75" customHeight="1">
      <c r="A58" s="30">
        <v>48</v>
      </c>
      <c r="B58" s="342" t="s">
        <v>64</v>
      </c>
      <c r="C58" s="323">
        <v>16333.3</v>
      </c>
      <c r="D58" s="324">
        <v>16357.816666666668</v>
      </c>
      <c r="E58" s="324">
        <v>16215.633333333335</v>
      </c>
      <c r="F58" s="324">
        <v>16097.966666666667</v>
      </c>
      <c r="G58" s="324">
        <v>15955.783333333335</v>
      </c>
      <c r="H58" s="324">
        <v>16475.483333333337</v>
      </c>
      <c r="I58" s="324">
        <v>16617.666666666664</v>
      </c>
      <c r="J58" s="324">
        <v>16735.333333333336</v>
      </c>
      <c r="K58" s="323">
        <v>16500</v>
      </c>
      <c r="L58" s="323">
        <v>16240.15</v>
      </c>
      <c r="M58" s="323">
        <v>1.4774799999999999</v>
      </c>
      <c r="N58" s="1"/>
      <c r="O58" s="1"/>
    </row>
    <row r="59" spans="1:15" ht="12" customHeight="1">
      <c r="A59" s="30">
        <v>49</v>
      </c>
      <c r="B59" s="342" t="s">
        <v>245</v>
      </c>
      <c r="C59" s="323">
        <v>4999.1499999999996</v>
      </c>
      <c r="D59" s="324">
        <v>5037.3666666666668</v>
      </c>
      <c r="E59" s="324">
        <v>4937.9333333333334</v>
      </c>
      <c r="F59" s="324">
        <v>4876.7166666666662</v>
      </c>
      <c r="G59" s="324">
        <v>4777.2833333333328</v>
      </c>
      <c r="H59" s="324">
        <v>5098.5833333333339</v>
      </c>
      <c r="I59" s="324">
        <v>5198.0166666666682</v>
      </c>
      <c r="J59" s="324">
        <v>5259.2333333333345</v>
      </c>
      <c r="K59" s="323">
        <v>5136.8</v>
      </c>
      <c r="L59" s="323">
        <v>4976.1499999999996</v>
      </c>
      <c r="M59" s="323">
        <v>1.18798</v>
      </c>
      <c r="N59" s="1"/>
      <c r="O59" s="1"/>
    </row>
    <row r="60" spans="1:15" ht="12.75" customHeight="1">
      <c r="A60" s="30">
        <v>50</v>
      </c>
      <c r="B60" s="342" t="s">
        <v>65</v>
      </c>
      <c r="C60" s="323">
        <v>6973.5</v>
      </c>
      <c r="D60" s="324">
        <v>6993.6500000000005</v>
      </c>
      <c r="E60" s="324">
        <v>6919.8500000000013</v>
      </c>
      <c r="F60" s="324">
        <v>6866.2000000000007</v>
      </c>
      <c r="G60" s="324">
        <v>6792.4000000000015</v>
      </c>
      <c r="H60" s="324">
        <v>7047.3000000000011</v>
      </c>
      <c r="I60" s="324">
        <v>7121.1</v>
      </c>
      <c r="J60" s="324">
        <v>7174.7500000000009</v>
      </c>
      <c r="K60" s="323">
        <v>7067.45</v>
      </c>
      <c r="L60" s="323">
        <v>6940</v>
      </c>
      <c r="M60" s="323">
        <v>7.0237299999999996</v>
      </c>
      <c r="N60" s="1"/>
      <c r="O60" s="1"/>
    </row>
    <row r="61" spans="1:15" ht="12.75" customHeight="1">
      <c r="A61" s="30">
        <v>51</v>
      </c>
      <c r="B61" s="342" t="s">
        <v>314</v>
      </c>
      <c r="C61" s="323">
        <v>2993.9</v>
      </c>
      <c r="D61" s="324">
        <v>3022.1333333333332</v>
      </c>
      <c r="E61" s="324">
        <v>2954.1166666666663</v>
      </c>
      <c r="F61" s="324">
        <v>2914.333333333333</v>
      </c>
      <c r="G61" s="324">
        <v>2846.3166666666662</v>
      </c>
      <c r="H61" s="324">
        <v>3061.9166666666665</v>
      </c>
      <c r="I61" s="324">
        <v>3129.9333333333329</v>
      </c>
      <c r="J61" s="324">
        <v>3169.7166666666667</v>
      </c>
      <c r="K61" s="323">
        <v>3090.15</v>
      </c>
      <c r="L61" s="323">
        <v>2982.35</v>
      </c>
      <c r="M61" s="323">
        <v>0.44225999999999999</v>
      </c>
      <c r="N61" s="1"/>
      <c r="O61" s="1"/>
    </row>
    <row r="62" spans="1:15" ht="12.75" customHeight="1">
      <c r="A62" s="30">
        <v>52</v>
      </c>
      <c r="B62" s="342" t="s">
        <v>66</v>
      </c>
      <c r="C62" s="323">
        <v>2049.5500000000002</v>
      </c>
      <c r="D62" s="324">
        <v>2060.85</v>
      </c>
      <c r="E62" s="324">
        <v>2023.6999999999998</v>
      </c>
      <c r="F62" s="324">
        <v>1997.85</v>
      </c>
      <c r="G62" s="324">
        <v>1960.6999999999998</v>
      </c>
      <c r="H62" s="324">
        <v>2086.6999999999998</v>
      </c>
      <c r="I62" s="324">
        <v>2123.8500000000004</v>
      </c>
      <c r="J62" s="324">
        <v>2149.6999999999998</v>
      </c>
      <c r="K62" s="323">
        <v>2098</v>
      </c>
      <c r="L62" s="323">
        <v>2035</v>
      </c>
      <c r="M62" s="323">
        <v>1.2259899999999999</v>
      </c>
      <c r="N62" s="1"/>
      <c r="O62" s="1"/>
    </row>
    <row r="63" spans="1:15" ht="12.75" customHeight="1">
      <c r="A63" s="30">
        <v>53</v>
      </c>
      <c r="B63" s="342" t="s">
        <v>315</v>
      </c>
      <c r="C63" s="323">
        <v>478.55</v>
      </c>
      <c r="D63" s="324">
        <v>480.76666666666665</v>
      </c>
      <c r="E63" s="324">
        <v>464.73333333333329</v>
      </c>
      <c r="F63" s="324">
        <v>450.91666666666663</v>
      </c>
      <c r="G63" s="324">
        <v>434.88333333333327</v>
      </c>
      <c r="H63" s="324">
        <v>494.58333333333331</v>
      </c>
      <c r="I63" s="324">
        <v>510.61666666666662</v>
      </c>
      <c r="J63" s="324">
        <v>524.43333333333339</v>
      </c>
      <c r="K63" s="323">
        <v>496.8</v>
      </c>
      <c r="L63" s="323">
        <v>466.95</v>
      </c>
      <c r="M63" s="323">
        <v>43.644199999999998</v>
      </c>
      <c r="N63" s="1"/>
      <c r="O63" s="1"/>
    </row>
    <row r="64" spans="1:15" ht="12.75" customHeight="1">
      <c r="A64" s="30">
        <v>54</v>
      </c>
      <c r="B64" s="342" t="s">
        <v>67</v>
      </c>
      <c r="C64" s="323">
        <v>299.95</v>
      </c>
      <c r="D64" s="324">
        <v>301.33333333333331</v>
      </c>
      <c r="E64" s="324">
        <v>296.01666666666665</v>
      </c>
      <c r="F64" s="324">
        <v>292.08333333333331</v>
      </c>
      <c r="G64" s="324">
        <v>286.76666666666665</v>
      </c>
      <c r="H64" s="324">
        <v>305.26666666666665</v>
      </c>
      <c r="I64" s="324">
        <v>310.58333333333337</v>
      </c>
      <c r="J64" s="324">
        <v>314.51666666666665</v>
      </c>
      <c r="K64" s="323">
        <v>306.64999999999998</v>
      </c>
      <c r="L64" s="323">
        <v>297.39999999999998</v>
      </c>
      <c r="M64" s="323">
        <v>121.06375</v>
      </c>
      <c r="N64" s="1"/>
      <c r="O64" s="1"/>
    </row>
    <row r="65" spans="1:15" ht="12.75" customHeight="1">
      <c r="A65" s="30">
        <v>55</v>
      </c>
      <c r="B65" s="342" t="s">
        <v>68</v>
      </c>
      <c r="C65" s="323">
        <v>108.5</v>
      </c>
      <c r="D65" s="324">
        <v>107.93333333333334</v>
      </c>
      <c r="E65" s="324">
        <v>106.86666666666667</v>
      </c>
      <c r="F65" s="324">
        <v>105.23333333333333</v>
      </c>
      <c r="G65" s="324">
        <v>104.16666666666667</v>
      </c>
      <c r="H65" s="324">
        <v>109.56666666666668</v>
      </c>
      <c r="I65" s="324">
        <v>110.63333333333334</v>
      </c>
      <c r="J65" s="324">
        <v>112.26666666666668</v>
      </c>
      <c r="K65" s="323">
        <v>109</v>
      </c>
      <c r="L65" s="323">
        <v>106.3</v>
      </c>
      <c r="M65" s="323">
        <v>405.72354999999999</v>
      </c>
      <c r="N65" s="1"/>
      <c r="O65" s="1"/>
    </row>
    <row r="66" spans="1:15" ht="12.75" customHeight="1">
      <c r="A66" s="30">
        <v>56</v>
      </c>
      <c r="B66" s="342" t="s">
        <v>246</v>
      </c>
      <c r="C66" s="323">
        <v>46.8</v>
      </c>
      <c r="D66" s="324">
        <v>47.033333333333339</v>
      </c>
      <c r="E66" s="324">
        <v>46.466666666666676</v>
      </c>
      <c r="F66" s="324">
        <v>46.13333333333334</v>
      </c>
      <c r="G66" s="324">
        <v>45.566666666666677</v>
      </c>
      <c r="H66" s="324">
        <v>47.366666666666674</v>
      </c>
      <c r="I66" s="324">
        <v>47.933333333333337</v>
      </c>
      <c r="J66" s="324">
        <v>48.266666666666673</v>
      </c>
      <c r="K66" s="323">
        <v>47.6</v>
      </c>
      <c r="L66" s="323">
        <v>46.7</v>
      </c>
      <c r="M66" s="323">
        <v>32.924930000000003</v>
      </c>
      <c r="N66" s="1"/>
      <c r="O66" s="1"/>
    </row>
    <row r="67" spans="1:15" ht="12.75" customHeight="1">
      <c r="A67" s="30">
        <v>57</v>
      </c>
      <c r="B67" s="342" t="s">
        <v>309</v>
      </c>
      <c r="C67" s="323">
        <v>2918.6</v>
      </c>
      <c r="D67" s="324">
        <v>2921.2000000000003</v>
      </c>
      <c r="E67" s="324">
        <v>2892.4000000000005</v>
      </c>
      <c r="F67" s="324">
        <v>2866.2000000000003</v>
      </c>
      <c r="G67" s="324">
        <v>2837.4000000000005</v>
      </c>
      <c r="H67" s="324">
        <v>2947.4000000000005</v>
      </c>
      <c r="I67" s="324">
        <v>2976.2000000000007</v>
      </c>
      <c r="J67" s="324">
        <v>3002.4000000000005</v>
      </c>
      <c r="K67" s="323">
        <v>2950</v>
      </c>
      <c r="L67" s="323">
        <v>2895</v>
      </c>
      <c r="M67" s="323">
        <v>0.50697000000000003</v>
      </c>
      <c r="N67" s="1"/>
      <c r="O67" s="1"/>
    </row>
    <row r="68" spans="1:15" ht="12.75" customHeight="1">
      <c r="A68" s="30">
        <v>58</v>
      </c>
      <c r="B68" s="342" t="s">
        <v>69</v>
      </c>
      <c r="C68" s="323">
        <v>1934.7</v>
      </c>
      <c r="D68" s="324">
        <v>1935</v>
      </c>
      <c r="E68" s="324">
        <v>1915.05</v>
      </c>
      <c r="F68" s="324">
        <v>1895.3999999999999</v>
      </c>
      <c r="G68" s="324">
        <v>1875.4499999999998</v>
      </c>
      <c r="H68" s="324">
        <v>1954.65</v>
      </c>
      <c r="I68" s="324">
        <v>1974.6</v>
      </c>
      <c r="J68" s="324">
        <v>1994.2500000000002</v>
      </c>
      <c r="K68" s="323">
        <v>1954.95</v>
      </c>
      <c r="L68" s="323">
        <v>1915.35</v>
      </c>
      <c r="M68" s="323">
        <v>2.8399299999999998</v>
      </c>
      <c r="N68" s="1"/>
      <c r="O68" s="1"/>
    </row>
    <row r="69" spans="1:15" ht="12.75" customHeight="1">
      <c r="A69" s="30">
        <v>59</v>
      </c>
      <c r="B69" s="342" t="s">
        <v>317</v>
      </c>
      <c r="C69" s="323">
        <v>4642.8</v>
      </c>
      <c r="D69" s="324">
        <v>4650.9666666666662</v>
      </c>
      <c r="E69" s="324">
        <v>4608.9333333333325</v>
      </c>
      <c r="F69" s="324">
        <v>4575.0666666666666</v>
      </c>
      <c r="G69" s="324">
        <v>4533.0333333333328</v>
      </c>
      <c r="H69" s="324">
        <v>4684.8333333333321</v>
      </c>
      <c r="I69" s="324">
        <v>4726.8666666666668</v>
      </c>
      <c r="J69" s="324">
        <v>4760.7333333333318</v>
      </c>
      <c r="K69" s="323">
        <v>4693</v>
      </c>
      <c r="L69" s="323">
        <v>4617.1000000000004</v>
      </c>
      <c r="M69" s="323">
        <v>5.2420000000000001E-2</v>
      </c>
      <c r="N69" s="1"/>
      <c r="O69" s="1"/>
    </row>
    <row r="70" spans="1:15" ht="12.75" customHeight="1">
      <c r="A70" s="30">
        <v>60</v>
      </c>
      <c r="B70" s="342" t="s">
        <v>247</v>
      </c>
      <c r="C70" s="323">
        <v>889.5</v>
      </c>
      <c r="D70" s="324">
        <v>893.80000000000007</v>
      </c>
      <c r="E70" s="324">
        <v>880.90000000000009</v>
      </c>
      <c r="F70" s="324">
        <v>872.30000000000007</v>
      </c>
      <c r="G70" s="324">
        <v>859.40000000000009</v>
      </c>
      <c r="H70" s="324">
        <v>902.40000000000009</v>
      </c>
      <c r="I70" s="324">
        <v>915.3</v>
      </c>
      <c r="J70" s="324">
        <v>923.90000000000009</v>
      </c>
      <c r="K70" s="323">
        <v>906.7</v>
      </c>
      <c r="L70" s="323">
        <v>885.2</v>
      </c>
      <c r="M70" s="323">
        <v>0.59430000000000005</v>
      </c>
      <c r="N70" s="1"/>
      <c r="O70" s="1"/>
    </row>
    <row r="71" spans="1:15" ht="12.75" customHeight="1">
      <c r="A71" s="30">
        <v>61</v>
      </c>
      <c r="B71" s="342" t="s">
        <v>318</v>
      </c>
      <c r="C71" s="323">
        <v>558.04999999999995</v>
      </c>
      <c r="D71" s="324">
        <v>560.43333333333328</v>
      </c>
      <c r="E71" s="324">
        <v>552.66666666666652</v>
      </c>
      <c r="F71" s="324">
        <v>547.28333333333319</v>
      </c>
      <c r="G71" s="324">
        <v>539.51666666666642</v>
      </c>
      <c r="H71" s="324">
        <v>565.81666666666661</v>
      </c>
      <c r="I71" s="324">
        <v>573.58333333333326</v>
      </c>
      <c r="J71" s="324">
        <v>578.9666666666667</v>
      </c>
      <c r="K71" s="323">
        <v>568.20000000000005</v>
      </c>
      <c r="L71" s="323">
        <v>555.04999999999995</v>
      </c>
      <c r="M71" s="323">
        <v>2.9013800000000001</v>
      </c>
      <c r="N71" s="1"/>
      <c r="O71" s="1"/>
    </row>
    <row r="72" spans="1:15" ht="12.75" customHeight="1">
      <c r="A72" s="30">
        <v>62</v>
      </c>
      <c r="B72" s="342" t="s">
        <v>71</v>
      </c>
      <c r="C72" s="323">
        <v>206</v>
      </c>
      <c r="D72" s="324">
        <v>206.38333333333333</v>
      </c>
      <c r="E72" s="324">
        <v>204.56666666666666</v>
      </c>
      <c r="F72" s="324">
        <v>203.13333333333333</v>
      </c>
      <c r="G72" s="324">
        <v>201.31666666666666</v>
      </c>
      <c r="H72" s="324">
        <v>207.81666666666666</v>
      </c>
      <c r="I72" s="324">
        <v>209.63333333333333</v>
      </c>
      <c r="J72" s="324">
        <v>211.06666666666666</v>
      </c>
      <c r="K72" s="323">
        <v>208.2</v>
      </c>
      <c r="L72" s="323">
        <v>204.95</v>
      </c>
      <c r="M72" s="323">
        <v>74.71123</v>
      </c>
      <c r="N72" s="1"/>
      <c r="O72" s="1"/>
    </row>
    <row r="73" spans="1:15" ht="12.75" customHeight="1">
      <c r="A73" s="30">
        <v>63</v>
      </c>
      <c r="B73" s="342" t="s">
        <v>310</v>
      </c>
      <c r="C73" s="323">
        <v>1535.85</v>
      </c>
      <c r="D73" s="324">
        <v>1534.2</v>
      </c>
      <c r="E73" s="324">
        <v>1513.4</v>
      </c>
      <c r="F73" s="324">
        <v>1490.95</v>
      </c>
      <c r="G73" s="324">
        <v>1470.15</v>
      </c>
      <c r="H73" s="324">
        <v>1556.65</v>
      </c>
      <c r="I73" s="324">
        <v>1577.4499999999998</v>
      </c>
      <c r="J73" s="324">
        <v>1599.9</v>
      </c>
      <c r="K73" s="323">
        <v>1555</v>
      </c>
      <c r="L73" s="323">
        <v>1511.75</v>
      </c>
      <c r="M73" s="323">
        <v>1.08876</v>
      </c>
      <c r="N73" s="1"/>
      <c r="O73" s="1"/>
    </row>
    <row r="74" spans="1:15" ht="12.75" customHeight="1">
      <c r="A74" s="30">
        <v>64</v>
      </c>
      <c r="B74" s="342" t="s">
        <v>72</v>
      </c>
      <c r="C74" s="323">
        <v>688.6</v>
      </c>
      <c r="D74" s="324">
        <v>686.41666666666663</v>
      </c>
      <c r="E74" s="324">
        <v>682.33333333333326</v>
      </c>
      <c r="F74" s="324">
        <v>676.06666666666661</v>
      </c>
      <c r="G74" s="324">
        <v>671.98333333333323</v>
      </c>
      <c r="H74" s="324">
        <v>692.68333333333328</v>
      </c>
      <c r="I74" s="324">
        <v>696.76666666666654</v>
      </c>
      <c r="J74" s="324">
        <v>703.0333333333333</v>
      </c>
      <c r="K74" s="323">
        <v>690.5</v>
      </c>
      <c r="L74" s="323">
        <v>680.15</v>
      </c>
      <c r="M74" s="323">
        <v>3.8621599999999998</v>
      </c>
      <c r="N74" s="1"/>
      <c r="O74" s="1"/>
    </row>
    <row r="75" spans="1:15" ht="12.75" customHeight="1">
      <c r="A75" s="30">
        <v>65</v>
      </c>
      <c r="B75" s="342" t="s">
        <v>73</v>
      </c>
      <c r="C75" s="323">
        <v>690.3</v>
      </c>
      <c r="D75" s="324">
        <v>691.5</v>
      </c>
      <c r="E75" s="324">
        <v>682.15</v>
      </c>
      <c r="F75" s="324">
        <v>674</v>
      </c>
      <c r="G75" s="324">
        <v>664.65</v>
      </c>
      <c r="H75" s="324">
        <v>699.65</v>
      </c>
      <c r="I75" s="324">
        <v>708.99999999999989</v>
      </c>
      <c r="J75" s="324">
        <v>717.15</v>
      </c>
      <c r="K75" s="323">
        <v>700.85</v>
      </c>
      <c r="L75" s="323">
        <v>683.35</v>
      </c>
      <c r="M75" s="323">
        <v>12.008010000000001</v>
      </c>
      <c r="N75" s="1"/>
      <c r="O75" s="1"/>
    </row>
    <row r="76" spans="1:15" ht="12.75" customHeight="1">
      <c r="A76" s="30">
        <v>66</v>
      </c>
      <c r="B76" s="342" t="s">
        <v>319</v>
      </c>
      <c r="C76" s="323">
        <v>12293.65</v>
      </c>
      <c r="D76" s="324">
        <v>12372.883333333333</v>
      </c>
      <c r="E76" s="324">
        <v>12145.766666666666</v>
      </c>
      <c r="F76" s="324">
        <v>11997.883333333333</v>
      </c>
      <c r="G76" s="324">
        <v>11770.766666666666</v>
      </c>
      <c r="H76" s="324">
        <v>12520.766666666666</v>
      </c>
      <c r="I76" s="324">
        <v>12747.883333333331</v>
      </c>
      <c r="J76" s="324">
        <v>12895.766666666666</v>
      </c>
      <c r="K76" s="323">
        <v>12600</v>
      </c>
      <c r="L76" s="323">
        <v>12225</v>
      </c>
      <c r="M76" s="323">
        <v>1.4149999999999999E-2</v>
      </c>
      <c r="N76" s="1"/>
      <c r="O76" s="1"/>
    </row>
    <row r="77" spans="1:15" ht="12.75" customHeight="1">
      <c r="A77" s="30">
        <v>67</v>
      </c>
      <c r="B77" s="342" t="s">
        <v>75</v>
      </c>
      <c r="C77" s="323">
        <v>709.35</v>
      </c>
      <c r="D77" s="324">
        <v>709.88333333333333</v>
      </c>
      <c r="E77" s="324">
        <v>705.31666666666661</v>
      </c>
      <c r="F77" s="324">
        <v>701.2833333333333</v>
      </c>
      <c r="G77" s="324">
        <v>696.71666666666658</v>
      </c>
      <c r="H77" s="324">
        <v>713.91666666666663</v>
      </c>
      <c r="I77" s="324">
        <v>718.48333333333346</v>
      </c>
      <c r="J77" s="324">
        <v>722.51666666666665</v>
      </c>
      <c r="K77" s="323">
        <v>714.45</v>
      </c>
      <c r="L77" s="323">
        <v>705.85</v>
      </c>
      <c r="M77" s="323">
        <v>29.303360000000001</v>
      </c>
      <c r="N77" s="1"/>
      <c r="O77" s="1"/>
    </row>
    <row r="78" spans="1:15" ht="12.75" customHeight="1">
      <c r="A78" s="30">
        <v>68</v>
      </c>
      <c r="B78" s="342" t="s">
        <v>76</v>
      </c>
      <c r="C78" s="323">
        <v>51.65</v>
      </c>
      <c r="D78" s="324">
        <v>51.766666666666673</v>
      </c>
      <c r="E78" s="324">
        <v>51.133333333333347</v>
      </c>
      <c r="F78" s="324">
        <v>50.616666666666674</v>
      </c>
      <c r="G78" s="324">
        <v>49.983333333333348</v>
      </c>
      <c r="H78" s="324">
        <v>52.283333333333346</v>
      </c>
      <c r="I78" s="324">
        <v>52.916666666666671</v>
      </c>
      <c r="J78" s="324">
        <v>53.433333333333344</v>
      </c>
      <c r="K78" s="323">
        <v>52.4</v>
      </c>
      <c r="L78" s="323">
        <v>51.25</v>
      </c>
      <c r="M78" s="323">
        <v>247.98589999999999</v>
      </c>
      <c r="N78" s="1"/>
      <c r="O78" s="1"/>
    </row>
    <row r="79" spans="1:15" ht="12.75" customHeight="1">
      <c r="A79" s="30">
        <v>69</v>
      </c>
      <c r="B79" s="342" t="s">
        <v>77</v>
      </c>
      <c r="C79" s="323">
        <v>348.9</v>
      </c>
      <c r="D79" s="324">
        <v>347.26666666666665</v>
      </c>
      <c r="E79" s="324">
        <v>343.63333333333333</v>
      </c>
      <c r="F79" s="324">
        <v>338.36666666666667</v>
      </c>
      <c r="G79" s="324">
        <v>334.73333333333335</v>
      </c>
      <c r="H79" s="324">
        <v>352.5333333333333</v>
      </c>
      <c r="I79" s="324">
        <v>356.16666666666663</v>
      </c>
      <c r="J79" s="324">
        <v>361.43333333333328</v>
      </c>
      <c r="K79" s="323">
        <v>350.9</v>
      </c>
      <c r="L79" s="323">
        <v>342</v>
      </c>
      <c r="M79" s="323">
        <v>40.897019999999998</v>
      </c>
      <c r="N79" s="1"/>
      <c r="O79" s="1"/>
    </row>
    <row r="80" spans="1:15" ht="12.75" customHeight="1">
      <c r="A80" s="30">
        <v>70</v>
      </c>
      <c r="B80" s="342" t="s">
        <v>320</v>
      </c>
      <c r="C80" s="323">
        <v>1002.7</v>
      </c>
      <c r="D80" s="324">
        <v>1013.3166666666666</v>
      </c>
      <c r="E80" s="324">
        <v>989.38333333333321</v>
      </c>
      <c r="F80" s="324">
        <v>976.06666666666661</v>
      </c>
      <c r="G80" s="324">
        <v>952.13333333333321</v>
      </c>
      <c r="H80" s="324">
        <v>1026.6333333333332</v>
      </c>
      <c r="I80" s="324">
        <v>1050.5666666666666</v>
      </c>
      <c r="J80" s="324">
        <v>1063.8833333333332</v>
      </c>
      <c r="K80" s="323">
        <v>1037.25</v>
      </c>
      <c r="L80" s="323">
        <v>1000</v>
      </c>
      <c r="M80" s="323">
        <v>1.1385000000000001</v>
      </c>
      <c r="N80" s="1"/>
      <c r="O80" s="1"/>
    </row>
    <row r="81" spans="1:15" ht="12.75" customHeight="1">
      <c r="A81" s="30">
        <v>71</v>
      </c>
      <c r="B81" s="342" t="s">
        <v>322</v>
      </c>
      <c r="C81" s="323">
        <v>6422.2</v>
      </c>
      <c r="D81" s="324">
        <v>6403.6000000000013</v>
      </c>
      <c r="E81" s="324">
        <v>6354.2000000000025</v>
      </c>
      <c r="F81" s="324">
        <v>6286.2000000000016</v>
      </c>
      <c r="G81" s="324">
        <v>6236.8000000000029</v>
      </c>
      <c r="H81" s="324">
        <v>6471.6000000000022</v>
      </c>
      <c r="I81" s="324">
        <v>6521.0000000000018</v>
      </c>
      <c r="J81" s="324">
        <v>6589.0000000000018</v>
      </c>
      <c r="K81" s="323">
        <v>6453</v>
      </c>
      <c r="L81" s="323">
        <v>6335.6</v>
      </c>
      <c r="M81" s="323">
        <v>7.825E-2</v>
      </c>
      <c r="N81" s="1"/>
      <c r="O81" s="1"/>
    </row>
    <row r="82" spans="1:15" ht="12.75" customHeight="1">
      <c r="A82" s="30">
        <v>72</v>
      </c>
      <c r="B82" s="342" t="s">
        <v>323</v>
      </c>
      <c r="C82" s="323">
        <v>990.35</v>
      </c>
      <c r="D82" s="324">
        <v>995.51666666666677</v>
      </c>
      <c r="E82" s="324">
        <v>981.23333333333358</v>
      </c>
      <c r="F82" s="324">
        <v>972.11666666666679</v>
      </c>
      <c r="G82" s="324">
        <v>957.8333333333336</v>
      </c>
      <c r="H82" s="324">
        <v>1004.6333333333336</v>
      </c>
      <c r="I82" s="324">
        <v>1018.9166666666666</v>
      </c>
      <c r="J82" s="324">
        <v>1028.0333333333335</v>
      </c>
      <c r="K82" s="323">
        <v>1009.8</v>
      </c>
      <c r="L82" s="323">
        <v>986.4</v>
      </c>
      <c r="M82" s="323">
        <v>1.05236</v>
      </c>
      <c r="N82" s="1"/>
      <c r="O82" s="1"/>
    </row>
    <row r="83" spans="1:15" ht="12.75" customHeight="1">
      <c r="A83" s="30">
        <v>73</v>
      </c>
      <c r="B83" s="342" t="s">
        <v>78</v>
      </c>
      <c r="C83" s="323">
        <v>14052.85</v>
      </c>
      <c r="D83" s="324">
        <v>14121.933333333334</v>
      </c>
      <c r="E83" s="324">
        <v>13940.916666666668</v>
      </c>
      <c r="F83" s="324">
        <v>13828.983333333334</v>
      </c>
      <c r="G83" s="324">
        <v>13647.966666666667</v>
      </c>
      <c r="H83" s="324">
        <v>14233.866666666669</v>
      </c>
      <c r="I83" s="324">
        <v>14414.883333333335</v>
      </c>
      <c r="J83" s="324">
        <v>14526.816666666669</v>
      </c>
      <c r="K83" s="323">
        <v>14302.95</v>
      </c>
      <c r="L83" s="323">
        <v>14010</v>
      </c>
      <c r="M83" s="323">
        <v>0.17788999999999999</v>
      </c>
      <c r="N83" s="1"/>
      <c r="O83" s="1"/>
    </row>
    <row r="84" spans="1:15" ht="12.75" customHeight="1">
      <c r="A84" s="30">
        <v>74</v>
      </c>
      <c r="B84" s="342" t="s">
        <v>80</v>
      </c>
      <c r="C84" s="323">
        <v>360.3</v>
      </c>
      <c r="D84" s="324">
        <v>360.98333333333335</v>
      </c>
      <c r="E84" s="324">
        <v>357.41666666666669</v>
      </c>
      <c r="F84" s="324">
        <v>354.53333333333336</v>
      </c>
      <c r="G84" s="324">
        <v>350.9666666666667</v>
      </c>
      <c r="H84" s="324">
        <v>363.86666666666667</v>
      </c>
      <c r="I84" s="324">
        <v>367.43333333333328</v>
      </c>
      <c r="J84" s="324">
        <v>370.31666666666666</v>
      </c>
      <c r="K84" s="323">
        <v>364.55</v>
      </c>
      <c r="L84" s="323">
        <v>358.1</v>
      </c>
      <c r="M84" s="323">
        <v>36.295520000000003</v>
      </c>
      <c r="N84" s="1"/>
      <c r="O84" s="1"/>
    </row>
    <row r="85" spans="1:15" ht="12.75" customHeight="1">
      <c r="A85" s="30">
        <v>75</v>
      </c>
      <c r="B85" s="342" t="s">
        <v>324</v>
      </c>
      <c r="C85" s="323">
        <v>514.35</v>
      </c>
      <c r="D85" s="324">
        <v>516.04999999999995</v>
      </c>
      <c r="E85" s="324">
        <v>509.09999999999991</v>
      </c>
      <c r="F85" s="324">
        <v>503.84999999999997</v>
      </c>
      <c r="G85" s="324">
        <v>496.89999999999992</v>
      </c>
      <c r="H85" s="324">
        <v>521.29999999999995</v>
      </c>
      <c r="I85" s="324">
        <v>528.25</v>
      </c>
      <c r="J85" s="324">
        <v>533.49999999999989</v>
      </c>
      <c r="K85" s="323">
        <v>523</v>
      </c>
      <c r="L85" s="323">
        <v>510.8</v>
      </c>
      <c r="M85" s="323">
        <v>2.3346800000000001</v>
      </c>
      <c r="N85" s="1"/>
      <c r="O85" s="1"/>
    </row>
    <row r="86" spans="1:15" ht="12.75" customHeight="1">
      <c r="A86" s="30">
        <v>76</v>
      </c>
      <c r="B86" s="342" t="s">
        <v>81</v>
      </c>
      <c r="C86" s="323">
        <v>3094.5</v>
      </c>
      <c r="D86" s="324">
        <v>3097.1166666666668</v>
      </c>
      <c r="E86" s="324">
        <v>3071.4833333333336</v>
      </c>
      <c r="F86" s="324">
        <v>3048.4666666666667</v>
      </c>
      <c r="G86" s="324">
        <v>3022.8333333333335</v>
      </c>
      <c r="H86" s="324">
        <v>3120.1333333333337</v>
      </c>
      <c r="I86" s="324">
        <v>3145.7666666666669</v>
      </c>
      <c r="J86" s="324">
        <v>3168.7833333333338</v>
      </c>
      <c r="K86" s="323">
        <v>3122.75</v>
      </c>
      <c r="L86" s="323">
        <v>3074.1</v>
      </c>
      <c r="M86" s="323">
        <v>3.3904000000000001</v>
      </c>
      <c r="N86" s="1"/>
      <c r="O86" s="1"/>
    </row>
    <row r="87" spans="1:15" ht="12.75" customHeight="1">
      <c r="A87" s="30">
        <v>77</v>
      </c>
      <c r="B87" s="342" t="s">
        <v>311</v>
      </c>
      <c r="C87" s="323">
        <v>885.95</v>
      </c>
      <c r="D87" s="324">
        <v>902.58333333333337</v>
      </c>
      <c r="E87" s="324">
        <v>865.16666666666674</v>
      </c>
      <c r="F87" s="324">
        <v>844.38333333333333</v>
      </c>
      <c r="G87" s="324">
        <v>806.9666666666667</v>
      </c>
      <c r="H87" s="324">
        <v>923.36666666666679</v>
      </c>
      <c r="I87" s="324">
        <v>960.78333333333353</v>
      </c>
      <c r="J87" s="324">
        <v>981.56666666666683</v>
      </c>
      <c r="K87" s="323">
        <v>940</v>
      </c>
      <c r="L87" s="323">
        <v>881.8</v>
      </c>
      <c r="M87" s="323">
        <v>14.81856</v>
      </c>
      <c r="N87" s="1"/>
      <c r="O87" s="1"/>
    </row>
    <row r="88" spans="1:15" ht="12.75" customHeight="1">
      <c r="A88" s="30">
        <v>78</v>
      </c>
      <c r="B88" s="342" t="s">
        <v>321</v>
      </c>
      <c r="C88" s="323">
        <v>465.9</v>
      </c>
      <c r="D88" s="324">
        <v>471.63333333333338</v>
      </c>
      <c r="E88" s="324">
        <v>457.26666666666677</v>
      </c>
      <c r="F88" s="324">
        <v>448.63333333333338</v>
      </c>
      <c r="G88" s="324">
        <v>434.26666666666677</v>
      </c>
      <c r="H88" s="324">
        <v>480.26666666666677</v>
      </c>
      <c r="I88" s="324">
        <v>494.63333333333344</v>
      </c>
      <c r="J88" s="324">
        <v>503.26666666666677</v>
      </c>
      <c r="K88" s="323">
        <v>486</v>
      </c>
      <c r="L88" s="323">
        <v>463</v>
      </c>
      <c r="M88" s="323">
        <v>26.479230000000001</v>
      </c>
      <c r="N88" s="1"/>
      <c r="O88" s="1"/>
    </row>
    <row r="89" spans="1:15" ht="12.75" customHeight="1">
      <c r="A89" s="30">
        <v>79</v>
      </c>
      <c r="B89" s="342" t="s">
        <v>412</v>
      </c>
      <c r="C89" s="323">
        <v>858.8</v>
      </c>
      <c r="D89" s="324">
        <v>860.08333333333337</v>
      </c>
      <c r="E89" s="324">
        <v>836.76666666666677</v>
      </c>
      <c r="F89" s="324">
        <v>814.73333333333335</v>
      </c>
      <c r="G89" s="324">
        <v>791.41666666666674</v>
      </c>
      <c r="H89" s="324">
        <v>882.11666666666679</v>
      </c>
      <c r="I89" s="324">
        <v>905.43333333333339</v>
      </c>
      <c r="J89" s="324">
        <v>927.46666666666681</v>
      </c>
      <c r="K89" s="323">
        <v>883.4</v>
      </c>
      <c r="L89" s="323">
        <v>838.05</v>
      </c>
      <c r="M89" s="323">
        <v>15.55123</v>
      </c>
      <c r="N89" s="1"/>
      <c r="O89" s="1"/>
    </row>
    <row r="90" spans="1:15" ht="12.75" customHeight="1">
      <c r="A90" s="30">
        <v>80</v>
      </c>
      <c r="B90" s="342" t="s">
        <v>342</v>
      </c>
      <c r="C90" s="323">
        <v>2361.5500000000002</v>
      </c>
      <c r="D90" s="324">
        <v>2371.1833333333334</v>
      </c>
      <c r="E90" s="324">
        <v>2342.3666666666668</v>
      </c>
      <c r="F90" s="324">
        <v>2323.1833333333334</v>
      </c>
      <c r="G90" s="324">
        <v>2294.3666666666668</v>
      </c>
      <c r="H90" s="324">
        <v>2390.3666666666668</v>
      </c>
      <c r="I90" s="324">
        <v>2419.1833333333334</v>
      </c>
      <c r="J90" s="324">
        <v>2438.3666666666668</v>
      </c>
      <c r="K90" s="323">
        <v>2400</v>
      </c>
      <c r="L90" s="323">
        <v>2352</v>
      </c>
      <c r="M90" s="323">
        <v>1.3492999999999999</v>
      </c>
      <c r="N90" s="1"/>
      <c r="O90" s="1"/>
    </row>
    <row r="91" spans="1:15" ht="12.75" customHeight="1">
      <c r="A91" s="30">
        <v>81</v>
      </c>
      <c r="B91" s="342" t="s">
        <v>82</v>
      </c>
      <c r="C91" s="323">
        <v>225.3</v>
      </c>
      <c r="D91" s="324">
        <v>225.65</v>
      </c>
      <c r="E91" s="324">
        <v>223.4</v>
      </c>
      <c r="F91" s="324">
        <v>221.5</v>
      </c>
      <c r="G91" s="324">
        <v>219.25</v>
      </c>
      <c r="H91" s="324">
        <v>227.55</v>
      </c>
      <c r="I91" s="324">
        <v>229.8</v>
      </c>
      <c r="J91" s="324">
        <v>231.70000000000002</v>
      </c>
      <c r="K91" s="323">
        <v>227.9</v>
      </c>
      <c r="L91" s="323">
        <v>223.75</v>
      </c>
      <c r="M91" s="323">
        <v>59.07873</v>
      </c>
      <c r="N91" s="1"/>
      <c r="O91" s="1"/>
    </row>
    <row r="92" spans="1:15" ht="12.75" customHeight="1">
      <c r="A92" s="30">
        <v>82</v>
      </c>
      <c r="B92" s="342" t="s">
        <v>328</v>
      </c>
      <c r="C92" s="323">
        <v>601.15</v>
      </c>
      <c r="D92" s="324">
        <v>601.11666666666667</v>
      </c>
      <c r="E92" s="324">
        <v>597.18333333333339</v>
      </c>
      <c r="F92" s="324">
        <v>593.2166666666667</v>
      </c>
      <c r="G92" s="324">
        <v>589.28333333333342</v>
      </c>
      <c r="H92" s="324">
        <v>605.08333333333337</v>
      </c>
      <c r="I92" s="324">
        <v>609.01666666666654</v>
      </c>
      <c r="J92" s="324">
        <v>612.98333333333335</v>
      </c>
      <c r="K92" s="323">
        <v>605.04999999999995</v>
      </c>
      <c r="L92" s="323">
        <v>597.15</v>
      </c>
      <c r="M92" s="323">
        <v>2.4260600000000001</v>
      </c>
      <c r="N92" s="1"/>
      <c r="O92" s="1"/>
    </row>
    <row r="93" spans="1:15" ht="12.75" customHeight="1">
      <c r="A93" s="30">
        <v>83</v>
      </c>
      <c r="B93" s="342" t="s">
        <v>329</v>
      </c>
      <c r="C93" s="323">
        <v>703.7</v>
      </c>
      <c r="D93" s="324">
        <v>708.88333333333333</v>
      </c>
      <c r="E93" s="324">
        <v>695.81666666666661</v>
      </c>
      <c r="F93" s="324">
        <v>687.93333333333328</v>
      </c>
      <c r="G93" s="324">
        <v>674.86666666666656</v>
      </c>
      <c r="H93" s="324">
        <v>716.76666666666665</v>
      </c>
      <c r="I93" s="324">
        <v>729.83333333333348</v>
      </c>
      <c r="J93" s="324">
        <v>737.7166666666667</v>
      </c>
      <c r="K93" s="323">
        <v>721.95</v>
      </c>
      <c r="L93" s="323">
        <v>701</v>
      </c>
      <c r="M93" s="323">
        <v>0.85475999999999996</v>
      </c>
      <c r="N93" s="1"/>
      <c r="O93" s="1"/>
    </row>
    <row r="94" spans="1:15" ht="12.75" customHeight="1">
      <c r="A94" s="30">
        <v>84</v>
      </c>
      <c r="B94" s="342" t="s">
        <v>331</v>
      </c>
      <c r="C94" s="323">
        <v>760.95</v>
      </c>
      <c r="D94" s="324">
        <v>759.73333333333323</v>
      </c>
      <c r="E94" s="324">
        <v>751.21666666666647</v>
      </c>
      <c r="F94" s="324">
        <v>741.48333333333323</v>
      </c>
      <c r="G94" s="324">
        <v>732.96666666666647</v>
      </c>
      <c r="H94" s="324">
        <v>769.46666666666647</v>
      </c>
      <c r="I94" s="324">
        <v>777.98333333333312</v>
      </c>
      <c r="J94" s="324">
        <v>787.71666666666647</v>
      </c>
      <c r="K94" s="323">
        <v>768.25</v>
      </c>
      <c r="L94" s="323">
        <v>750</v>
      </c>
      <c r="M94" s="323">
        <v>0.90278000000000003</v>
      </c>
      <c r="N94" s="1"/>
      <c r="O94" s="1"/>
    </row>
    <row r="95" spans="1:15" ht="12.75" customHeight="1">
      <c r="A95" s="30">
        <v>85</v>
      </c>
      <c r="B95" s="342" t="s">
        <v>249</v>
      </c>
      <c r="C95" s="323">
        <v>102.9</v>
      </c>
      <c r="D95" s="324">
        <v>103.16666666666667</v>
      </c>
      <c r="E95" s="324">
        <v>102.13333333333334</v>
      </c>
      <c r="F95" s="324">
        <v>101.36666666666667</v>
      </c>
      <c r="G95" s="324">
        <v>100.33333333333334</v>
      </c>
      <c r="H95" s="324">
        <v>103.93333333333334</v>
      </c>
      <c r="I95" s="324">
        <v>104.96666666666667</v>
      </c>
      <c r="J95" s="324">
        <v>105.73333333333333</v>
      </c>
      <c r="K95" s="323">
        <v>104.2</v>
      </c>
      <c r="L95" s="323">
        <v>102.4</v>
      </c>
      <c r="M95" s="323">
        <v>13.929220000000001</v>
      </c>
      <c r="N95" s="1"/>
      <c r="O95" s="1"/>
    </row>
    <row r="96" spans="1:15" ht="12.75" customHeight="1">
      <c r="A96" s="30">
        <v>86</v>
      </c>
      <c r="B96" s="342" t="s">
        <v>325</v>
      </c>
      <c r="C96" s="323">
        <v>403.15</v>
      </c>
      <c r="D96" s="324">
        <v>404.5</v>
      </c>
      <c r="E96" s="324">
        <v>399.15</v>
      </c>
      <c r="F96" s="324">
        <v>395.15</v>
      </c>
      <c r="G96" s="324">
        <v>389.79999999999995</v>
      </c>
      <c r="H96" s="324">
        <v>408.5</v>
      </c>
      <c r="I96" s="324">
        <v>413.85</v>
      </c>
      <c r="J96" s="324">
        <v>417.85</v>
      </c>
      <c r="K96" s="323">
        <v>409.85</v>
      </c>
      <c r="L96" s="323">
        <v>400.5</v>
      </c>
      <c r="M96" s="323">
        <v>3.2259500000000001</v>
      </c>
      <c r="N96" s="1"/>
      <c r="O96" s="1"/>
    </row>
    <row r="97" spans="1:15" ht="12.75" customHeight="1">
      <c r="A97" s="30">
        <v>87</v>
      </c>
      <c r="B97" s="342" t="s">
        <v>334</v>
      </c>
      <c r="C97" s="323">
        <v>1473.15</v>
      </c>
      <c r="D97" s="324">
        <v>1482.3833333333332</v>
      </c>
      <c r="E97" s="324">
        <v>1460.7666666666664</v>
      </c>
      <c r="F97" s="324">
        <v>1448.3833333333332</v>
      </c>
      <c r="G97" s="324">
        <v>1426.7666666666664</v>
      </c>
      <c r="H97" s="324">
        <v>1494.7666666666664</v>
      </c>
      <c r="I97" s="324">
        <v>1516.3833333333332</v>
      </c>
      <c r="J97" s="324">
        <v>1528.7666666666664</v>
      </c>
      <c r="K97" s="323">
        <v>1504</v>
      </c>
      <c r="L97" s="323">
        <v>1470</v>
      </c>
      <c r="M97" s="323">
        <v>4.7059600000000001</v>
      </c>
      <c r="N97" s="1"/>
      <c r="O97" s="1"/>
    </row>
    <row r="98" spans="1:15" ht="12.75" customHeight="1">
      <c r="A98" s="30">
        <v>88</v>
      </c>
      <c r="B98" s="342" t="s">
        <v>332</v>
      </c>
      <c r="C98" s="323">
        <v>951.05</v>
      </c>
      <c r="D98" s="324">
        <v>961.65</v>
      </c>
      <c r="E98" s="324">
        <v>938.4</v>
      </c>
      <c r="F98" s="324">
        <v>925.75</v>
      </c>
      <c r="G98" s="324">
        <v>902.5</v>
      </c>
      <c r="H98" s="324">
        <v>974.3</v>
      </c>
      <c r="I98" s="324">
        <v>997.55</v>
      </c>
      <c r="J98" s="324">
        <v>1010.1999999999999</v>
      </c>
      <c r="K98" s="323">
        <v>984.9</v>
      </c>
      <c r="L98" s="323">
        <v>949</v>
      </c>
      <c r="M98" s="323">
        <v>1.2062200000000001</v>
      </c>
      <c r="N98" s="1"/>
      <c r="O98" s="1"/>
    </row>
    <row r="99" spans="1:15" ht="12.75" customHeight="1">
      <c r="A99" s="30">
        <v>89</v>
      </c>
      <c r="B99" s="342" t="s">
        <v>333</v>
      </c>
      <c r="C99" s="323">
        <v>18.5</v>
      </c>
      <c r="D99" s="324">
        <v>18.566666666666666</v>
      </c>
      <c r="E99" s="324">
        <v>18.383333333333333</v>
      </c>
      <c r="F99" s="324">
        <v>18.266666666666666</v>
      </c>
      <c r="G99" s="324">
        <v>18.083333333333332</v>
      </c>
      <c r="H99" s="324">
        <v>18.683333333333334</v>
      </c>
      <c r="I99" s="324">
        <v>18.866666666666664</v>
      </c>
      <c r="J99" s="324">
        <v>18.983333333333334</v>
      </c>
      <c r="K99" s="323">
        <v>18.75</v>
      </c>
      <c r="L99" s="323">
        <v>18.45</v>
      </c>
      <c r="M99" s="323">
        <v>29.731729999999999</v>
      </c>
      <c r="N99" s="1"/>
      <c r="O99" s="1"/>
    </row>
    <row r="100" spans="1:15" ht="12.75" customHeight="1">
      <c r="A100" s="30">
        <v>90</v>
      </c>
      <c r="B100" s="342" t="s">
        <v>335</v>
      </c>
      <c r="C100" s="323">
        <v>668.95</v>
      </c>
      <c r="D100" s="324">
        <v>680.94999999999993</v>
      </c>
      <c r="E100" s="324">
        <v>651.99999999999989</v>
      </c>
      <c r="F100" s="324">
        <v>635.04999999999995</v>
      </c>
      <c r="G100" s="324">
        <v>606.09999999999991</v>
      </c>
      <c r="H100" s="324">
        <v>697.89999999999986</v>
      </c>
      <c r="I100" s="324">
        <v>726.84999999999991</v>
      </c>
      <c r="J100" s="324">
        <v>743.79999999999984</v>
      </c>
      <c r="K100" s="323">
        <v>709.9</v>
      </c>
      <c r="L100" s="323">
        <v>664</v>
      </c>
      <c r="M100" s="323">
        <v>4.1836900000000004</v>
      </c>
      <c r="N100" s="1"/>
      <c r="O100" s="1"/>
    </row>
    <row r="101" spans="1:15" ht="12.75" customHeight="1">
      <c r="A101" s="30">
        <v>91</v>
      </c>
      <c r="B101" s="342" t="s">
        <v>336</v>
      </c>
      <c r="C101" s="323">
        <v>845.85</v>
      </c>
      <c r="D101" s="324">
        <v>858.7833333333333</v>
      </c>
      <c r="E101" s="324">
        <v>828.16666666666663</v>
      </c>
      <c r="F101" s="324">
        <v>810.48333333333335</v>
      </c>
      <c r="G101" s="324">
        <v>779.86666666666667</v>
      </c>
      <c r="H101" s="324">
        <v>876.46666666666658</v>
      </c>
      <c r="I101" s="324">
        <v>907.08333333333337</v>
      </c>
      <c r="J101" s="324">
        <v>924.76666666666654</v>
      </c>
      <c r="K101" s="323">
        <v>889.4</v>
      </c>
      <c r="L101" s="323">
        <v>841.1</v>
      </c>
      <c r="M101" s="323">
        <v>5.5208300000000001</v>
      </c>
      <c r="N101" s="1"/>
      <c r="O101" s="1"/>
    </row>
    <row r="102" spans="1:15" ht="12.75" customHeight="1">
      <c r="A102" s="30">
        <v>92</v>
      </c>
      <c r="B102" s="342" t="s">
        <v>337</v>
      </c>
      <c r="C102" s="323">
        <v>4797.3</v>
      </c>
      <c r="D102" s="324">
        <v>4800.7666666666664</v>
      </c>
      <c r="E102" s="324">
        <v>4757.5333333333328</v>
      </c>
      <c r="F102" s="324">
        <v>4717.7666666666664</v>
      </c>
      <c r="G102" s="324">
        <v>4674.5333333333328</v>
      </c>
      <c r="H102" s="324">
        <v>4840.5333333333328</v>
      </c>
      <c r="I102" s="324">
        <v>4883.7666666666664</v>
      </c>
      <c r="J102" s="324">
        <v>4923.5333333333328</v>
      </c>
      <c r="K102" s="323">
        <v>4844</v>
      </c>
      <c r="L102" s="323">
        <v>4761</v>
      </c>
      <c r="M102" s="323">
        <v>0.12366000000000001</v>
      </c>
      <c r="N102" s="1"/>
      <c r="O102" s="1"/>
    </row>
    <row r="103" spans="1:15" ht="12.75" customHeight="1">
      <c r="A103" s="30">
        <v>93</v>
      </c>
      <c r="B103" s="342" t="s">
        <v>248</v>
      </c>
      <c r="C103" s="323">
        <v>77.45</v>
      </c>
      <c r="D103" s="324">
        <v>77.216666666666654</v>
      </c>
      <c r="E103" s="324">
        <v>75.933333333333309</v>
      </c>
      <c r="F103" s="324">
        <v>74.416666666666657</v>
      </c>
      <c r="G103" s="324">
        <v>73.133333333333312</v>
      </c>
      <c r="H103" s="324">
        <v>78.733333333333306</v>
      </c>
      <c r="I103" s="324">
        <v>80.016666666666637</v>
      </c>
      <c r="J103" s="324">
        <v>81.533333333333303</v>
      </c>
      <c r="K103" s="323">
        <v>78.5</v>
      </c>
      <c r="L103" s="323">
        <v>75.7</v>
      </c>
      <c r="M103" s="323">
        <v>41.741529999999997</v>
      </c>
      <c r="N103" s="1"/>
      <c r="O103" s="1"/>
    </row>
    <row r="104" spans="1:15" ht="12.75" customHeight="1">
      <c r="A104" s="30">
        <v>94</v>
      </c>
      <c r="B104" s="342" t="s">
        <v>330</v>
      </c>
      <c r="C104" s="323">
        <v>617</v>
      </c>
      <c r="D104" s="324">
        <v>619.15</v>
      </c>
      <c r="E104" s="324">
        <v>613.84999999999991</v>
      </c>
      <c r="F104" s="324">
        <v>610.69999999999993</v>
      </c>
      <c r="G104" s="324">
        <v>605.39999999999986</v>
      </c>
      <c r="H104" s="324">
        <v>622.29999999999995</v>
      </c>
      <c r="I104" s="324">
        <v>627.59999999999991</v>
      </c>
      <c r="J104" s="324">
        <v>630.75</v>
      </c>
      <c r="K104" s="323">
        <v>624.45000000000005</v>
      </c>
      <c r="L104" s="323">
        <v>616</v>
      </c>
      <c r="M104" s="323">
        <v>2.7007400000000001</v>
      </c>
      <c r="N104" s="1"/>
      <c r="O104" s="1"/>
    </row>
    <row r="105" spans="1:15" ht="12.75" customHeight="1">
      <c r="A105" s="30">
        <v>95</v>
      </c>
      <c r="B105" s="342" t="s">
        <v>829</v>
      </c>
      <c r="C105" s="323">
        <v>184.5</v>
      </c>
      <c r="D105" s="324">
        <v>184.43333333333331</v>
      </c>
      <c r="E105" s="324">
        <v>181.71666666666661</v>
      </c>
      <c r="F105" s="324">
        <v>178.93333333333331</v>
      </c>
      <c r="G105" s="324">
        <v>176.21666666666661</v>
      </c>
      <c r="H105" s="324">
        <v>187.21666666666661</v>
      </c>
      <c r="I105" s="324">
        <v>189.93333333333331</v>
      </c>
      <c r="J105" s="324">
        <v>192.71666666666661</v>
      </c>
      <c r="K105" s="323">
        <v>187.15</v>
      </c>
      <c r="L105" s="323">
        <v>181.65</v>
      </c>
      <c r="M105" s="323">
        <v>10.34423</v>
      </c>
      <c r="N105" s="1"/>
      <c r="O105" s="1"/>
    </row>
    <row r="106" spans="1:15" ht="12.75" customHeight="1">
      <c r="A106" s="30">
        <v>96</v>
      </c>
      <c r="B106" s="342" t="s">
        <v>338</v>
      </c>
      <c r="C106" s="323">
        <v>298.45</v>
      </c>
      <c r="D106" s="324">
        <v>302.08333333333331</v>
      </c>
      <c r="E106" s="324">
        <v>287.36666666666662</v>
      </c>
      <c r="F106" s="324">
        <v>276.2833333333333</v>
      </c>
      <c r="G106" s="324">
        <v>261.56666666666661</v>
      </c>
      <c r="H106" s="324">
        <v>313.16666666666663</v>
      </c>
      <c r="I106" s="324">
        <v>327.88333333333333</v>
      </c>
      <c r="J106" s="324">
        <v>338.96666666666664</v>
      </c>
      <c r="K106" s="323">
        <v>316.8</v>
      </c>
      <c r="L106" s="323">
        <v>291</v>
      </c>
      <c r="M106" s="323">
        <v>16.909379999999999</v>
      </c>
      <c r="N106" s="1"/>
      <c r="O106" s="1"/>
    </row>
    <row r="107" spans="1:15" ht="12.75" customHeight="1">
      <c r="A107" s="30">
        <v>97</v>
      </c>
      <c r="B107" s="342" t="s">
        <v>339</v>
      </c>
      <c r="C107" s="323">
        <v>409.85</v>
      </c>
      <c r="D107" s="324">
        <v>412.11666666666662</v>
      </c>
      <c r="E107" s="324">
        <v>404.23333333333323</v>
      </c>
      <c r="F107" s="324">
        <v>398.61666666666662</v>
      </c>
      <c r="G107" s="324">
        <v>390.73333333333323</v>
      </c>
      <c r="H107" s="324">
        <v>417.73333333333323</v>
      </c>
      <c r="I107" s="324">
        <v>425.61666666666656</v>
      </c>
      <c r="J107" s="324">
        <v>431.23333333333323</v>
      </c>
      <c r="K107" s="323">
        <v>420</v>
      </c>
      <c r="L107" s="323">
        <v>406.5</v>
      </c>
      <c r="M107" s="323">
        <v>15.438140000000001</v>
      </c>
      <c r="N107" s="1"/>
      <c r="O107" s="1"/>
    </row>
    <row r="108" spans="1:15" ht="12.75" customHeight="1">
      <c r="A108" s="30">
        <v>98</v>
      </c>
      <c r="B108" s="342" t="s">
        <v>83</v>
      </c>
      <c r="C108" s="323">
        <v>732.25</v>
      </c>
      <c r="D108" s="324">
        <v>732.5</v>
      </c>
      <c r="E108" s="324">
        <v>725.05</v>
      </c>
      <c r="F108" s="324">
        <v>717.84999999999991</v>
      </c>
      <c r="G108" s="324">
        <v>710.39999999999986</v>
      </c>
      <c r="H108" s="324">
        <v>739.7</v>
      </c>
      <c r="I108" s="324">
        <v>747.15000000000009</v>
      </c>
      <c r="J108" s="324">
        <v>754.35000000000014</v>
      </c>
      <c r="K108" s="323">
        <v>739.95</v>
      </c>
      <c r="L108" s="323">
        <v>725.3</v>
      </c>
      <c r="M108" s="323">
        <v>14.42309</v>
      </c>
      <c r="N108" s="1"/>
      <c r="O108" s="1"/>
    </row>
    <row r="109" spans="1:15" ht="12.75" customHeight="1">
      <c r="A109" s="30">
        <v>99</v>
      </c>
      <c r="B109" s="342" t="s">
        <v>340</v>
      </c>
      <c r="C109" s="323">
        <v>620.6</v>
      </c>
      <c r="D109" s="324">
        <v>625.61666666666667</v>
      </c>
      <c r="E109" s="324">
        <v>612.73333333333335</v>
      </c>
      <c r="F109" s="324">
        <v>604.86666666666667</v>
      </c>
      <c r="G109" s="324">
        <v>591.98333333333335</v>
      </c>
      <c r="H109" s="324">
        <v>633.48333333333335</v>
      </c>
      <c r="I109" s="324">
        <v>646.36666666666679</v>
      </c>
      <c r="J109" s="324">
        <v>654.23333333333335</v>
      </c>
      <c r="K109" s="323">
        <v>638.5</v>
      </c>
      <c r="L109" s="323">
        <v>617.75</v>
      </c>
      <c r="M109" s="323">
        <v>2.53274</v>
      </c>
      <c r="N109" s="1"/>
      <c r="O109" s="1"/>
    </row>
    <row r="110" spans="1:15" ht="12.75" customHeight="1">
      <c r="A110" s="30">
        <v>100</v>
      </c>
      <c r="B110" s="342" t="s">
        <v>84</v>
      </c>
      <c r="C110" s="323">
        <v>1013.5</v>
      </c>
      <c r="D110" s="324">
        <v>1017.6</v>
      </c>
      <c r="E110" s="324">
        <v>1001.9000000000001</v>
      </c>
      <c r="F110" s="324">
        <v>990.30000000000007</v>
      </c>
      <c r="G110" s="324">
        <v>974.60000000000014</v>
      </c>
      <c r="H110" s="324">
        <v>1029.2</v>
      </c>
      <c r="I110" s="324">
        <v>1044.9000000000001</v>
      </c>
      <c r="J110" s="324">
        <v>1056.5</v>
      </c>
      <c r="K110" s="323">
        <v>1033.3</v>
      </c>
      <c r="L110" s="323">
        <v>1006</v>
      </c>
      <c r="M110" s="323">
        <v>16.80031</v>
      </c>
      <c r="N110" s="1"/>
      <c r="O110" s="1"/>
    </row>
    <row r="111" spans="1:15" ht="12.75" customHeight="1">
      <c r="A111" s="30">
        <v>101</v>
      </c>
      <c r="B111" s="342" t="s">
        <v>85</v>
      </c>
      <c r="C111" s="323">
        <v>186.1</v>
      </c>
      <c r="D111" s="324">
        <v>186.53333333333333</v>
      </c>
      <c r="E111" s="324">
        <v>184.16666666666666</v>
      </c>
      <c r="F111" s="324">
        <v>182.23333333333332</v>
      </c>
      <c r="G111" s="324">
        <v>179.86666666666665</v>
      </c>
      <c r="H111" s="324">
        <v>188.46666666666667</v>
      </c>
      <c r="I111" s="324">
        <v>190.83333333333334</v>
      </c>
      <c r="J111" s="324">
        <v>192.76666666666668</v>
      </c>
      <c r="K111" s="323">
        <v>188.9</v>
      </c>
      <c r="L111" s="323">
        <v>184.6</v>
      </c>
      <c r="M111" s="323">
        <v>100.44811</v>
      </c>
      <c r="N111" s="1"/>
      <c r="O111" s="1"/>
    </row>
    <row r="112" spans="1:15" ht="12.75" customHeight="1">
      <c r="A112" s="30">
        <v>102</v>
      </c>
      <c r="B112" s="342" t="s">
        <v>341</v>
      </c>
      <c r="C112" s="323">
        <v>300.55</v>
      </c>
      <c r="D112" s="324">
        <v>301.51666666666665</v>
      </c>
      <c r="E112" s="324">
        <v>299.0333333333333</v>
      </c>
      <c r="F112" s="324">
        <v>297.51666666666665</v>
      </c>
      <c r="G112" s="324">
        <v>295.0333333333333</v>
      </c>
      <c r="H112" s="324">
        <v>303.0333333333333</v>
      </c>
      <c r="I112" s="324">
        <v>305.51666666666665</v>
      </c>
      <c r="J112" s="324">
        <v>307.0333333333333</v>
      </c>
      <c r="K112" s="323">
        <v>304</v>
      </c>
      <c r="L112" s="323">
        <v>300</v>
      </c>
      <c r="M112" s="323">
        <v>1.3917200000000001</v>
      </c>
      <c r="N112" s="1"/>
      <c r="O112" s="1"/>
    </row>
    <row r="113" spans="1:15" ht="12.75" customHeight="1">
      <c r="A113" s="30">
        <v>103</v>
      </c>
      <c r="B113" s="342" t="s">
        <v>87</v>
      </c>
      <c r="C113" s="323">
        <v>4423.05</v>
      </c>
      <c r="D113" s="324">
        <v>4450.0166666666664</v>
      </c>
      <c r="E113" s="324">
        <v>4375.0333333333328</v>
      </c>
      <c r="F113" s="324">
        <v>4327.0166666666664</v>
      </c>
      <c r="G113" s="324">
        <v>4252.0333333333328</v>
      </c>
      <c r="H113" s="324">
        <v>4498.0333333333328</v>
      </c>
      <c r="I113" s="324">
        <v>4573.0166666666664</v>
      </c>
      <c r="J113" s="324">
        <v>4621.0333333333328</v>
      </c>
      <c r="K113" s="323">
        <v>4525</v>
      </c>
      <c r="L113" s="323">
        <v>4402</v>
      </c>
      <c r="M113" s="323">
        <v>3.0722999999999998</v>
      </c>
      <c r="N113" s="1"/>
      <c r="O113" s="1"/>
    </row>
    <row r="114" spans="1:15" ht="12.75" customHeight="1">
      <c r="A114" s="30">
        <v>104</v>
      </c>
      <c r="B114" s="342" t="s">
        <v>88</v>
      </c>
      <c r="C114" s="323">
        <v>1518.65</v>
      </c>
      <c r="D114" s="324">
        <v>1514.25</v>
      </c>
      <c r="E114" s="324">
        <v>1504.5</v>
      </c>
      <c r="F114" s="324">
        <v>1490.35</v>
      </c>
      <c r="G114" s="324">
        <v>1480.6</v>
      </c>
      <c r="H114" s="324">
        <v>1528.4</v>
      </c>
      <c r="I114" s="324">
        <v>1538.15</v>
      </c>
      <c r="J114" s="324">
        <v>1552.3000000000002</v>
      </c>
      <c r="K114" s="323">
        <v>1524</v>
      </c>
      <c r="L114" s="323">
        <v>1500.1</v>
      </c>
      <c r="M114" s="323">
        <v>2.6039500000000002</v>
      </c>
      <c r="N114" s="1"/>
      <c r="O114" s="1"/>
    </row>
    <row r="115" spans="1:15" ht="12.75" customHeight="1">
      <c r="A115" s="30">
        <v>105</v>
      </c>
      <c r="B115" s="342" t="s">
        <v>89</v>
      </c>
      <c r="C115" s="323">
        <v>689.8</v>
      </c>
      <c r="D115" s="324">
        <v>672.6</v>
      </c>
      <c r="E115" s="324">
        <v>640.20000000000005</v>
      </c>
      <c r="F115" s="324">
        <v>590.6</v>
      </c>
      <c r="G115" s="324">
        <v>558.20000000000005</v>
      </c>
      <c r="H115" s="324">
        <v>722.2</v>
      </c>
      <c r="I115" s="324">
        <v>754.59999999999991</v>
      </c>
      <c r="J115" s="324">
        <v>804.2</v>
      </c>
      <c r="K115" s="323">
        <v>705</v>
      </c>
      <c r="L115" s="323">
        <v>623</v>
      </c>
      <c r="M115" s="323">
        <v>136.59201999999999</v>
      </c>
      <c r="N115" s="1"/>
      <c r="O115" s="1"/>
    </row>
    <row r="116" spans="1:15" ht="12.75" customHeight="1">
      <c r="A116" s="30">
        <v>106</v>
      </c>
      <c r="B116" s="342" t="s">
        <v>90</v>
      </c>
      <c r="C116" s="323">
        <v>793.75</v>
      </c>
      <c r="D116" s="324">
        <v>799.43333333333339</v>
      </c>
      <c r="E116" s="324">
        <v>784.86666666666679</v>
      </c>
      <c r="F116" s="324">
        <v>775.98333333333335</v>
      </c>
      <c r="G116" s="324">
        <v>761.41666666666674</v>
      </c>
      <c r="H116" s="324">
        <v>808.31666666666683</v>
      </c>
      <c r="I116" s="324">
        <v>822.88333333333344</v>
      </c>
      <c r="J116" s="324">
        <v>831.76666666666688</v>
      </c>
      <c r="K116" s="323">
        <v>814</v>
      </c>
      <c r="L116" s="323">
        <v>790.55</v>
      </c>
      <c r="M116" s="323">
        <v>1.609</v>
      </c>
      <c r="N116" s="1"/>
      <c r="O116" s="1"/>
    </row>
    <row r="117" spans="1:15" ht="12.75" customHeight="1">
      <c r="A117" s="30">
        <v>107</v>
      </c>
      <c r="B117" s="342" t="s">
        <v>343</v>
      </c>
      <c r="C117" s="323">
        <v>839.85</v>
      </c>
      <c r="D117" s="324">
        <v>842.85</v>
      </c>
      <c r="E117" s="324">
        <v>808</v>
      </c>
      <c r="F117" s="324">
        <v>776.15</v>
      </c>
      <c r="G117" s="324">
        <v>741.3</v>
      </c>
      <c r="H117" s="324">
        <v>874.7</v>
      </c>
      <c r="I117" s="324">
        <v>909.55000000000018</v>
      </c>
      <c r="J117" s="324">
        <v>941.40000000000009</v>
      </c>
      <c r="K117" s="323">
        <v>877.7</v>
      </c>
      <c r="L117" s="323">
        <v>811</v>
      </c>
      <c r="M117" s="323">
        <v>9.6976700000000005</v>
      </c>
      <c r="N117" s="1"/>
      <c r="O117" s="1"/>
    </row>
    <row r="118" spans="1:15" ht="12.75" customHeight="1">
      <c r="A118" s="30">
        <v>108</v>
      </c>
      <c r="B118" s="342" t="s">
        <v>326</v>
      </c>
      <c r="C118" s="323">
        <v>3085.55</v>
      </c>
      <c r="D118" s="324">
        <v>3071.1833333333329</v>
      </c>
      <c r="E118" s="324">
        <v>3044.3666666666659</v>
      </c>
      <c r="F118" s="324">
        <v>3003.1833333333329</v>
      </c>
      <c r="G118" s="324">
        <v>2976.3666666666659</v>
      </c>
      <c r="H118" s="324">
        <v>3112.3666666666659</v>
      </c>
      <c r="I118" s="324">
        <v>3139.1833333333325</v>
      </c>
      <c r="J118" s="324">
        <v>3180.3666666666659</v>
      </c>
      <c r="K118" s="323">
        <v>3098</v>
      </c>
      <c r="L118" s="323">
        <v>3030</v>
      </c>
      <c r="M118" s="323">
        <v>0.25446000000000002</v>
      </c>
      <c r="N118" s="1"/>
      <c r="O118" s="1"/>
    </row>
    <row r="119" spans="1:15" ht="12.75" customHeight="1">
      <c r="A119" s="30">
        <v>109</v>
      </c>
      <c r="B119" s="342" t="s">
        <v>250</v>
      </c>
      <c r="C119" s="323">
        <v>374.55</v>
      </c>
      <c r="D119" s="324">
        <v>373.36666666666662</v>
      </c>
      <c r="E119" s="324">
        <v>367.73333333333323</v>
      </c>
      <c r="F119" s="324">
        <v>360.91666666666663</v>
      </c>
      <c r="G119" s="324">
        <v>355.28333333333325</v>
      </c>
      <c r="H119" s="324">
        <v>380.18333333333322</v>
      </c>
      <c r="I119" s="324">
        <v>385.81666666666655</v>
      </c>
      <c r="J119" s="324">
        <v>392.63333333333321</v>
      </c>
      <c r="K119" s="323">
        <v>379</v>
      </c>
      <c r="L119" s="323">
        <v>366.55</v>
      </c>
      <c r="M119" s="323">
        <v>19.18113</v>
      </c>
      <c r="N119" s="1"/>
      <c r="O119" s="1"/>
    </row>
    <row r="120" spans="1:15" ht="12.75" customHeight="1">
      <c r="A120" s="30">
        <v>110</v>
      </c>
      <c r="B120" s="342" t="s">
        <v>327</v>
      </c>
      <c r="C120" s="323">
        <v>217.4</v>
      </c>
      <c r="D120" s="324">
        <v>218.4</v>
      </c>
      <c r="E120" s="324">
        <v>215.65</v>
      </c>
      <c r="F120" s="324">
        <v>213.9</v>
      </c>
      <c r="G120" s="324">
        <v>211.15</v>
      </c>
      <c r="H120" s="324">
        <v>220.15</v>
      </c>
      <c r="I120" s="324">
        <v>222.9</v>
      </c>
      <c r="J120" s="324">
        <v>224.65</v>
      </c>
      <c r="K120" s="323">
        <v>221.15</v>
      </c>
      <c r="L120" s="323">
        <v>216.65</v>
      </c>
      <c r="M120" s="323">
        <v>1.4369400000000001</v>
      </c>
      <c r="N120" s="1"/>
      <c r="O120" s="1"/>
    </row>
    <row r="121" spans="1:15" ht="12.75" customHeight="1">
      <c r="A121" s="30">
        <v>111</v>
      </c>
      <c r="B121" s="342" t="s">
        <v>91</v>
      </c>
      <c r="C121" s="323">
        <v>124.7</v>
      </c>
      <c r="D121" s="324">
        <v>124.60000000000001</v>
      </c>
      <c r="E121" s="324">
        <v>123.35000000000002</v>
      </c>
      <c r="F121" s="324">
        <v>122.00000000000001</v>
      </c>
      <c r="G121" s="324">
        <v>120.75000000000003</v>
      </c>
      <c r="H121" s="324">
        <v>125.95000000000002</v>
      </c>
      <c r="I121" s="324">
        <v>127.19999999999999</v>
      </c>
      <c r="J121" s="324">
        <v>128.55000000000001</v>
      </c>
      <c r="K121" s="323">
        <v>125.85</v>
      </c>
      <c r="L121" s="323">
        <v>123.25</v>
      </c>
      <c r="M121" s="323">
        <v>15.47475</v>
      </c>
      <c r="N121" s="1"/>
      <c r="O121" s="1"/>
    </row>
    <row r="122" spans="1:15" ht="12.75" customHeight="1">
      <c r="A122" s="30">
        <v>112</v>
      </c>
      <c r="B122" s="342" t="s">
        <v>92</v>
      </c>
      <c r="C122" s="323">
        <v>1086.3499999999999</v>
      </c>
      <c r="D122" s="324">
        <v>1093.3999999999999</v>
      </c>
      <c r="E122" s="324">
        <v>1072.9999999999998</v>
      </c>
      <c r="F122" s="324">
        <v>1059.6499999999999</v>
      </c>
      <c r="G122" s="324">
        <v>1039.2499999999998</v>
      </c>
      <c r="H122" s="324">
        <v>1106.7499999999998</v>
      </c>
      <c r="I122" s="324">
        <v>1127.1499999999999</v>
      </c>
      <c r="J122" s="324">
        <v>1140.4999999999998</v>
      </c>
      <c r="K122" s="323">
        <v>1113.8</v>
      </c>
      <c r="L122" s="323">
        <v>1080.05</v>
      </c>
      <c r="M122" s="323">
        <v>11.173730000000001</v>
      </c>
      <c r="N122" s="1"/>
      <c r="O122" s="1"/>
    </row>
    <row r="123" spans="1:15" ht="12.75" customHeight="1">
      <c r="A123" s="30">
        <v>113</v>
      </c>
      <c r="B123" s="342" t="s">
        <v>344</v>
      </c>
      <c r="C123" s="323">
        <v>914.55</v>
      </c>
      <c r="D123" s="324">
        <v>918.33333333333337</v>
      </c>
      <c r="E123" s="324">
        <v>906.2166666666667</v>
      </c>
      <c r="F123" s="324">
        <v>897.88333333333333</v>
      </c>
      <c r="G123" s="324">
        <v>885.76666666666665</v>
      </c>
      <c r="H123" s="324">
        <v>926.66666666666674</v>
      </c>
      <c r="I123" s="324">
        <v>938.7833333333333</v>
      </c>
      <c r="J123" s="324">
        <v>947.11666666666679</v>
      </c>
      <c r="K123" s="323">
        <v>930.45</v>
      </c>
      <c r="L123" s="323">
        <v>910</v>
      </c>
      <c r="M123" s="323">
        <v>1.06758</v>
      </c>
      <c r="N123" s="1"/>
      <c r="O123" s="1"/>
    </row>
    <row r="124" spans="1:15" ht="12.75" customHeight="1">
      <c r="A124" s="30">
        <v>114</v>
      </c>
      <c r="B124" s="342" t="s">
        <v>93</v>
      </c>
      <c r="C124" s="323">
        <v>519.79999999999995</v>
      </c>
      <c r="D124" s="324">
        <v>521.54999999999995</v>
      </c>
      <c r="E124" s="324">
        <v>515.94999999999993</v>
      </c>
      <c r="F124" s="324">
        <v>512.1</v>
      </c>
      <c r="G124" s="324">
        <v>506.5</v>
      </c>
      <c r="H124" s="324">
        <v>525.39999999999986</v>
      </c>
      <c r="I124" s="324">
        <v>530.99999999999977</v>
      </c>
      <c r="J124" s="324">
        <v>534.8499999999998</v>
      </c>
      <c r="K124" s="323">
        <v>527.15</v>
      </c>
      <c r="L124" s="323">
        <v>517.70000000000005</v>
      </c>
      <c r="M124" s="323">
        <v>11.853949999999999</v>
      </c>
      <c r="N124" s="1"/>
      <c r="O124" s="1"/>
    </row>
    <row r="125" spans="1:15" ht="12.75" customHeight="1">
      <c r="A125" s="30">
        <v>115</v>
      </c>
      <c r="B125" s="342" t="s">
        <v>251</v>
      </c>
      <c r="C125" s="323">
        <v>1360.4</v>
      </c>
      <c r="D125" s="324">
        <v>1371.7166666666665</v>
      </c>
      <c r="E125" s="324">
        <v>1340.083333333333</v>
      </c>
      <c r="F125" s="324">
        <v>1319.7666666666667</v>
      </c>
      <c r="G125" s="324">
        <v>1288.1333333333332</v>
      </c>
      <c r="H125" s="324">
        <v>1392.0333333333328</v>
      </c>
      <c r="I125" s="324">
        <v>1423.6666666666665</v>
      </c>
      <c r="J125" s="324">
        <v>1443.9833333333327</v>
      </c>
      <c r="K125" s="323">
        <v>1403.35</v>
      </c>
      <c r="L125" s="323">
        <v>1351.4</v>
      </c>
      <c r="M125" s="323">
        <v>1.7129700000000001</v>
      </c>
      <c r="N125" s="1"/>
      <c r="O125" s="1"/>
    </row>
    <row r="126" spans="1:15" ht="12.75" customHeight="1">
      <c r="A126" s="30">
        <v>116</v>
      </c>
      <c r="B126" s="342" t="s">
        <v>349</v>
      </c>
      <c r="C126" s="323">
        <v>244.7</v>
      </c>
      <c r="D126" s="324">
        <v>247.6</v>
      </c>
      <c r="E126" s="324">
        <v>240.2</v>
      </c>
      <c r="F126" s="324">
        <v>235.7</v>
      </c>
      <c r="G126" s="324">
        <v>228.29999999999998</v>
      </c>
      <c r="H126" s="324">
        <v>252.1</v>
      </c>
      <c r="I126" s="324">
        <v>259.5</v>
      </c>
      <c r="J126" s="324">
        <v>264</v>
      </c>
      <c r="K126" s="323">
        <v>255</v>
      </c>
      <c r="L126" s="323">
        <v>243.1</v>
      </c>
      <c r="M126" s="323">
        <v>8.1212700000000009</v>
      </c>
      <c r="N126" s="1"/>
      <c r="O126" s="1"/>
    </row>
    <row r="127" spans="1:15" ht="12.75" customHeight="1">
      <c r="A127" s="30">
        <v>117</v>
      </c>
      <c r="B127" s="342" t="s">
        <v>345</v>
      </c>
      <c r="C127" s="323">
        <v>73.8</v>
      </c>
      <c r="D127" s="324">
        <v>73.616666666666674</v>
      </c>
      <c r="E127" s="324">
        <v>72.733333333333348</v>
      </c>
      <c r="F127" s="324">
        <v>71.666666666666671</v>
      </c>
      <c r="G127" s="324">
        <v>70.783333333333346</v>
      </c>
      <c r="H127" s="324">
        <v>74.683333333333351</v>
      </c>
      <c r="I127" s="324">
        <v>75.566666666666677</v>
      </c>
      <c r="J127" s="324">
        <v>76.633333333333354</v>
      </c>
      <c r="K127" s="323">
        <v>74.5</v>
      </c>
      <c r="L127" s="323">
        <v>72.55</v>
      </c>
      <c r="M127" s="323">
        <v>8.5705500000000008</v>
      </c>
      <c r="N127" s="1"/>
      <c r="O127" s="1"/>
    </row>
    <row r="128" spans="1:15" ht="12.75" customHeight="1">
      <c r="A128" s="30">
        <v>118</v>
      </c>
      <c r="B128" s="342" t="s">
        <v>346</v>
      </c>
      <c r="C128" s="323">
        <v>1056.45</v>
      </c>
      <c r="D128" s="324">
        <v>1063.1499999999999</v>
      </c>
      <c r="E128" s="324">
        <v>1044.2999999999997</v>
      </c>
      <c r="F128" s="324">
        <v>1032.1499999999999</v>
      </c>
      <c r="G128" s="324">
        <v>1013.2999999999997</v>
      </c>
      <c r="H128" s="324">
        <v>1075.2999999999997</v>
      </c>
      <c r="I128" s="324">
        <v>1094.1499999999996</v>
      </c>
      <c r="J128" s="324">
        <v>1106.2999999999997</v>
      </c>
      <c r="K128" s="323">
        <v>1082</v>
      </c>
      <c r="L128" s="323">
        <v>1051</v>
      </c>
      <c r="M128" s="323">
        <v>0.76854</v>
      </c>
      <c r="N128" s="1"/>
      <c r="O128" s="1"/>
    </row>
    <row r="129" spans="1:15" ht="12.75" customHeight="1">
      <c r="A129" s="30">
        <v>119</v>
      </c>
      <c r="B129" s="342" t="s">
        <v>94</v>
      </c>
      <c r="C129" s="323">
        <v>2228.35</v>
      </c>
      <c r="D129" s="324">
        <v>2230.0166666666664</v>
      </c>
      <c r="E129" s="324">
        <v>2208.333333333333</v>
      </c>
      <c r="F129" s="324">
        <v>2188.3166666666666</v>
      </c>
      <c r="G129" s="324">
        <v>2166.6333333333332</v>
      </c>
      <c r="H129" s="324">
        <v>2250.0333333333328</v>
      </c>
      <c r="I129" s="324">
        <v>2271.7166666666662</v>
      </c>
      <c r="J129" s="324">
        <v>2291.7333333333327</v>
      </c>
      <c r="K129" s="323">
        <v>2251.6999999999998</v>
      </c>
      <c r="L129" s="323">
        <v>2210</v>
      </c>
      <c r="M129" s="323">
        <v>5.0380900000000004</v>
      </c>
      <c r="N129" s="1"/>
      <c r="O129" s="1"/>
    </row>
    <row r="130" spans="1:15" ht="12.75" customHeight="1">
      <c r="A130" s="30">
        <v>120</v>
      </c>
      <c r="B130" s="342" t="s">
        <v>347</v>
      </c>
      <c r="C130" s="323">
        <v>320.14999999999998</v>
      </c>
      <c r="D130" s="324">
        <v>319.16666666666669</v>
      </c>
      <c r="E130" s="324">
        <v>315.33333333333337</v>
      </c>
      <c r="F130" s="324">
        <v>310.51666666666671</v>
      </c>
      <c r="G130" s="324">
        <v>306.68333333333339</v>
      </c>
      <c r="H130" s="324">
        <v>323.98333333333335</v>
      </c>
      <c r="I130" s="324">
        <v>327.81666666666672</v>
      </c>
      <c r="J130" s="324">
        <v>332.63333333333333</v>
      </c>
      <c r="K130" s="323">
        <v>323</v>
      </c>
      <c r="L130" s="323">
        <v>314.35000000000002</v>
      </c>
      <c r="M130" s="323">
        <v>137.86601999999999</v>
      </c>
      <c r="N130" s="1"/>
      <c r="O130" s="1"/>
    </row>
    <row r="131" spans="1:15" ht="12.75" customHeight="1">
      <c r="A131" s="30">
        <v>121</v>
      </c>
      <c r="B131" s="342" t="s">
        <v>252</v>
      </c>
      <c r="C131" s="323">
        <v>69.900000000000006</v>
      </c>
      <c r="D131" s="324">
        <v>69.7</v>
      </c>
      <c r="E131" s="324">
        <v>67.2</v>
      </c>
      <c r="F131" s="324">
        <v>64.5</v>
      </c>
      <c r="G131" s="324">
        <v>62</v>
      </c>
      <c r="H131" s="324">
        <v>72.400000000000006</v>
      </c>
      <c r="I131" s="324">
        <v>74.900000000000006</v>
      </c>
      <c r="J131" s="324">
        <v>77.600000000000009</v>
      </c>
      <c r="K131" s="323">
        <v>72.2</v>
      </c>
      <c r="L131" s="323">
        <v>67</v>
      </c>
      <c r="M131" s="323">
        <v>125.29245</v>
      </c>
      <c r="N131" s="1"/>
      <c r="O131" s="1"/>
    </row>
    <row r="132" spans="1:15" ht="12.75" customHeight="1">
      <c r="A132" s="30">
        <v>122</v>
      </c>
      <c r="B132" s="342" t="s">
        <v>348</v>
      </c>
      <c r="C132" s="323">
        <v>706.3</v>
      </c>
      <c r="D132" s="324">
        <v>712.76666666666677</v>
      </c>
      <c r="E132" s="324">
        <v>698.53333333333353</v>
      </c>
      <c r="F132" s="324">
        <v>690.76666666666677</v>
      </c>
      <c r="G132" s="324">
        <v>676.53333333333353</v>
      </c>
      <c r="H132" s="324">
        <v>720.53333333333353</v>
      </c>
      <c r="I132" s="324">
        <v>734.76666666666688</v>
      </c>
      <c r="J132" s="324">
        <v>742.53333333333353</v>
      </c>
      <c r="K132" s="323">
        <v>727</v>
      </c>
      <c r="L132" s="323">
        <v>705</v>
      </c>
      <c r="M132" s="323">
        <v>0.41776000000000002</v>
      </c>
      <c r="N132" s="1"/>
      <c r="O132" s="1"/>
    </row>
    <row r="133" spans="1:15" ht="12.75" customHeight="1">
      <c r="A133" s="30">
        <v>123</v>
      </c>
      <c r="B133" s="342" t="s">
        <v>95</v>
      </c>
      <c r="C133" s="323">
        <v>4454.1499999999996</v>
      </c>
      <c r="D133" s="324">
        <v>4464.7166666666662</v>
      </c>
      <c r="E133" s="324">
        <v>4409.4333333333325</v>
      </c>
      <c r="F133" s="324">
        <v>4364.7166666666662</v>
      </c>
      <c r="G133" s="324">
        <v>4309.4333333333325</v>
      </c>
      <c r="H133" s="324">
        <v>4509.4333333333325</v>
      </c>
      <c r="I133" s="324">
        <v>4564.7166666666672</v>
      </c>
      <c r="J133" s="324">
        <v>4609.4333333333325</v>
      </c>
      <c r="K133" s="323">
        <v>4520</v>
      </c>
      <c r="L133" s="323">
        <v>4420</v>
      </c>
      <c r="M133" s="323">
        <v>2.70912</v>
      </c>
      <c r="N133" s="1"/>
      <c r="O133" s="1"/>
    </row>
    <row r="134" spans="1:15" ht="12.75" customHeight="1">
      <c r="A134" s="30">
        <v>124</v>
      </c>
      <c r="B134" s="342" t="s">
        <v>253</v>
      </c>
      <c r="C134" s="323">
        <v>4278.2</v>
      </c>
      <c r="D134" s="324">
        <v>4320.0333333333328</v>
      </c>
      <c r="E134" s="324">
        <v>4224.1666666666661</v>
      </c>
      <c r="F134" s="324">
        <v>4170.1333333333332</v>
      </c>
      <c r="G134" s="324">
        <v>4074.2666666666664</v>
      </c>
      <c r="H134" s="324">
        <v>4374.0666666666657</v>
      </c>
      <c r="I134" s="324">
        <v>4469.9333333333325</v>
      </c>
      <c r="J134" s="324">
        <v>4523.9666666666653</v>
      </c>
      <c r="K134" s="323">
        <v>4415.8999999999996</v>
      </c>
      <c r="L134" s="323">
        <v>4266</v>
      </c>
      <c r="M134" s="323">
        <v>1.7599800000000001</v>
      </c>
      <c r="N134" s="1"/>
      <c r="O134" s="1"/>
    </row>
    <row r="135" spans="1:15" ht="12.75" customHeight="1">
      <c r="A135" s="30">
        <v>125</v>
      </c>
      <c r="B135" s="342" t="s">
        <v>97</v>
      </c>
      <c r="C135" s="323">
        <v>365.1</v>
      </c>
      <c r="D135" s="324">
        <v>362.40000000000003</v>
      </c>
      <c r="E135" s="324">
        <v>358.80000000000007</v>
      </c>
      <c r="F135" s="324">
        <v>352.50000000000006</v>
      </c>
      <c r="G135" s="324">
        <v>348.90000000000009</v>
      </c>
      <c r="H135" s="324">
        <v>368.70000000000005</v>
      </c>
      <c r="I135" s="324">
        <v>372.30000000000007</v>
      </c>
      <c r="J135" s="324">
        <v>378.6</v>
      </c>
      <c r="K135" s="323">
        <v>366</v>
      </c>
      <c r="L135" s="323">
        <v>356.1</v>
      </c>
      <c r="M135" s="323">
        <v>91.411339999999996</v>
      </c>
      <c r="N135" s="1"/>
      <c r="O135" s="1"/>
    </row>
    <row r="136" spans="1:15" ht="12.75" customHeight="1">
      <c r="A136" s="30">
        <v>126</v>
      </c>
      <c r="B136" s="342" t="s">
        <v>244</v>
      </c>
      <c r="C136" s="323">
        <v>4001.3</v>
      </c>
      <c r="D136" s="324">
        <v>4021.7666666666664</v>
      </c>
      <c r="E136" s="324">
        <v>3974.5333333333328</v>
      </c>
      <c r="F136" s="324">
        <v>3947.7666666666664</v>
      </c>
      <c r="G136" s="324">
        <v>3900.5333333333328</v>
      </c>
      <c r="H136" s="324">
        <v>4048.5333333333328</v>
      </c>
      <c r="I136" s="324">
        <v>4095.7666666666664</v>
      </c>
      <c r="J136" s="324">
        <v>4122.5333333333328</v>
      </c>
      <c r="K136" s="323">
        <v>4069</v>
      </c>
      <c r="L136" s="323">
        <v>3995</v>
      </c>
      <c r="M136" s="323">
        <v>4.4055799999999996</v>
      </c>
      <c r="N136" s="1"/>
      <c r="O136" s="1"/>
    </row>
    <row r="137" spans="1:15" ht="12.75" customHeight="1">
      <c r="A137" s="30">
        <v>127</v>
      </c>
      <c r="B137" s="342" t="s">
        <v>98</v>
      </c>
      <c r="C137" s="323">
        <v>4361.45</v>
      </c>
      <c r="D137" s="324">
        <v>4342.1500000000005</v>
      </c>
      <c r="E137" s="324">
        <v>4309.3000000000011</v>
      </c>
      <c r="F137" s="324">
        <v>4257.1500000000005</v>
      </c>
      <c r="G137" s="324">
        <v>4224.3000000000011</v>
      </c>
      <c r="H137" s="324">
        <v>4394.3000000000011</v>
      </c>
      <c r="I137" s="324">
        <v>4427.1500000000015</v>
      </c>
      <c r="J137" s="324">
        <v>4479.3000000000011</v>
      </c>
      <c r="K137" s="323">
        <v>4375</v>
      </c>
      <c r="L137" s="323">
        <v>4290</v>
      </c>
      <c r="M137" s="323">
        <v>8.6439699999999995</v>
      </c>
      <c r="N137" s="1"/>
      <c r="O137" s="1"/>
    </row>
    <row r="138" spans="1:15" ht="12.75" customHeight="1">
      <c r="A138" s="30">
        <v>128</v>
      </c>
      <c r="B138" s="342" t="s">
        <v>563</v>
      </c>
      <c r="C138" s="323">
        <v>2300.1999999999998</v>
      </c>
      <c r="D138" s="324">
        <v>2325.3833333333332</v>
      </c>
      <c r="E138" s="324">
        <v>2265.8166666666666</v>
      </c>
      <c r="F138" s="324">
        <v>2231.4333333333334</v>
      </c>
      <c r="G138" s="324">
        <v>2171.8666666666668</v>
      </c>
      <c r="H138" s="324">
        <v>2359.7666666666664</v>
      </c>
      <c r="I138" s="324">
        <v>2419.333333333333</v>
      </c>
      <c r="J138" s="324">
        <v>2453.7166666666662</v>
      </c>
      <c r="K138" s="323">
        <v>2384.9499999999998</v>
      </c>
      <c r="L138" s="323">
        <v>2291</v>
      </c>
      <c r="M138" s="323">
        <v>0.42109999999999997</v>
      </c>
      <c r="N138" s="1"/>
      <c r="O138" s="1"/>
    </row>
    <row r="139" spans="1:15" ht="12.75" customHeight="1">
      <c r="A139" s="30">
        <v>129</v>
      </c>
      <c r="B139" s="342" t="s">
        <v>353</v>
      </c>
      <c r="C139" s="323">
        <v>52.95</v>
      </c>
      <c r="D139" s="324">
        <v>53</v>
      </c>
      <c r="E139" s="324">
        <v>52.5</v>
      </c>
      <c r="F139" s="324">
        <v>52.05</v>
      </c>
      <c r="G139" s="324">
        <v>51.55</v>
      </c>
      <c r="H139" s="324">
        <v>53.45</v>
      </c>
      <c r="I139" s="324">
        <v>53.95</v>
      </c>
      <c r="J139" s="324">
        <v>54.400000000000006</v>
      </c>
      <c r="K139" s="323">
        <v>53.5</v>
      </c>
      <c r="L139" s="323">
        <v>52.55</v>
      </c>
      <c r="M139" s="323">
        <v>46.502040000000001</v>
      </c>
      <c r="N139" s="1"/>
      <c r="O139" s="1"/>
    </row>
    <row r="140" spans="1:15" ht="12.75" customHeight="1">
      <c r="A140" s="30">
        <v>130</v>
      </c>
      <c r="B140" s="342" t="s">
        <v>99</v>
      </c>
      <c r="C140" s="323">
        <v>2336.85</v>
      </c>
      <c r="D140" s="324">
        <v>2350.5833333333335</v>
      </c>
      <c r="E140" s="324">
        <v>2311.3166666666671</v>
      </c>
      <c r="F140" s="324">
        <v>2285.7833333333338</v>
      </c>
      <c r="G140" s="324">
        <v>2246.5166666666673</v>
      </c>
      <c r="H140" s="324">
        <v>2376.1166666666668</v>
      </c>
      <c r="I140" s="324">
        <v>2415.3833333333332</v>
      </c>
      <c r="J140" s="324">
        <v>2440.9166666666665</v>
      </c>
      <c r="K140" s="323">
        <v>2389.85</v>
      </c>
      <c r="L140" s="323">
        <v>2325.0500000000002</v>
      </c>
      <c r="M140" s="323">
        <v>4.4641999999999999</v>
      </c>
      <c r="N140" s="1"/>
      <c r="O140" s="1"/>
    </row>
    <row r="141" spans="1:15" ht="12.75" customHeight="1">
      <c r="A141" s="30">
        <v>131</v>
      </c>
      <c r="B141" s="342" t="s">
        <v>350</v>
      </c>
      <c r="C141" s="323">
        <v>440.1</v>
      </c>
      <c r="D141" s="324">
        <v>436.8</v>
      </c>
      <c r="E141" s="324">
        <v>431</v>
      </c>
      <c r="F141" s="324">
        <v>421.9</v>
      </c>
      <c r="G141" s="324">
        <v>416.09999999999997</v>
      </c>
      <c r="H141" s="324">
        <v>445.90000000000003</v>
      </c>
      <c r="I141" s="324">
        <v>451.7000000000001</v>
      </c>
      <c r="J141" s="324">
        <v>460.80000000000007</v>
      </c>
      <c r="K141" s="323">
        <v>442.6</v>
      </c>
      <c r="L141" s="323">
        <v>427.7</v>
      </c>
      <c r="M141" s="323">
        <v>3.0377900000000002</v>
      </c>
      <c r="N141" s="1"/>
      <c r="O141" s="1"/>
    </row>
    <row r="142" spans="1:15" ht="12.75" customHeight="1">
      <c r="A142" s="30">
        <v>132</v>
      </c>
      <c r="B142" s="342" t="s">
        <v>351</v>
      </c>
      <c r="C142" s="323">
        <v>149</v>
      </c>
      <c r="D142" s="324">
        <v>145.95000000000002</v>
      </c>
      <c r="E142" s="324">
        <v>141.90000000000003</v>
      </c>
      <c r="F142" s="324">
        <v>134.80000000000001</v>
      </c>
      <c r="G142" s="324">
        <v>130.75000000000003</v>
      </c>
      <c r="H142" s="324">
        <v>153.05000000000004</v>
      </c>
      <c r="I142" s="324">
        <v>157.10000000000005</v>
      </c>
      <c r="J142" s="324">
        <v>164.20000000000005</v>
      </c>
      <c r="K142" s="323">
        <v>150</v>
      </c>
      <c r="L142" s="323">
        <v>138.85</v>
      </c>
      <c r="M142" s="323">
        <v>37.168669999999999</v>
      </c>
      <c r="N142" s="1"/>
      <c r="O142" s="1"/>
    </row>
    <row r="143" spans="1:15" ht="12.75" customHeight="1">
      <c r="A143" s="30">
        <v>133</v>
      </c>
      <c r="B143" s="342" t="s">
        <v>354</v>
      </c>
      <c r="C143" s="323">
        <v>277.8</v>
      </c>
      <c r="D143" s="324">
        <v>282.76666666666665</v>
      </c>
      <c r="E143" s="324">
        <v>267.5333333333333</v>
      </c>
      <c r="F143" s="324">
        <v>257.26666666666665</v>
      </c>
      <c r="G143" s="324">
        <v>242.0333333333333</v>
      </c>
      <c r="H143" s="324">
        <v>293.0333333333333</v>
      </c>
      <c r="I143" s="324">
        <v>308.26666666666665</v>
      </c>
      <c r="J143" s="324">
        <v>318.5333333333333</v>
      </c>
      <c r="K143" s="323">
        <v>298</v>
      </c>
      <c r="L143" s="323">
        <v>272.5</v>
      </c>
      <c r="M143" s="323">
        <v>2.8048099999999998</v>
      </c>
      <c r="N143" s="1"/>
      <c r="O143" s="1"/>
    </row>
    <row r="144" spans="1:15" ht="12.75" customHeight="1">
      <c r="A144" s="30">
        <v>134</v>
      </c>
      <c r="B144" s="342" t="s">
        <v>254</v>
      </c>
      <c r="C144" s="323">
        <v>449.45</v>
      </c>
      <c r="D144" s="324">
        <v>449.86666666666662</v>
      </c>
      <c r="E144" s="324">
        <v>446.33333333333326</v>
      </c>
      <c r="F144" s="324">
        <v>443.21666666666664</v>
      </c>
      <c r="G144" s="324">
        <v>439.68333333333328</v>
      </c>
      <c r="H144" s="324">
        <v>452.98333333333323</v>
      </c>
      <c r="I144" s="324">
        <v>456.51666666666665</v>
      </c>
      <c r="J144" s="324">
        <v>459.63333333333321</v>
      </c>
      <c r="K144" s="323">
        <v>453.4</v>
      </c>
      <c r="L144" s="323">
        <v>446.75</v>
      </c>
      <c r="M144" s="323">
        <v>3.4629799999999999</v>
      </c>
      <c r="N144" s="1"/>
      <c r="O144" s="1"/>
    </row>
    <row r="145" spans="1:15" ht="12.75" customHeight="1">
      <c r="A145" s="30">
        <v>135</v>
      </c>
      <c r="B145" s="342" t="s">
        <v>255</v>
      </c>
      <c r="C145" s="323">
        <v>1189.2</v>
      </c>
      <c r="D145" s="324">
        <v>1190.7333333333333</v>
      </c>
      <c r="E145" s="324">
        <v>1173.4666666666667</v>
      </c>
      <c r="F145" s="324">
        <v>1157.7333333333333</v>
      </c>
      <c r="G145" s="324">
        <v>1140.4666666666667</v>
      </c>
      <c r="H145" s="324">
        <v>1206.4666666666667</v>
      </c>
      <c r="I145" s="324">
        <v>1223.7333333333336</v>
      </c>
      <c r="J145" s="324">
        <v>1239.4666666666667</v>
      </c>
      <c r="K145" s="323">
        <v>1208</v>
      </c>
      <c r="L145" s="323">
        <v>1175</v>
      </c>
      <c r="M145" s="323">
        <v>1.13506</v>
      </c>
      <c r="N145" s="1"/>
      <c r="O145" s="1"/>
    </row>
    <row r="146" spans="1:15" ht="12.75" customHeight="1">
      <c r="A146" s="30">
        <v>136</v>
      </c>
      <c r="B146" s="342" t="s">
        <v>355</v>
      </c>
      <c r="C146" s="323">
        <v>64.55</v>
      </c>
      <c r="D146" s="324">
        <v>63.949999999999996</v>
      </c>
      <c r="E146" s="324">
        <v>62.599999999999994</v>
      </c>
      <c r="F146" s="324">
        <v>60.65</v>
      </c>
      <c r="G146" s="324">
        <v>59.3</v>
      </c>
      <c r="H146" s="324">
        <v>65.899999999999991</v>
      </c>
      <c r="I146" s="324">
        <v>67.25</v>
      </c>
      <c r="J146" s="324">
        <v>69.199999999999989</v>
      </c>
      <c r="K146" s="323">
        <v>65.3</v>
      </c>
      <c r="L146" s="323">
        <v>62</v>
      </c>
      <c r="M146" s="323">
        <v>49.575040000000001</v>
      </c>
      <c r="N146" s="1"/>
      <c r="O146" s="1"/>
    </row>
    <row r="147" spans="1:15" ht="12.75" customHeight="1">
      <c r="A147" s="30">
        <v>137</v>
      </c>
      <c r="B147" s="342" t="s">
        <v>352</v>
      </c>
      <c r="C147" s="323">
        <v>166.95</v>
      </c>
      <c r="D147" s="324">
        <v>164.5</v>
      </c>
      <c r="E147" s="324">
        <v>160</v>
      </c>
      <c r="F147" s="324">
        <v>153.05000000000001</v>
      </c>
      <c r="G147" s="324">
        <v>148.55000000000001</v>
      </c>
      <c r="H147" s="324">
        <v>171.45</v>
      </c>
      <c r="I147" s="324">
        <v>175.95</v>
      </c>
      <c r="J147" s="324">
        <v>182.89999999999998</v>
      </c>
      <c r="K147" s="323">
        <v>169</v>
      </c>
      <c r="L147" s="323">
        <v>157.55000000000001</v>
      </c>
      <c r="M147" s="323">
        <v>5.6539599999999997</v>
      </c>
      <c r="N147" s="1"/>
      <c r="O147" s="1"/>
    </row>
    <row r="148" spans="1:15" ht="12.75" customHeight="1">
      <c r="A148" s="30">
        <v>138</v>
      </c>
      <c r="B148" s="342" t="s">
        <v>356</v>
      </c>
      <c r="C148" s="323">
        <v>110.3</v>
      </c>
      <c r="D148" s="324">
        <v>109.55</v>
      </c>
      <c r="E148" s="324">
        <v>108.35</v>
      </c>
      <c r="F148" s="324">
        <v>106.39999999999999</v>
      </c>
      <c r="G148" s="324">
        <v>105.19999999999999</v>
      </c>
      <c r="H148" s="324">
        <v>111.5</v>
      </c>
      <c r="I148" s="324">
        <v>112.70000000000002</v>
      </c>
      <c r="J148" s="324">
        <v>114.65</v>
      </c>
      <c r="K148" s="323">
        <v>110.75</v>
      </c>
      <c r="L148" s="323">
        <v>107.6</v>
      </c>
      <c r="M148" s="323">
        <v>9.1183499999999995</v>
      </c>
      <c r="N148" s="1"/>
      <c r="O148" s="1"/>
    </row>
    <row r="149" spans="1:15" ht="12.75" customHeight="1">
      <c r="A149" s="30">
        <v>139</v>
      </c>
      <c r="B149" s="342" t="s">
        <v>830</v>
      </c>
      <c r="C149" s="323">
        <v>52.65</v>
      </c>
      <c r="D149" s="324">
        <v>52.966666666666669</v>
      </c>
      <c r="E149" s="324">
        <v>51.933333333333337</v>
      </c>
      <c r="F149" s="324">
        <v>51.216666666666669</v>
      </c>
      <c r="G149" s="324">
        <v>50.183333333333337</v>
      </c>
      <c r="H149" s="324">
        <v>53.683333333333337</v>
      </c>
      <c r="I149" s="324">
        <v>54.716666666666669</v>
      </c>
      <c r="J149" s="324">
        <v>55.433333333333337</v>
      </c>
      <c r="K149" s="323">
        <v>54</v>
      </c>
      <c r="L149" s="323">
        <v>52.25</v>
      </c>
      <c r="M149" s="323">
        <v>4.6198199999999998</v>
      </c>
      <c r="N149" s="1"/>
      <c r="O149" s="1"/>
    </row>
    <row r="150" spans="1:15" ht="12.75" customHeight="1">
      <c r="A150" s="30">
        <v>140</v>
      </c>
      <c r="B150" s="342" t="s">
        <v>357</v>
      </c>
      <c r="C150" s="323">
        <v>709.85</v>
      </c>
      <c r="D150" s="324">
        <v>710.1</v>
      </c>
      <c r="E150" s="324">
        <v>704.75</v>
      </c>
      <c r="F150" s="324">
        <v>699.65</v>
      </c>
      <c r="G150" s="324">
        <v>694.3</v>
      </c>
      <c r="H150" s="324">
        <v>715.2</v>
      </c>
      <c r="I150" s="324">
        <v>720.55000000000018</v>
      </c>
      <c r="J150" s="324">
        <v>725.65000000000009</v>
      </c>
      <c r="K150" s="323">
        <v>715.45</v>
      </c>
      <c r="L150" s="323">
        <v>705</v>
      </c>
      <c r="M150" s="323">
        <v>0.26171</v>
      </c>
      <c r="N150" s="1"/>
      <c r="O150" s="1"/>
    </row>
    <row r="151" spans="1:15" ht="12.75" customHeight="1">
      <c r="A151" s="30">
        <v>141</v>
      </c>
      <c r="B151" s="342" t="s">
        <v>100</v>
      </c>
      <c r="C151" s="323">
        <v>1798.7</v>
      </c>
      <c r="D151" s="324">
        <v>1794.8666666666668</v>
      </c>
      <c r="E151" s="324">
        <v>1743.8833333333337</v>
      </c>
      <c r="F151" s="324">
        <v>1689.0666666666668</v>
      </c>
      <c r="G151" s="324">
        <v>1638.0833333333337</v>
      </c>
      <c r="H151" s="324">
        <v>1849.6833333333336</v>
      </c>
      <c r="I151" s="324">
        <v>1900.6666666666667</v>
      </c>
      <c r="J151" s="324">
        <v>1955.4833333333336</v>
      </c>
      <c r="K151" s="323">
        <v>1845.85</v>
      </c>
      <c r="L151" s="323">
        <v>1740.05</v>
      </c>
      <c r="M151" s="323">
        <v>6.1241500000000002</v>
      </c>
      <c r="N151" s="1"/>
      <c r="O151" s="1"/>
    </row>
    <row r="152" spans="1:15" ht="12.75" customHeight="1">
      <c r="A152" s="30">
        <v>142</v>
      </c>
      <c r="B152" s="342" t="s">
        <v>101</v>
      </c>
      <c r="C152" s="323">
        <v>153.44999999999999</v>
      </c>
      <c r="D152" s="324">
        <v>154.46666666666667</v>
      </c>
      <c r="E152" s="324">
        <v>151.98333333333335</v>
      </c>
      <c r="F152" s="324">
        <v>150.51666666666668</v>
      </c>
      <c r="G152" s="324">
        <v>148.03333333333336</v>
      </c>
      <c r="H152" s="324">
        <v>155.93333333333334</v>
      </c>
      <c r="I152" s="324">
        <v>158.41666666666663</v>
      </c>
      <c r="J152" s="324">
        <v>159.88333333333333</v>
      </c>
      <c r="K152" s="323">
        <v>156.94999999999999</v>
      </c>
      <c r="L152" s="323">
        <v>153</v>
      </c>
      <c r="M152" s="323">
        <v>31.751290000000001</v>
      </c>
      <c r="N152" s="1"/>
      <c r="O152" s="1"/>
    </row>
    <row r="153" spans="1:15" ht="12.75" customHeight="1">
      <c r="A153" s="30">
        <v>143</v>
      </c>
      <c r="B153" s="342" t="s">
        <v>831</v>
      </c>
      <c r="C153" s="323">
        <v>129.1</v>
      </c>
      <c r="D153" s="324">
        <v>130.21666666666667</v>
      </c>
      <c r="E153" s="324">
        <v>126.98333333333335</v>
      </c>
      <c r="F153" s="324">
        <v>124.86666666666667</v>
      </c>
      <c r="G153" s="324">
        <v>121.63333333333335</v>
      </c>
      <c r="H153" s="324">
        <v>132.33333333333334</v>
      </c>
      <c r="I153" s="324">
        <v>135.56666666666663</v>
      </c>
      <c r="J153" s="324">
        <v>137.68333333333334</v>
      </c>
      <c r="K153" s="323">
        <v>133.44999999999999</v>
      </c>
      <c r="L153" s="323">
        <v>128.1</v>
      </c>
      <c r="M153" s="323">
        <v>1.9164000000000001</v>
      </c>
      <c r="N153" s="1"/>
      <c r="O153" s="1"/>
    </row>
    <row r="154" spans="1:15" ht="12.75" customHeight="1">
      <c r="A154" s="30">
        <v>144</v>
      </c>
      <c r="B154" s="342" t="s">
        <v>358</v>
      </c>
      <c r="C154" s="323">
        <v>256.89999999999998</v>
      </c>
      <c r="D154" s="324">
        <v>258.13333333333333</v>
      </c>
      <c r="E154" s="324">
        <v>254.76666666666665</v>
      </c>
      <c r="F154" s="324">
        <v>252.63333333333333</v>
      </c>
      <c r="G154" s="324">
        <v>249.26666666666665</v>
      </c>
      <c r="H154" s="324">
        <v>260.26666666666665</v>
      </c>
      <c r="I154" s="324">
        <v>263.63333333333333</v>
      </c>
      <c r="J154" s="324">
        <v>265.76666666666665</v>
      </c>
      <c r="K154" s="323">
        <v>261.5</v>
      </c>
      <c r="L154" s="323">
        <v>256</v>
      </c>
      <c r="M154" s="323">
        <v>1.4613</v>
      </c>
      <c r="N154" s="1"/>
      <c r="O154" s="1"/>
    </row>
    <row r="155" spans="1:15" ht="12.75" customHeight="1">
      <c r="A155" s="30">
        <v>145</v>
      </c>
      <c r="B155" s="342" t="s">
        <v>102</v>
      </c>
      <c r="C155" s="323">
        <v>97.5</v>
      </c>
      <c r="D155" s="324">
        <v>97.766666666666652</v>
      </c>
      <c r="E155" s="324">
        <v>96.8333333333333</v>
      </c>
      <c r="F155" s="324">
        <v>96.166666666666643</v>
      </c>
      <c r="G155" s="324">
        <v>95.233333333333292</v>
      </c>
      <c r="H155" s="324">
        <v>98.433333333333309</v>
      </c>
      <c r="I155" s="324">
        <v>99.366666666666646</v>
      </c>
      <c r="J155" s="324">
        <v>100.03333333333332</v>
      </c>
      <c r="K155" s="323">
        <v>98.7</v>
      </c>
      <c r="L155" s="323">
        <v>97.1</v>
      </c>
      <c r="M155" s="323">
        <v>76.715350000000001</v>
      </c>
      <c r="N155" s="1"/>
      <c r="O155" s="1"/>
    </row>
    <row r="156" spans="1:15" ht="12.75" customHeight="1">
      <c r="A156" s="30">
        <v>146</v>
      </c>
      <c r="B156" s="342" t="s">
        <v>360</v>
      </c>
      <c r="C156" s="323">
        <v>382.35</v>
      </c>
      <c r="D156" s="324">
        <v>384.95</v>
      </c>
      <c r="E156" s="324">
        <v>374.9</v>
      </c>
      <c r="F156" s="324">
        <v>367.45</v>
      </c>
      <c r="G156" s="324">
        <v>357.4</v>
      </c>
      <c r="H156" s="324">
        <v>392.4</v>
      </c>
      <c r="I156" s="324">
        <v>402.45000000000005</v>
      </c>
      <c r="J156" s="324">
        <v>409.9</v>
      </c>
      <c r="K156" s="323">
        <v>395</v>
      </c>
      <c r="L156" s="323">
        <v>377.5</v>
      </c>
      <c r="M156" s="323">
        <v>2.1619600000000001</v>
      </c>
      <c r="N156" s="1"/>
      <c r="O156" s="1"/>
    </row>
    <row r="157" spans="1:15" ht="12.75" customHeight="1">
      <c r="A157" s="30">
        <v>147</v>
      </c>
      <c r="B157" s="342" t="s">
        <v>359</v>
      </c>
      <c r="C157" s="323">
        <v>4025.4</v>
      </c>
      <c r="D157" s="324">
        <v>4044.6499999999996</v>
      </c>
      <c r="E157" s="324">
        <v>3988.3999999999996</v>
      </c>
      <c r="F157" s="324">
        <v>3951.4</v>
      </c>
      <c r="G157" s="324">
        <v>3895.15</v>
      </c>
      <c r="H157" s="324">
        <v>4081.6499999999992</v>
      </c>
      <c r="I157" s="324">
        <v>4137.8999999999996</v>
      </c>
      <c r="J157" s="324">
        <v>4174.8999999999987</v>
      </c>
      <c r="K157" s="323">
        <v>4100.8999999999996</v>
      </c>
      <c r="L157" s="323">
        <v>4007.65</v>
      </c>
      <c r="M157" s="323">
        <v>0.14197000000000001</v>
      </c>
      <c r="N157" s="1"/>
      <c r="O157" s="1"/>
    </row>
    <row r="158" spans="1:15" ht="12.75" customHeight="1">
      <c r="A158" s="30">
        <v>148</v>
      </c>
      <c r="B158" s="342" t="s">
        <v>361</v>
      </c>
      <c r="C158" s="323">
        <v>151.65</v>
      </c>
      <c r="D158" s="324">
        <v>152.26666666666668</v>
      </c>
      <c r="E158" s="324">
        <v>150.38333333333335</v>
      </c>
      <c r="F158" s="324">
        <v>149.11666666666667</v>
      </c>
      <c r="G158" s="324">
        <v>147.23333333333335</v>
      </c>
      <c r="H158" s="324">
        <v>153.53333333333336</v>
      </c>
      <c r="I158" s="324">
        <v>155.41666666666669</v>
      </c>
      <c r="J158" s="324">
        <v>156.68333333333337</v>
      </c>
      <c r="K158" s="323">
        <v>154.15</v>
      </c>
      <c r="L158" s="323">
        <v>151</v>
      </c>
      <c r="M158" s="323">
        <v>3.34368</v>
      </c>
      <c r="N158" s="1"/>
      <c r="O158" s="1"/>
    </row>
    <row r="159" spans="1:15" ht="12.75" customHeight="1">
      <c r="A159" s="30">
        <v>149</v>
      </c>
      <c r="B159" s="342" t="s">
        <v>378</v>
      </c>
      <c r="C159" s="323">
        <v>2903.85</v>
      </c>
      <c r="D159" s="324">
        <v>2903.6</v>
      </c>
      <c r="E159" s="324">
        <v>2853.2</v>
      </c>
      <c r="F159" s="324">
        <v>2802.5499999999997</v>
      </c>
      <c r="G159" s="324">
        <v>2752.1499999999996</v>
      </c>
      <c r="H159" s="324">
        <v>2954.25</v>
      </c>
      <c r="I159" s="324">
        <v>3004.6500000000005</v>
      </c>
      <c r="J159" s="324">
        <v>3055.3</v>
      </c>
      <c r="K159" s="323">
        <v>2954</v>
      </c>
      <c r="L159" s="323">
        <v>2852.95</v>
      </c>
      <c r="M159" s="323">
        <v>0.69494999999999996</v>
      </c>
      <c r="N159" s="1"/>
      <c r="O159" s="1"/>
    </row>
    <row r="160" spans="1:15" ht="12.75" customHeight="1">
      <c r="A160" s="30">
        <v>150</v>
      </c>
      <c r="B160" s="342" t="s">
        <v>256</v>
      </c>
      <c r="C160" s="323">
        <v>275.64999999999998</v>
      </c>
      <c r="D160" s="324">
        <v>277.23333333333335</v>
      </c>
      <c r="E160" s="324">
        <v>271.91666666666669</v>
      </c>
      <c r="F160" s="324">
        <v>268.18333333333334</v>
      </c>
      <c r="G160" s="324">
        <v>262.86666666666667</v>
      </c>
      <c r="H160" s="324">
        <v>280.9666666666667</v>
      </c>
      <c r="I160" s="324">
        <v>286.2833333333333</v>
      </c>
      <c r="J160" s="324">
        <v>290.01666666666671</v>
      </c>
      <c r="K160" s="323">
        <v>282.55</v>
      </c>
      <c r="L160" s="323">
        <v>273.5</v>
      </c>
      <c r="M160" s="323">
        <v>14.515370000000001</v>
      </c>
      <c r="N160" s="1"/>
      <c r="O160" s="1"/>
    </row>
    <row r="161" spans="1:15" ht="12.75" customHeight="1">
      <c r="A161" s="30">
        <v>151</v>
      </c>
      <c r="B161" s="342" t="s">
        <v>364</v>
      </c>
      <c r="C161" s="323">
        <v>38.15</v>
      </c>
      <c r="D161" s="324">
        <v>38.133333333333333</v>
      </c>
      <c r="E161" s="324">
        <v>36.116666666666667</v>
      </c>
      <c r="F161" s="324">
        <v>34.083333333333336</v>
      </c>
      <c r="G161" s="324">
        <v>32.06666666666667</v>
      </c>
      <c r="H161" s="324">
        <v>40.166666666666664</v>
      </c>
      <c r="I161" s="324">
        <v>42.18333333333333</v>
      </c>
      <c r="J161" s="324">
        <v>44.216666666666661</v>
      </c>
      <c r="K161" s="323">
        <v>40.15</v>
      </c>
      <c r="L161" s="323">
        <v>36.1</v>
      </c>
      <c r="M161" s="323">
        <v>114.92995000000001</v>
      </c>
      <c r="N161" s="1"/>
      <c r="O161" s="1"/>
    </row>
    <row r="162" spans="1:15" ht="12.75" customHeight="1">
      <c r="A162" s="30">
        <v>152</v>
      </c>
      <c r="B162" s="342" t="s">
        <v>362</v>
      </c>
      <c r="C162" s="323">
        <v>132</v>
      </c>
      <c r="D162" s="324">
        <v>133.1</v>
      </c>
      <c r="E162" s="324">
        <v>130.29999999999998</v>
      </c>
      <c r="F162" s="324">
        <v>128.6</v>
      </c>
      <c r="G162" s="324">
        <v>125.79999999999998</v>
      </c>
      <c r="H162" s="324">
        <v>134.79999999999998</v>
      </c>
      <c r="I162" s="324">
        <v>137.6</v>
      </c>
      <c r="J162" s="324">
        <v>139.29999999999998</v>
      </c>
      <c r="K162" s="323">
        <v>135.9</v>
      </c>
      <c r="L162" s="323">
        <v>131.4</v>
      </c>
      <c r="M162" s="323">
        <v>71.377309999999994</v>
      </c>
      <c r="N162" s="1"/>
      <c r="O162" s="1"/>
    </row>
    <row r="163" spans="1:15" ht="12.75" customHeight="1">
      <c r="A163" s="30">
        <v>153</v>
      </c>
      <c r="B163" s="342" t="s">
        <v>377</v>
      </c>
      <c r="C163" s="323">
        <v>249.4</v>
      </c>
      <c r="D163" s="324">
        <v>249.54999999999998</v>
      </c>
      <c r="E163" s="324">
        <v>245.44999999999996</v>
      </c>
      <c r="F163" s="324">
        <v>241.49999999999997</v>
      </c>
      <c r="G163" s="324">
        <v>237.39999999999995</v>
      </c>
      <c r="H163" s="324">
        <v>253.49999999999997</v>
      </c>
      <c r="I163" s="324">
        <v>257.60000000000002</v>
      </c>
      <c r="J163" s="324">
        <v>261.54999999999995</v>
      </c>
      <c r="K163" s="323">
        <v>253.65</v>
      </c>
      <c r="L163" s="323">
        <v>245.6</v>
      </c>
      <c r="M163" s="323">
        <v>2.5162499999999999</v>
      </c>
      <c r="N163" s="1"/>
      <c r="O163" s="1"/>
    </row>
    <row r="164" spans="1:15" ht="12.75" customHeight="1">
      <c r="A164" s="30">
        <v>154</v>
      </c>
      <c r="B164" s="342" t="s">
        <v>103</v>
      </c>
      <c r="C164" s="323">
        <v>147.65</v>
      </c>
      <c r="D164" s="324">
        <v>147.63333333333333</v>
      </c>
      <c r="E164" s="324">
        <v>146.61666666666665</v>
      </c>
      <c r="F164" s="324">
        <v>145.58333333333331</v>
      </c>
      <c r="G164" s="324">
        <v>144.56666666666663</v>
      </c>
      <c r="H164" s="324">
        <v>148.66666666666666</v>
      </c>
      <c r="I164" s="324">
        <v>149.68333333333331</v>
      </c>
      <c r="J164" s="324">
        <v>150.71666666666667</v>
      </c>
      <c r="K164" s="323">
        <v>148.65</v>
      </c>
      <c r="L164" s="323">
        <v>146.6</v>
      </c>
      <c r="M164" s="323">
        <v>103.24903</v>
      </c>
      <c r="N164" s="1"/>
      <c r="O164" s="1"/>
    </row>
    <row r="165" spans="1:15" ht="12.75" customHeight="1">
      <c r="A165" s="30">
        <v>155</v>
      </c>
      <c r="B165" s="342" t="s">
        <v>366</v>
      </c>
      <c r="C165" s="323">
        <v>2926.6</v>
      </c>
      <c r="D165" s="324">
        <v>2919.6</v>
      </c>
      <c r="E165" s="324">
        <v>2893</v>
      </c>
      <c r="F165" s="324">
        <v>2859.4</v>
      </c>
      <c r="G165" s="324">
        <v>2832.8</v>
      </c>
      <c r="H165" s="324">
        <v>2953.2</v>
      </c>
      <c r="I165" s="324">
        <v>2979.7999999999993</v>
      </c>
      <c r="J165" s="324">
        <v>3013.3999999999996</v>
      </c>
      <c r="K165" s="323">
        <v>2946.2</v>
      </c>
      <c r="L165" s="323">
        <v>2886</v>
      </c>
      <c r="M165" s="323">
        <v>0.13000999999999999</v>
      </c>
      <c r="N165" s="1"/>
      <c r="O165" s="1"/>
    </row>
    <row r="166" spans="1:15" ht="12.75" customHeight="1">
      <c r="A166" s="30">
        <v>156</v>
      </c>
      <c r="B166" s="342" t="s">
        <v>367</v>
      </c>
      <c r="C166" s="323">
        <v>2745.3</v>
      </c>
      <c r="D166" s="324">
        <v>2729.2833333333333</v>
      </c>
      <c r="E166" s="324">
        <v>2703.8666666666668</v>
      </c>
      <c r="F166" s="324">
        <v>2662.4333333333334</v>
      </c>
      <c r="G166" s="324">
        <v>2637.0166666666669</v>
      </c>
      <c r="H166" s="324">
        <v>2770.7166666666667</v>
      </c>
      <c r="I166" s="324">
        <v>2796.1333333333337</v>
      </c>
      <c r="J166" s="324">
        <v>2837.5666666666666</v>
      </c>
      <c r="K166" s="323">
        <v>2754.7</v>
      </c>
      <c r="L166" s="323">
        <v>2687.85</v>
      </c>
      <c r="M166" s="323">
        <v>0.10673000000000001</v>
      </c>
      <c r="N166" s="1"/>
      <c r="O166" s="1"/>
    </row>
    <row r="167" spans="1:15" ht="12.75" customHeight="1">
      <c r="A167" s="30">
        <v>157</v>
      </c>
      <c r="B167" s="342" t="s">
        <v>373</v>
      </c>
      <c r="C167" s="323">
        <v>346.25</v>
      </c>
      <c r="D167" s="324">
        <v>344.36666666666662</v>
      </c>
      <c r="E167" s="324">
        <v>340.63333333333321</v>
      </c>
      <c r="F167" s="324">
        <v>335.01666666666659</v>
      </c>
      <c r="G167" s="324">
        <v>331.28333333333319</v>
      </c>
      <c r="H167" s="324">
        <v>349.98333333333323</v>
      </c>
      <c r="I167" s="324">
        <v>353.7166666666667</v>
      </c>
      <c r="J167" s="324">
        <v>359.33333333333326</v>
      </c>
      <c r="K167" s="323">
        <v>348.1</v>
      </c>
      <c r="L167" s="323">
        <v>338.75</v>
      </c>
      <c r="M167" s="323">
        <v>1.09653</v>
      </c>
      <c r="N167" s="1"/>
      <c r="O167" s="1"/>
    </row>
    <row r="168" spans="1:15" ht="12.75" customHeight="1">
      <c r="A168" s="30">
        <v>158</v>
      </c>
      <c r="B168" s="342" t="s">
        <v>368</v>
      </c>
      <c r="C168" s="323">
        <v>115.4</v>
      </c>
      <c r="D168" s="324">
        <v>115.61666666666667</v>
      </c>
      <c r="E168" s="324">
        <v>114.93333333333335</v>
      </c>
      <c r="F168" s="324">
        <v>114.46666666666668</v>
      </c>
      <c r="G168" s="324">
        <v>113.78333333333336</v>
      </c>
      <c r="H168" s="324">
        <v>116.08333333333334</v>
      </c>
      <c r="I168" s="324">
        <v>116.76666666666668</v>
      </c>
      <c r="J168" s="324">
        <v>117.23333333333333</v>
      </c>
      <c r="K168" s="323">
        <v>116.3</v>
      </c>
      <c r="L168" s="323">
        <v>115.15</v>
      </c>
      <c r="M168" s="323">
        <v>3.4799500000000001</v>
      </c>
      <c r="N168" s="1"/>
      <c r="O168" s="1"/>
    </row>
    <row r="169" spans="1:15" ht="12.75" customHeight="1">
      <c r="A169" s="30">
        <v>159</v>
      </c>
      <c r="B169" s="342" t="s">
        <v>369</v>
      </c>
      <c r="C169" s="323">
        <v>4911.8500000000004</v>
      </c>
      <c r="D169" s="324">
        <v>4909.6500000000005</v>
      </c>
      <c r="E169" s="324">
        <v>4892.4500000000007</v>
      </c>
      <c r="F169" s="324">
        <v>4873.05</v>
      </c>
      <c r="G169" s="324">
        <v>4855.8500000000004</v>
      </c>
      <c r="H169" s="324">
        <v>4929.0500000000011</v>
      </c>
      <c r="I169" s="324">
        <v>4946.25</v>
      </c>
      <c r="J169" s="324">
        <v>4965.6500000000015</v>
      </c>
      <c r="K169" s="323">
        <v>4926.8500000000004</v>
      </c>
      <c r="L169" s="323">
        <v>4890.25</v>
      </c>
      <c r="M169" s="323">
        <v>2.8969999999999999E-2</v>
      </c>
      <c r="N169" s="1"/>
      <c r="O169" s="1"/>
    </row>
    <row r="170" spans="1:15" ht="12.75" customHeight="1">
      <c r="A170" s="30">
        <v>160</v>
      </c>
      <c r="B170" s="342" t="s">
        <v>257</v>
      </c>
      <c r="C170" s="323">
        <v>3199.95</v>
      </c>
      <c r="D170" s="324">
        <v>3211.65</v>
      </c>
      <c r="E170" s="324">
        <v>3173.3</v>
      </c>
      <c r="F170" s="324">
        <v>3146.65</v>
      </c>
      <c r="G170" s="324">
        <v>3108.3</v>
      </c>
      <c r="H170" s="324">
        <v>3238.3</v>
      </c>
      <c r="I170" s="324">
        <v>3276.6499999999996</v>
      </c>
      <c r="J170" s="324">
        <v>3303.3</v>
      </c>
      <c r="K170" s="323">
        <v>3250</v>
      </c>
      <c r="L170" s="323">
        <v>3185</v>
      </c>
      <c r="M170" s="323">
        <v>5.0105000000000004</v>
      </c>
      <c r="N170" s="1"/>
      <c r="O170" s="1"/>
    </row>
    <row r="171" spans="1:15" ht="12.75" customHeight="1">
      <c r="A171" s="30">
        <v>161</v>
      </c>
      <c r="B171" s="342" t="s">
        <v>370</v>
      </c>
      <c r="C171" s="323">
        <v>1541.9</v>
      </c>
      <c r="D171" s="324">
        <v>1545.8833333333332</v>
      </c>
      <c r="E171" s="324">
        <v>1526.7666666666664</v>
      </c>
      <c r="F171" s="324">
        <v>1511.6333333333332</v>
      </c>
      <c r="G171" s="324">
        <v>1492.5166666666664</v>
      </c>
      <c r="H171" s="324">
        <v>1561.0166666666664</v>
      </c>
      <c r="I171" s="324">
        <v>1580.1333333333332</v>
      </c>
      <c r="J171" s="324">
        <v>1595.2666666666664</v>
      </c>
      <c r="K171" s="323">
        <v>1565</v>
      </c>
      <c r="L171" s="323">
        <v>1530.75</v>
      </c>
      <c r="M171" s="323">
        <v>0.31242999999999999</v>
      </c>
      <c r="N171" s="1"/>
      <c r="O171" s="1"/>
    </row>
    <row r="172" spans="1:15" ht="12.75" customHeight="1">
      <c r="A172" s="30">
        <v>162</v>
      </c>
      <c r="B172" s="342" t="s">
        <v>104</v>
      </c>
      <c r="C172" s="323">
        <v>457.55</v>
      </c>
      <c r="D172" s="324">
        <v>458.75</v>
      </c>
      <c r="E172" s="324">
        <v>450</v>
      </c>
      <c r="F172" s="324">
        <v>442.45</v>
      </c>
      <c r="G172" s="324">
        <v>433.7</v>
      </c>
      <c r="H172" s="324">
        <v>466.3</v>
      </c>
      <c r="I172" s="324">
        <v>475.05</v>
      </c>
      <c r="J172" s="324">
        <v>482.6</v>
      </c>
      <c r="K172" s="323">
        <v>467.5</v>
      </c>
      <c r="L172" s="323">
        <v>451.2</v>
      </c>
      <c r="M172" s="323">
        <v>7.1362100000000002</v>
      </c>
      <c r="N172" s="1"/>
      <c r="O172" s="1"/>
    </row>
    <row r="173" spans="1:15" ht="12.75" customHeight="1">
      <c r="A173" s="30">
        <v>163</v>
      </c>
      <c r="B173" s="342" t="s">
        <v>365</v>
      </c>
      <c r="C173" s="323">
        <v>4387.8999999999996</v>
      </c>
      <c r="D173" s="324">
        <v>4433.2</v>
      </c>
      <c r="E173" s="324">
        <v>4326.3999999999996</v>
      </c>
      <c r="F173" s="324">
        <v>4264.8999999999996</v>
      </c>
      <c r="G173" s="324">
        <v>4158.0999999999995</v>
      </c>
      <c r="H173" s="324">
        <v>4494.7</v>
      </c>
      <c r="I173" s="324">
        <v>4601.5000000000009</v>
      </c>
      <c r="J173" s="324">
        <v>4663</v>
      </c>
      <c r="K173" s="323">
        <v>4540</v>
      </c>
      <c r="L173" s="323">
        <v>4371.7</v>
      </c>
      <c r="M173" s="323">
        <v>0.12919</v>
      </c>
      <c r="N173" s="1"/>
      <c r="O173" s="1"/>
    </row>
    <row r="174" spans="1:15" ht="12.75" customHeight="1">
      <c r="A174" s="30">
        <v>164</v>
      </c>
      <c r="B174" s="342" t="s">
        <v>379</v>
      </c>
      <c r="C174" s="323">
        <v>767.95</v>
      </c>
      <c r="D174" s="324">
        <v>782.85</v>
      </c>
      <c r="E174" s="324">
        <v>747.2</v>
      </c>
      <c r="F174" s="324">
        <v>726.45</v>
      </c>
      <c r="G174" s="324">
        <v>690.80000000000007</v>
      </c>
      <c r="H174" s="324">
        <v>803.6</v>
      </c>
      <c r="I174" s="324">
        <v>839.24999999999989</v>
      </c>
      <c r="J174" s="324">
        <v>860</v>
      </c>
      <c r="K174" s="323">
        <v>818.5</v>
      </c>
      <c r="L174" s="323">
        <v>762.1</v>
      </c>
      <c r="M174" s="323">
        <v>53.661619999999999</v>
      </c>
      <c r="N174" s="1"/>
      <c r="O174" s="1"/>
    </row>
    <row r="175" spans="1:15" ht="12.75" customHeight="1">
      <c r="A175" s="30">
        <v>165</v>
      </c>
      <c r="B175" s="342" t="s">
        <v>371</v>
      </c>
      <c r="C175" s="323">
        <v>1064.05</v>
      </c>
      <c r="D175" s="324">
        <v>1073.1000000000001</v>
      </c>
      <c r="E175" s="324">
        <v>1039.5000000000002</v>
      </c>
      <c r="F175" s="324">
        <v>1014.95</v>
      </c>
      <c r="G175" s="324">
        <v>981.35000000000014</v>
      </c>
      <c r="H175" s="324">
        <v>1097.6500000000003</v>
      </c>
      <c r="I175" s="324">
        <v>1131.2500000000002</v>
      </c>
      <c r="J175" s="324">
        <v>1155.8000000000004</v>
      </c>
      <c r="K175" s="323">
        <v>1106.7</v>
      </c>
      <c r="L175" s="323">
        <v>1048.55</v>
      </c>
      <c r="M175" s="323">
        <v>0.56735000000000002</v>
      </c>
      <c r="N175" s="1"/>
      <c r="O175" s="1"/>
    </row>
    <row r="176" spans="1:15" ht="12.75" customHeight="1">
      <c r="A176" s="30">
        <v>166</v>
      </c>
      <c r="B176" s="342" t="s">
        <v>258</v>
      </c>
      <c r="C176" s="323">
        <v>459.7</v>
      </c>
      <c r="D176" s="324">
        <v>460.75</v>
      </c>
      <c r="E176" s="324">
        <v>457.5</v>
      </c>
      <c r="F176" s="324">
        <v>455.3</v>
      </c>
      <c r="G176" s="324">
        <v>452.05</v>
      </c>
      <c r="H176" s="324">
        <v>462.95</v>
      </c>
      <c r="I176" s="324">
        <v>466.2</v>
      </c>
      <c r="J176" s="324">
        <v>468.4</v>
      </c>
      <c r="K176" s="323">
        <v>464</v>
      </c>
      <c r="L176" s="323">
        <v>458.55</v>
      </c>
      <c r="M176" s="323">
        <v>1.01549</v>
      </c>
      <c r="N176" s="1"/>
      <c r="O176" s="1"/>
    </row>
    <row r="177" spans="1:15" ht="12.75" customHeight="1">
      <c r="A177" s="30">
        <v>167</v>
      </c>
      <c r="B177" s="342" t="s">
        <v>107</v>
      </c>
      <c r="C177" s="323">
        <v>684.85</v>
      </c>
      <c r="D177" s="324">
        <v>688.73333333333346</v>
      </c>
      <c r="E177" s="324">
        <v>677.01666666666688</v>
      </c>
      <c r="F177" s="324">
        <v>669.18333333333339</v>
      </c>
      <c r="G177" s="324">
        <v>657.46666666666681</v>
      </c>
      <c r="H177" s="324">
        <v>696.56666666666695</v>
      </c>
      <c r="I177" s="324">
        <v>708.28333333333342</v>
      </c>
      <c r="J177" s="324">
        <v>716.11666666666702</v>
      </c>
      <c r="K177" s="323">
        <v>700.45</v>
      </c>
      <c r="L177" s="323">
        <v>680.9</v>
      </c>
      <c r="M177" s="323">
        <v>17.045000000000002</v>
      </c>
      <c r="N177" s="1"/>
      <c r="O177" s="1"/>
    </row>
    <row r="178" spans="1:15" ht="12.75" customHeight="1">
      <c r="A178" s="30">
        <v>168</v>
      </c>
      <c r="B178" s="342" t="s">
        <v>259</v>
      </c>
      <c r="C178" s="323">
        <v>474.65</v>
      </c>
      <c r="D178" s="324">
        <v>477.60000000000008</v>
      </c>
      <c r="E178" s="324">
        <v>468.40000000000015</v>
      </c>
      <c r="F178" s="324">
        <v>462.15000000000009</v>
      </c>
      <c r="G178" s="324">
        <v>452.95000000000016</v>
      </c>
      <c r="H178" s="324">
        <v>483.85000000000014</v>
      </c>
      <c r="I178" s="324">
        <v>493.05000000000007</v>
      </c>
      <c r="J178" s="324">
        <v>499.30000000000013</v>
      </c>
      <c r="K178" s="323">
        <v>486.8</v>
      </c>
      <c r="L178" s="323">
        <v>471.35</v>
      </c>
      <c r="M178" s="323">
        <v>1.60575</v>
      </c>
      <c r="N178" s="1"/>
      <c r="O178" s="1"/>
    </row>
    <row r="179" spans="1:15" ht="12.75" customHeight="1">
      <c r="A179" s="30">
        <v>169</v>
      </c>
      <c r="B179" s="342" t="s">
        <v>108</v>
      </c>
      <c r="C179" s="323">
        <v>1622.95</v>
      </c>
      <c r="D179" s="324">
        <v>1611.2</v>
      </c>
      <c r="E179" s="324">
        <v>1586.9</v>
      </c>
      <c r="F179" s="324">
        <v>1550.8500000000001</v>
      </c>
      <c r="G179" s="324">
        <v>1526.5500000000002</v>
      </c>
      <c r="H179" s="324">
        <v>1647.25</v>
      </c>
      <c r="I179" s="324">
        <v>1671.5499999999997</v>
      </c>
      <c r="J179" s="324">
        <v>1707.6</v>
      </c>
      <c r="K179" s="323">
        <v>1635.5</v>
      </c>
      <c r="L179" s="323">
        <v>1575.15</v>
      </c>
      <c r="M179" s="323">
        <v>17.861350000000002</v>
      </c>
      <c r="N179" s="1"/>
      <c r="O179" s="1"/>
    </row>
    <row r="180" spans="1:15" ht="12.75" customHeight="1">
      <c r="A180" s="30">
        <v>170</v>
      </c>
      <c r="B180" s="342" t="s">
        <v>380</v>
      </c>
      <c r="C180" s="323">
        <v>80.599999999999994</v>
      </c>
      <c r="D180" s="324">
        <v>81.033333333333317</v>
      </c>
      <c r="E180" s="324">
        <v>79.766666666666637</v>
      </c>
      <c r="F180" s="324">
        <v>78.933333333333323</v>
      </c>
      <c r="G180" s="324">
        <v>77.666666666666643</v>
      </c>
      <c r="H180" s="324">
        <v>81.866666666666632</v>
      </c>
      <c r="I180" s="324">
        <v>83.133333333333312</v>
      </c>
      <c r="J180" s="324">
        <v>83.966666666666626</v>
      </c>
      <c r="K180" s="323">
        <v>82.3</v>
      </c>
      <c r="L180" s="323">
        <v>80.2</v>
      </c>
      <c r="M180" s="323">
        <v>5.28728</v>
      </c>
      <c r="N180" s="1"/>
      <c r="O180" s="1"/>
    </row>
    <row r="181" spans="1:15" ht="12.75" customHeight="1">
      <c r="A181" s="30">
        <v>171</v>
      </c>
      <c r="B181" s="342" t="s">
        <v>109</v>
      </c>
      <c r="C181" s="323">
        <v>318.95</v>
      </c>
      <c r="D181" s="324">
        <v>318.31666666666666</v>
      </c>
      <c r="E181" s="324">
        <v>315.13333333333333</v>
      </c>
      <c r="F181" s="324">
        <v>311.31666666666666</v>
      </c>
      <c r="G181" s="324">
        <v>308.13333333333333</v>
      </c>
      <c r="H181" s="324">
        <v>322.13333333333333</v>
      </c>
      <c r="I181" s="324">
        <v>325.31666666666661</v>
      </c>
      <c r="J181" s="324">
        <v>329.13333333333333</v>
      </c>
      <c r="K181" s="323">
        <v>321.5</v>
      </c>
      <c r="L181" s="323">
        <v>314.5</v>
      </c>
      <c r="M181" s="323">
        <v>10.107430000000001</v>
      </c>
      <c r="N181" s="1"/>
      <c r="O181" s="1"/>
    </row>
    <row r="182" spans="1:15" ht="12.75" customHeight="1">
      <c r="A182" s="30">
        <v>172</v>
      </c>
      <c r="B182" s="342" t="s">
        <v>372</v>
      </c>
      <c r="C182" s="323">
        <v>523.35</v>
      </c>
      <c r="D182" s="324">
        <v>526.29999999999995</v>
      </c>
      <c r="E182" s="324">
        <v>510.09999999999991</v>
      </c>
      <c r="F182" s="324">
        <v>496.84999999999991</v>
      </c>
      <c r="G182" s="324">
        <v>480.64999999999986</v>
      </c>
      <c r="H182" s="324">
        <v>539.54999999999995</v>
      </c>
      <c r="I182" s="324">
        <v>555.75</v>
      </c>
      <c r="J182" s="324">
        <v>569</v>
      </c>
      <c r="K182" s="323">
        <v>542.5</v>
      </c>
      <c r="L182" s="323">
        <v>513.04999999999995</v>
      </c>
      <c r="M182" s="323">
        <v>44.664580000000001</v>
      </c>
      <c r="N182" s="1"/>
      <c r="O182" s="1"/>
    </row>
    <row r="183" spans="1:15" ht="12.75" customHeight="1">
      <c r="A183" s="30">
        <v>173</v>
      </c>
      <c r="B183" s="342" t="s">
        <v>110</v>
      </c>
      <c r="C183" s="323">
        <v>1591.05</v>
      </c>
      <c r="D183" s="324">
        <v>1592.4166666666667</v>
      </c>
      <c r="E183" s="324">
        <v>1572.8333333333335</v>
      </c>
      <c r="F183" s="324">
        <v>1554.6166666666668</v>
      </c>
      <c r="G183" s="324">
        <v>1535.0333333333335</v>
      </c>
      <c r="H183" s="324">
        <v>1610.6333333333334</v>
      </c>
      <c r="I183" s="324">
        <v>1630.2166666666669</v>
      </c>
      <c r="J183" s="324">
        <v>1648.4333333333334</v>
      </c>
      <c r="K183" s="323">
        <v>1612</v>
      </c>
      <c r="L183" s="323">
        <v>1574.2</v>
      </c>
      <c r="M183" s="323">
        <v>6.6022699999999999</v>
      </c>
      <c r="N183" s="1"/>
      <c r="O183" s="1"/>
    </row>
    <row r="184" spans="1:15" ht="12.75" customHeight="1">
      <c r="A184" s="30">
        <v>174</v>
      </c>
      <c r="B184" s="342" t="s">
        <v>374</v>
      </c>
      <c r="C184" s="323">
        <v>184.45</v>
      </c>
      <c r="D184" s="324">
        <v>184.71666666666667</v>
      </c>
      <c r="E184" s="324">
        <v>182.08333333333334</v>
      </c>
      <c r="F184" s="324">
        <v>179.71666666666667</v>
      </c>
      <c r="G184" s="324">
        <v>177.08333333333334</v>
      </c>
      <c r="H184" s="324">
        <v>187.08333333333334</v>
      </c>
      <c r="I184" s="324">
        <v>189.71666666666667</v>
      </c>
      <c r="J184" s="324">
        <v>192.08333333333334</v>
      </c>
      <c r="K184" s="323">
        <v>187.35</v>
      </c>
      <c r="L184" s="323">
        <v>182.35</v>
      </c>
      <c r="M184" s="323">
        <v>24.085439999999998</v>
      </c>
      <c r="N184" s="1"/>
      <c r="O184" s="1"/>
    </row>
    <row r="185" spans="1:15" ht="12.75" customHeight="1">
      <c r="A185" s="30">
        <v>175</v>
      </c>
      <c r="B185" s="342" t="s">
        <v>375</v>
      </c>
      <c r="C185" s="323">
        <v>1773</v>
      </c>
      <c r="D185" s="324">
        <v>1770.4666666666665</v>
      </c>
      <c r="E185" s="324">
        <v>1754.5333333333328</v>
      </c>
      <c r="F185" s="324">
        <v>1736.0666666666664</v>
      </c>
      <c r="G185" s="324">
        <v>1720.1333333333328</v>
      </c>
      <c r="H185" s="324">
        <v>1788.9333333333329</v>
      </c>
      <c r="I185" s="324">
        <v>1804.8666666666668</v>
      </c>
      <c r="J185" s="324">
        <v>1823.333333333333</v>
      </c>
      <c r="K185" s="323">
        <v>1786.4</v>
      </c>
      <c r="L185" s="323">
        <v>1752</v>
      </c>
      <c r="M185" s="323">
        <v>0.85004999999999997</v>
      </c>
      <c r="N185" s="1"/>
      <c r="O185" s="1"/>
    </row>
    <row r="186" spans="1:15" ht="12.75" customHeight="1">
      <c r="A186" s="30">
        <v>176</v>
      </c>
      <c r="B186" s="342" t="s">
        <v>381</v>
      </c>
      <c r="C186" s="323">
        <v>145.80000000000001</v>
      </c>
      <c r="D186" s="324">
        <v>146.88333333333335</v>
      </c>
      <c r="E186" s="324">
        <v>143.9666666666667</v>
      </c>
      <c r="F186" s="324">
        <v>142.13333333333335</v>
      </c>
      <c r="G186" s="324">
        <v>139.2166666666667</v>
      </c>
      <c r="H186" s="324">
        <v>148.7166666666667</v>
      </c>
      <c r="I186" s="324">
        <v>151.63333333333338</v>
      </c>
      <c r="J186" s="324">
        <v>153.4666666666667</v>
      </c>
      <c r="K186" s="323">
        <v>149.80000000000001</v>
      </c>
      <c r="L186" s="323">
        <v>145.05000000000001</v>
      </c>
      <c r="M186" s="323">
        <v>20.263169999999999</v>
      </c>
      <c r="N186" s="1"/>
      <c r="O186" s="1"/>
    </row>
    <row r="187" spans="1:15" ht="12.75" customHeight="1">
      <c r="A187" s="30">
        <v>177</v>
      </c>
      <c r="B187" s="342" t="s">
        <v>260</v>
      </c>
      <c r="C187" s="323">
        <v>263.85000000000002</v>
      </c>
      <c r="D187" s="324">
        <v>266.2166666666667</v>
      </c>
      <c r="E187" s="324">
        <v>259.18333333333339</v>
      </c>
      <c r="F187" s="324">
        <v>254.51666666666671</v>
      </c>
      <c r="G187" s="324">
        <v>247.48333333333341</v>
      </c>
      <c r="H187" s="324">
        <v>270.88333333333338</v>
      </c>
      <c r="I187" s="324">
        <v>277.91666666666669</v>
      </c>
      <c r="J187" s="324">
        <v>282.58333333333337</v>
      </c>
      <c r="K187" s="323">
        <v>273.25</v>
      </c>
      <c r="L187" s="323">
        <v>261.55</v>
      </c>
      <c r="M187" s="323">
        <v>4.87765</v>
      </c>
      <c r="N187" s="1"/>
      <c r="O187" s="1"/>
    </row>
    <row r="188" spans="1:15" ht="12.75" customHeight="1">
      <c r="A188" s="30">
        <v>178</v>
      </c>
      <c r="B188" s="342" t="s">
        <v>376</v>
      </c>
      <c r="C188" s="323">
        <v>809.5</v>
      </c>
      <c r="D188" s="324">
        <v>808.06666666666661</v>
      </c>
      <c r="E188" s="324">
        <v>789.13333333333321</v>
      </c>
      <c r="F188" s="324">
        <v>768.76666666666665</v>
      </c>
      <c r="G188" s="324">
        <v>749.83333333333326</v>
      </c>
      <c r="H188" s="324">
        <v>828.43333333333317</v>
      </c>
      <c r="I188" s="324">
        <v>847.36666666666656</v>
      </c>
      <c r="J188" s="324">
        <v>867.73333333333312</v>
      </c>
      <c r="K188" s="323">
        <v>827</v>
      </c>
      <c r="L188" s="323">
        <v>787.7</v>
      </c>
      <c r="M188" s="323">
        <v>14.912409999999999</v>
      </c>
      <c r="N188" s="1"/>
      <c r="O188" s="1"/>
    </row>
    <row r="189" spans="1:15" ht="12.75" customHeight="1">
      <c r="A189" s="30">
        <v>179</v>
      </c>
      <c r="B189" s="342" t="s">
        <v>111</v>
      </c>
      <c r="C189" s="323">
        <v>492.05</v>
      </c>
      <c r="D189" s="324">
        <v>495.01666666666665</v>
      </c>
      <c r="E189" s="324">
        <v>487.0333333333333</v>
      </c>
      <c r="F189" s="324">
        <v>482.01666666666665</v>
      </c>
      <c r="G189" s="324">
        <v>474.0333333333333</v>
      </c>
      <c r="H189" s="324">
        <v>500.0333333333333</v>
      </c>
      <c r="I189" s="324">
        <v>508.01666666666665</v>
      </c>
      <c r="J189" s="324">
        <v>513.0333333333333</v>
      </c>
      <c r="K189" s="323">
        <v>503</v>
      </c>
      <c r="L189" s="323">
        <v>490</v>
      </c>
      <c r="M189" s="323">
        <v>10.35981</v>
      </c>
      <c r="N189" s="1"/>
      <c r="O189" s="1"/>
    </row>
    <row r="190" spans="1:15" ht="12.75" customHeight="1">
      <c r="A190" s="30">
        <v>180</v>
      </c>
      <c r="B190" s="342" t="s">
        <v>261</v>
      </c>
      <c r="C190" s="323">
        <v>1394.8</v>
      </c>
      <c r="D190" s="324">
        <v>1400.5166666666667</v>
      </c>
      <c r="E190" s="324">
        <v>1381.2833333333333</v>
      </c>
      <c r="F190" s="324">
        <v>1367.7666666666667</v>
      </c>
      <c r="G190" s="324">
        <v>1348.5333333333333</v>
      </c>
      <c r="H190" s="324">
        <v>1414.0333333333333</v>
      </c>
      <c r="I190" s="324">
        <v>1433.2666666666664</v>
      </c>
      <c r="J190" s="324">
        <v>1446.7833333333333</v>
      </c>
      <c r="K190" s="323">
        <v>1419.75</v>
      </c>
      <c r="L190" s="323">
        <v>1387</v>
      </c>
      <c r="M190" s="323">
        <v>4.68086</v>
      </c>
      <c r="N190" s="1"/>
      <c r="O190" s="1"/>
    </row>
    <row r="191" spans="1:15" ht="12.75" customHeight="1">
      <c r="A191" s="30">
        <v>181</v>
      </c>
      <c r="B191" s="342" t="s">
        <v>385</v>
      </c>
      <c r="C191" s="323">
        <v>1116.75</v>
      </c>
      <c r="D191" s="324">
        <v>1124.0833333333333</v>
      </c>
      <c r="E191" s="324">
        <v>1103.7666666666664</v>
      </c>
      <c r="F191" s="324">
        <v>1090.7833333333331</v>
      </c>
      <c r="G191" s="324">
        <v>1070.4666666666662</v>
      </c>
      <c r="H191" s="324">
        <v>1137.0666666666666</v>
      </c>
      <c r="I191" s="324">
        <v>1157.3833333333337</v>
      </c>
      <c r="J191" s="324">
        <v>1170.3666666666668</v>
      </c>
      <c r="K191" s="323">
        <v>1144.4000000000001</v>
      </c>
      <c r="L191" s="323">
        <v>1111.0999999999999</v>
      </c>
      <c r="M191" s="323">
        <v>2.5950600000000001</v>
      </c>
      <c r="N191" s="1"/>
      <c r="O191" s="1"/>
    </row>
    <row r="192" spans="1:15" ht="12.75" customHeight="1">
      <c r="A192" s="30">
        <v>182</v>
      </c>
      <c r="B192" s="342" t="s">
        <v>832</v>
      </c>
      <c r="C192" s="323">
        <v>18.399999999999999</v>
      </c>
      <c r="D192" s="324">
        <v>18.483333333333334</v>
      </c>
      <c r="E192" s="324">
        <v>18.166666666666668</v>
      </c>
      <c r="F192" s="324">
        <v>17.933333333333334</v>
      </c>
      <c r="G192" s="324">
        <v>17.616666666666667</v>
      </c>
      <c r="H192" s="324">
        <v>18.716666666666669</v>
      </c>
      <c r="I192" s="324">
        <v>19.033333333333331</v>
      </c>
      <c r="J192" s="324">
        <v>19.266666666666669</v>
      </c>
      <c r="K192" s="323">
        <v>18.8</v>
      </c>
      <c r="L192" s="323">
        <v>18.25</v>
      </c>
      <c r="M192" s="323">
        <v>22.668230000000001</v>
      </c>
      <c r="N192" s="1"/>
      <c r="O192" s="1"/>
    </row>
    <row r="193" spans="1:15" ht="12.75" customHeight="1">
      <c r="A193" s="30">
        <v>183</v>
      </c>
      <c r="B193" s="342" t="s">
        <v>386</v>
      </c>
      <c r="C193" s="323">
        <v>1124.4000000000001</v>
      </c>
      <c r="D193" s="324">
        <v>1125.1666666666667</v>
      </c>
      <c r="E193" s="324">
        <v>1109.3333333333335</v>
      </c>
      <c r="F193" s="324">
        <v>1094.2666666666667</v>
      </c>
      <c r="G193" s="324">
        <v>1078.4333333333334</v>
      </c>
      <c r="H193" s="324">
        <v>1140.2333333333336</v>
      </c>
      <c r="I193" s="324">
        <v>1156.0666666666671</v>
      </c>
      <c r="J193" s="324">
        <v>1171.1333333333337</v>
      </c>
      <c r="K193" s="323">
        <v>1141</v>
      </c>
      <c r="L193" s="323">
        <v>1110.0999999999999</v>
      </c>
      <c r="M193" s="323">
        <v>0.3049</v>
      </c>
      <c r="N193" s="1"/>
      <c r="O193" s="1"/>
    </row>
    <row r="194" spans="1:15" ht="12.75" customHeight="1">
      <c r="A194" s="30">
        <v>184</v>
      </c>
      <c r="B194" s="342" t="s">
        <v>112</v>
      </c>
      <c r="C194" s="323">
        <v>1148.55</v>
      </c>
      <c r="D194" s="324">
        <v>1147.0833333333333</v>
      </c>
      <c r="E194" s="324">
        <v>1134.1666666666665</v>
      </c>
      <c r="F194" s="324">
        <v>1119.7833333333333</v>
      </c>
      <c r="G194" s="324">
        <v>1106.8666666666666</v>
      </c>
      <c r="H194" s="324">
        <v>1161.4666666666665</v>
      </c>
      <c r="I194" s="324">
        <v>1174.383333333333</v>
      </c>
      <c r="J194" s="324">
        <v>1188.7666666666664</v>
      </c>
      <c r="K194" s="323">
        <v>1160</v>
      </c>
      <c r="L194" s="323">
        <v>1132.7</v>
      </c>
      <c r="M194" s="323">
        <v>7.7872000000000003</v>
      </c>
      <c r="N194" s="1"/>
      <c r="O194" s="1"/>
    </row>
    <row r="195" spans="1:15" ht="12.75" customHeight="1">
      <c r="A195" s="30">
        <v>185</v>
      </c>
      <c r="B195" s="342" t="s">
        <v>113</v>
      </c>
      <c r="C195" s="323">
        <v>1179.3499999999999</v>
      </c>
      <c r="D195" s="324">
        <v>1184.5833333333333</v>
      </c>
      <c r="E195" s="324">
        <v>1170.1666666666665</v>
      </c>
      <c r="F195" s="324">
        <v>1160.9833333333333</v>
      </c>
      <c r="G195" s="324">
        <v>1146.5666666666666</v>
      </c>
      <c r="H195" s="324">
        <v>1193.7666666666664</v>
      </c>
      <c r="I195" s="324">
        <v>1208.1833333333329</v>
      </c>
      <c r="J195" s="324">
        <v>1217.3666666666663</v>
      </c>
      <c r="K195" s="323">
        <v>1199</v>
      </c>
      <c r="L195" s="323">
        <v>1175.4000000000001</v>
      </c>
      <c r="M195" s="323">
        <v>24.898540000000001</v>
      </c>
      <c r="N195" s="1"/>
      <c r="O195" s="1"/>
    </row>
    <row r="196" spans="1:15" ht="12.75" customHeight="1">
      <c r="A196" s="30">
        <v>186</v>
      </c>
      <c r="B196" s="342" t="s">
        <v>114</v>
      </c>
      <c r="C196" s="323">
        <v>2303</v>
      </c>
      <c r="D196" s="324">
        <v>2309.6</v>
      </c>
      <c r="E196" s="324">
        <v>2280.1499999999996</v>
      </c>
      <c r="F196" s="324">
        <v>2257.2999999999997</v>
      </c>
      <c r="G196" s="324">
        <v>2227.8499999999995</v>
      </c>
      <c r="H196" s="324">
        <v>2332.4499999999998</v>
      </c>
      <c r="I196" s="324">
        <v>2361.8999999999996</v>
      </c>
      <c r="J196" s="324">
        <v>2384.75</v>
      </c>
      <c r="K196" s="323">
        <v>2339.0500000000002</v>
      </c>
      <c r="L196" s="323">
        <v>2286.75</v>
      </c>
      <c r="M196" s="323">
        <v>34.18282</v>
      </c>
      <c r="N196" s="1"/>
      <c r="O196" s="1"/>
    </row>
    <row r="197" spans="1:15" ht="12.75" customHeight="1">
      <c r="A197" s="30">
        <v>187</v>
      </c>
      <c r="B197" s="342" t="s">
        <v>115</v>
      </c>
      <c r="C197" s="323">
        <v>2147.35</v>
      </c>
      <c r="D197" s="324">
        <v>2162.75</v>
      </c>
      <c r="E197" s="324">
        <v>2126.75</v>
      </c>
      <c r="F197" s="324">
        <v>2106.15</v>
      </c>
      <c r="G197" s="324">
        <v>2070.15</v>
      </c>
      <c r="H197" s="324">
        <v>2183.35</v>
      </c>
      <c r="I197" s="324">
        <v>2219.35</v>
      </c>
      <c r="J197" s="324">
        <v>2239.9499999999998</v>
      </c>
      <c r="K197" s="323">
        <v>2198.75</v>
      </c>
      <c r="L197" s="323">
        <v>2142.15</v>
      </c>
      <c r="M197" s="323">
        <v>2.1612499999999999</v>
      </c>
      <c r="N197" s="1"/>
      <c r="O197" s="1"/>
    </row>
    <row r="198" spans="1:15" ht="12.75" customHeight="1">
      <c r="A198" s="30">
        <v>188</v>
      </c>
      <c r="B198" s="342" t="s">
        <v>116</v>
      </c>
      <c r="C198" s="323">
        <v>1430.9</v>
      </c>
      <c r="D198" s="324">
        <v>1433.9666666666665</v>
      </c>
      <c r="E198" s="324">
        <v>1415.9333333333329</v>
      </c>
      <c r="F198" s="324">
        <v>1400.9666666666665</v>
      </c>
      <c r="G198" s="324">
        <v>1382.9333333333329</v>
      </c>
      <c r="H198" s="324">
        <v>1448.9333333333329</v>
      </c>
      <c r="I198" s="324">
        <v>1466.9666666666662</v>
      </c>
      <c r="J198" s="324">
        <v>1481.9333333333329</v>
      </c>
      <c r="K198" s="323">
        <v>1452</v>
      </c>
      <c r="L198" s="323">
        <v>1419</v>
      </c>
      <c r="M198" s="323">
        <v>81.832310000000007</v>
      </c>
      <c r="N198" s="1"/>
      <c r="O198" s="1"/>
    </row>
    <row r="199" spans="1:15" ht="12.75" customHeight="1">
      <c r="A199" s="30">
        <v>189</v>
      </c>
      <c r="B199" s="342" t="s">
        <v>117</v>
      </c>
      <c r="C199" s="323">
        <v>519.54999999999995</v>
      </c>
      <c r="D199" s="324">
        <v>521.80000000000007</v>
      </c>
      <c r="E199" s="324">
        <v>515.60000000000014</v>
      </c>
      <c r="F199" s="324">
        <v>511.65000000000009</v>
      </c>
      <c r="G199" s="324">
        <v>505.45000000000016</v>
      </c>
      <c r="H199" s="324">
        <v>525.75000000000011</v>
      </c>
      <c r="I199" s="324">
        <v>531.95000000000016</v>
      </c>
      <c r="J199" s="324">
        <v>535.90000000000009</v>
      </c>
      <c r="K199" s="323">
        <v>528</v>
      </c>
      <c r="L199" s="323">
        <v>517.85</v>
      </c>
      <c r="M199" s="323">
        <v>28.74297</v>
      </c>
      <c r="N199" s="1"/>
      <c r="O199" s="1"/>
    </row>
    <row r="200" spans="1:15" ht="12.75" customHeight="1">
      <c r="A200" s="30">
        <v>190</v>
      </c>
      <c r="B200" s="342" t="s">
        <v>383</v>
      </c>
      <c r="C200" s="323">
        <v>1371.95</v>
      </c>
      <c r="D200" s="324">
        <v>1377.0166666666667</v>
      </c>
      <c r="E200" s="324">
        <v>1314.3833333333332</v>
      </c>
      <c r="F200" s="324">
        <v>1256.8166666666666</v>
      </c>
      <c r="G200" s="324">
        <v>1194.1833333333332</v>
      </c>
      <c r="H200" s="324">
        <v>1434.5833333333333</v>
      </c>
      <c r="I200" s="324">
        <v>1497.2166666666669</v>
      </c>
      <c r="J200" s="324">
        <v>1554.7833333333333</v>
      </c>
      <c r="K200" s="323">
        <v>1439.65</v>
      </c>
      <c r="L200" s="323">
        <v>1319.45</v>
      </c>
      <c r="M200" s="323">
        <v>18.90053</v>
      </c>
      <c r="N200" s="1"/>
      <c r="O200" s="1"/>
    </row>
    <row r="201" spans="1:15" ht="12.75" customHeight="1">
      <c r="A201" s="30">
        <v>191</v>
      </c>
      <c r="B201" s="342" t="s">
        <v>387</v>
      </c>
      <c r="C201" s="323">
        <v>190.25</v>
      </c>
      <c r="D201" s="324">
        <v>190.56666666666669</v>
      </c>
      <c r="E201" s="324">
        <v>188.73333333333338</v>
      </c>
      <c r="F201" s="324">
        <v>187.2166666666667</v>
      </c>
      <c r="G201" s="324">
        <v>185.38333333333338</v>
      </c>
      <c r="H201" s="324">
        <v>192.08333333333337</v>
      </c>
      <c r="I201" s="324">
        <v>193.91666666666669</v>
      </c>
      <c r="J201" s="324">
        <v>195.43333333333337</v>
      </c>
      <c r="K201" s="323">
        <v>192.4</v>
      </c>
      <c r="L201" s="323">
        <v>189.05</v>
      </c>
      <c r="M201" s="323">
        <v>0.76093</v>
      </c>
      <c r="N201" s="1"/>
      <c r="O201" s="1"/>
    </row>
    <row r="202" spans="1:15" ht="12.75" customHeight="1">
      <c r="A202" s="30">
        <v>192</v>
      </c>
      <c r="B202" s="342" t="s">
        <v>388</v>
      </c>
      <c r="C202" s="323">
        <v>118.15</v>
      </c>
      <c r="D202" s="324">
        <v>119.51666666666667</v>
      </c>
      <c r="E202" s="324">
        <v>116.28333333333333</v>
      </c>
      <c r="F202" s="324">
        <v>114.41666666666667</v>
      </c>
      <c r="G202" s="324">
        <v>111.18333333333334</v>
      </c>
      <c r="H202" s="324">
        <v>121.38333333333333</v>
      </c>
      <c r="I202" s="324">
        <v>124.61666666666665</v>
      </c>
      <c r="J202" s="324">
        <v>126.48333333333332</v>
      </c>
      <c r="K202" s="323">
        <v>122.75</v>
      </c>
      <c r="L202" s="323">
        <v>117.65</v>
      </c>
      <c r="M202" s="323">
        <v>12.106109999999999</v>
      </c>
      <c r="N202" s="1"/>
      <c r="O202" s="1"/>
    </row>
    <row r="203" spans="1:15" ht="12.75" customHeight="1">
      <c r="A203" s="30">
        <v>193</v>
      </c>
      <c r="B203" s="342" t="s">
        <v>118</v>
      </c>
      <c r="C203" s="323">
        <v>2378.4</v>
      </c>
      <c r="D203" s="324">
        <v>2394.3833333333332</v>
      </c>
      <c r="E203" s="324">
        <v>2350.7666666666664</v>
      </c>
      <c r="F203" s="324">
        <v>2323.1333333333332</v>
      </c>
      <c r="G203" s="324">
        <v>2279.5166666666664</v>
      </c>
      <c r="H203" s="324">
        <v>2422.0166666666664</v>
      </c>
      <c r="I203" s="324">
        <v>2465.6333333333332</v>
      </c>
      <c r="J203" s="324">
        <v>2493.2666666666664</v>
      </c>
      <c r="K203" s="323">
        <v>2438</v>
      </c>
      <c r="L203" s="323">
        <v>2366.75</v>
      </c>
      <c r="M203" s="323">
        <v>4.6756799999999998</v>
      </c>
      <c r="N203" s="1"/>
      <c r="O203" s="1"/>
    </row>
    <row r="204" spans="1:15" ht="12.75" customHeight="1">
      <c r="A204" s="30">
        <v>194</v>
      </c>
      <c r="B204" s="342" t="s">
        <v>384</v>
      </c>
      <c r="C204" s="323">
        <v>71.599999999999994</v>
      </c>
      <c r="D204" s="324">
        <v>72.11666666666666</v>
      </c>
      <c r="E204" s="324">
        <v>70.48333333333332</v>
      </c>
      <c r="F204" s="324">
        <v>69.36666666666666</v>
      </c>
      <c r="G204" s="324">
        <v>67.73333333333332</v>
      </c>
      <c r="H204" s="324">
        <v>73.23333333333332</v>
      </c>
      <c r="I204" s="324">
        <v>74.866666666666674</v>
      </c>
      <c r="J204" s="324">
        <v>75.98333333333332</v>
      </c>
      <c r="K204" s="323">
        <v>73.75</v>
      </c>
      <c r="L204" s="323">
        <v>71</v>
      </c>
      <c r="M204" s="323">
        <v>64.269400000000005</v>
      </c>
      <c r="N204" s="1"/>
      <c r="O204" s="1"/>
    </row>
    <row r="205" spans="1:15" ht="12.75" customHeight="1">
      <c r="A205" s="30">
        <v>195</v>
      </c>
      <c r="B205" s="342" t="s">
        <v>833</v>
      </c>
      <c r="C205" s="323">
        <v>1078.1500000000001</v>
      </c>
      <c r="D205" s="324">
        <v>1087.7166666666667</v>
      </c>
      <c r="E205" s="324">
        <v>1065.4333333333334</v>
      </c>
      <c r="F205" s="324">
        <v>1052.7166666666667</v>
      </c>
      <c r="G205" s="324">
        <v>1030.4333333333334</v>
      </c>
      <c r="H205" s="324">
        <v>1100.4333333333334</v>
      </c>
      <c r="I205" s="324">
        <v>1122.7166666666667</v>
      </c>
      <c r="J205" s="324">
        <v>1135.4333333333334</v>
      </c>
      <c r="K205" s="323">
        <v>1110</v>
      </c>
      <c r="L205" s="323">
        <v>1075</v>
      </c>
      <c r="M205" s="323">
        <v>1.2095400000000001</v>
      </c>
      <c r="N205" s="1"/>
      <c r="O205" s="1"/>
    </row>
    <row r="206" spans="1:15" ht="12.75" customHeight="1">
      <c r="A206" s="30">
        <v>196</v>
      </c>
      <c r="B206" s="342" t="s">
        <v>822</v>
      </c>
      <c r="C206" s="323">
        <v>421.6</v>
      </c>
      <c r="D206" s="324">
        <v>414.16666666666669</v>
      </c>
      <c r="E206" s="324">
        <v>404.83333333333337</v>
      </c>
      <c r="F206" s="324">
        <v>388.06666666666666</v>
      </c>
      <c r="G206" s="324">
        <v>378.73333333333335</v>
      </c>
      <c r="H206" s="324">
        <v>430.93333333333339</v>
      </c>
      <c r="I206" s="324">
        <v>440.26666666666677</v>
      </c>
      <c r="J206" s="324">
        <v>457.03333333333342</v>
      </c>
      <c r="K206" s="323">
        <v>423.5</v>
      </c>
      <c r="L206" s="323">
        <v>397.4</v>
      </c>
      <c r="M206" s="323">
        <v>5.0338099999999999</v>
      </c>
      <c r="N206" s="1"/>
      <c r="O206" s="1"/>
    </row>
    <row r="207" spans="1:15" ht="12.75" customHeight="1">
      <c r="A207" s="30">
        <v>197</v>
      </c>
      <c r="B207" s="342" t="s">
        <v>120</v>
      </c>
      <c r="C207" s="323">
        <v>622.70000000000005</v>
      </c>
      <c r="D207" s="324">
        <v>623.43333333333339</v>
      </c>
      <c r="E207" s="324">
        <v>615.91666666666674</v>
      </c>
      <c r="F207" s="324">
        <v>609.13333333333333</v>
      </c>
      <c r="G207" s="324">
        <v>601.61666666666667</v>
      </c>
      <c r="H207" s="324">
        <v>630.21666666666681</v>
      </c>
      <c r="I207" s="324">
        <v>637.73333333333346</v>
      </c>
      <c r="J207" s="324">
        <v>644.51666666666688</v>
      </c>
      <c r="K207" s="323">
        <v>630.95000000000005</v>
      </c>
      <c r="L207" s="323">
        <v>616.65</v>
      </c>
      <c r="M207" s="323">
        <v>110.87146</v>
      </c>
      <c r="N207" s="1"/>
      <c r="O207" s="1"/>
    </row>
    <row r="208" spans="1:15" ht="12.75" customHeight="1">
      <c r="A208" s="30">
        <v>198</v>
      </c>
      <c r="B208" s="342" t="s">
        <v>389</v>
      </c>
      <c r="C208" s="323">
        <v>115.55</v>
      </c>
      <c r="D208" s="324">
        <v>116.51666666666667</v>
      </c>
      <c r="E208" s="324">
        <v>114.08333333333333</v>
      </c>
      <c r="F208" s="324">
        <v>112.61666666666666</v>
      </c>
      <c r="G208" s="324">
        <v>110.18333333333332</v>
      </c>
      <c r="H208" s="324">
        <v>117.98333333333333</v>
      </c>
      <c r="I208" s="324">
        <v>120.41666666666667</v>
      </c>
      <c r="J208" s="324">
        <v>121.88333333333334</v>
      </c>
      <c r="K208" s="323">
        <v>118.95</v>
      </c>
      <c r="L208" s="323">
        <v>115.05</v>
      </c>
      <c r="M208" s="323">
        <v>36.873829999999998</v>
      </c>
      <c r="N208" s="1"/>
      <c r="O208" s="1"/>
    </row>
    <row r="209" spans="1:15" ht="12.75" customHeight="1">
      <c r="A209" s="30">
        <v>199</v>
      </c>
      <c r="B209" s="342" t="s">
        <v>121</v>
      </c>
      <c r="C209" s="323">
        <v>271.39999999999998</v>
      </c>
      <c r="D209" s="324">
        <v>273.54999999999995</v>
      </c>
      <c r="E209" s="324">
        <v>268.64999999999992</v>
      </c>
      <c r="F209" s="324">
        <v>265.89999999999998</v>
      </c>
      <c r="G209" s="324">
        <v>260.99999999999994</v>
      </c>
      <c r="H209" s="324">
        <v>276.2999999999999</v>
      </c>
      <c r="I209" s="324">
        <v>281.2</v>
      </c>
      <c r="J209" s="324">
        <v>283.94999999999987</v>
      </c>
      <c r="K209" s="323">
        <v>278.45</v>
      </c>
      <c r="L209" s="323">
        <v>270.8</v>
      </c>
      <c r="M209" s="323">
        <v>47.486530000000002</v>
      </c>
      <c r="N209" s="1"/>
      <c r="O209" s="1"/>
    </row>
    <row r="210" spans="1:15" ht="12.75" customHeight="1">
      <c r="A210" s="30">
        <v>200</v>
      </c>
      <c r="B210" s="342" t="s">
        <v>122</v>
      </c>
      <c r="C210" s="323">
        <v>1953</v>
      </c>
      <c r="D210" s="324">
        <v>1958.3333333333333</v>
      </c>
      <c r="E210" s="324">
        <v>1939.6666666666665</v>
      </c>
      <c r="F210" s="324">
        <v>1926.3333333333333</v>
      </c>
      <c r="G210" s="324">
        <v>1907.6666666666665</v>
      </c>
      <c r="H210" s="324">
        <v>1971.6666666666665</v>
      </c>
      <c r="I210" s="324">
        <v>1990.333333333333</v>
      </c>
      <c r="J210" s="324">
        <v>2003.6666666666665</v>
      </c>
      <c r="K210" s="323">
        <v>1977</v>
      </c>
      <c r="L210" s="323">
        <v>1945</v>
      </c>
      <c r="M210" s="323">
        <v>22.336469999999998</v>
      </c>
      <c r="N210" s="1"/>
      <c r="O210" s="1"/>
    </row>
    <row r="211" spans="1:15" ht="12.75" customHeight="1">
      <c r="A211" s="30">
        <v>201</v>
      </c>
      <c r="B211" s="342" t="s">
        <v>262</v>
      </c>
      <c r="C211" s="323">
        <v>310.8</v>
      </c>
      <c r="D211" s="324">
        <v>311.5</v>
      </c>
      <c r="E211" s="324">
        <v>309.60000000000002</v>
      </c>
      <c r="F211" s="324">
        <v>308.40000000000003</v>
      </c>
      <c r="G211" s="324">
        <v>306.50000000000006</v>
      </c>
      <c r="H211" s="324">
        <v>312.7</v>
      </c>
      <c r="I211" s="324">
        <v>314.59999999999997</v>
      </c>
      <c r="J211" s="324">
        <v>315.79999999999995</v>
      </c>
      <c r="K211" s="323">
        <v>313.39999999999998</v>
      </c>
      <c r="L211" s="323">
        <v>310.3</v>
      </c>
      <c r="M211" s="323">
        <v>8.52759</v>
      </c>
      <c r="N211" s="1"/>
      <c r="O211" s="1"/>
    </row>
    <row r="212" spans="1:15" ht="12.75" customHeight="1">
      <c r="A212" s="30">
        <v>202</v>
      </c>
      <c r="B212" s="342" t="s">
        <v>834</v>
      </c>
      <c r="C212" s="323">
        <v>720.3</v>
      </c>
      <c r="D212" s="324">
        <v>719.44999999999993</v>
      </c>
      <c r="E212" s="324">
        <v>710.89999999999986</v>
      </c>
      <c r="F212" s="324">
        <v>701.49999999999989</v>
      </c>
      <c r="G212" s="324">
        <v>692.94999999999982</v>
      </c>
      <c r="H212" s="324">
        <v>728.84999999999991</v>
      </c>
      <c r="I212" s="324">
        <v>737.39999999999986</v>
      </c>
      <c r="J212" s="324">
        <v>746.8</v>
      </c>
      <c r="K212" s="323">
        <v>728</v>
      </c>
      <c r="L212" s="323">
        <v>710.05</v>
      </c>
      <c r="M212" s="323">
        <v>0.41294999999999998</v>
      </c>
      <c r="N212" s="1"/>
      <c r="O212" s="1"/>
    </row>
    <row r="213" spans="1:15" ht="12.75" customHeight="1">
      <c r="A213" s="30">
        <v>203</v>
      </c>
      <c r="B213" s="342" t="s">
        <v>390</v>
      </c>
      <c r="C213" s="323">
        <v>38413.35</v>
      </c>
      <c r="D213" s="324">
        <v>38640.5</v>
      </c>
      <c r="E213" s="324">
        <v>38120.9</v>
      </c>
      <c r="F213" s="324">
        <v>37828.450000000004</v>
      </c>
      <c r="G213" s="324">
        <v>37308.850000000006</v>
      </c>
      <c r="H213" s="324">
        <v>38932.949999999997</v>
      </c>
      <c r="I213" s="324">
        <v>39452.550000000003</v>
      </c>
      <c r="J213" s="324">
        <v>39744.999999999993</v>
      </c>
      <c r="K213" s="323">
        <v>39160.1</v>
      </c>
      <c r="L213" s="323">
        <v>38348.050000000003</v>
      </c>
      <c r="M213" s="323">
        <v>6.7100000000000007E-2</v>
      </c>
      <c r="N213" s="1"/>
      <c r="O213" s="1"/>
    </row>
    <row r="214" spans="1:15" ht="12.75" customHeight="1">
      <c r="A214" s="30">
        <v>204</v>
      </c>
      <c r="B214" s="342" t="s">
        <v>391</v>
      </c>
      <c r="C214" s="323">
        <v>35</v>
      </c>
      <c r="D214" s="324">
        <v>35.116666666666667</v>
      </c>
      <c r="E214" s="324">
        <v>34.783333333333331</v>
      </c>
      <c r="F214" s="324">
        <v>34.566666666666663</v>
      </c>
      <c r="G214" s="324">
        <v>34.233333333333327</v>
      </c>
      <c r="H214" s="324">
        <v>35.333333333333336</v>
      </c>
      <c r="I214" s="324">
        <v>35.666666666666664</v>
      </c>
      <c r="J214" s="324">
        <v>35.88333333333334</v>
      </c>
      <c r="K214" s="323">
        <v>35.450000000000003</v>
      </c>
      <c r="L214" s="323">
        <v>34.9</v>
      </c>
      <c r="M214" s="323">
        <v>13.641679999999999</v>
      </c>
      <c r="N214" s="1"/>
      <c r="O214" s="1"/>
    </row>
    <row r="215" spans="1:15" ht="12.75" customHeight="1">
      <c r="A215" s="30">
        <v>205</v>
      </c>
      <c r="B215" s="342" t="s">
        <v>403</v>
      </c>
      <c r="C215" s="323">
        <v>104.95</v>
      </c>
      <c r="D215" s="324">
        <v>105.53333333333335</v>
      </c>
      <c r="E215" s="324">
        <v>103.81666666666669</v>
      </c>
      <c r="F215" s="324">
        <v>102.68333333333335</v>
      </c>
      <c r="G215" s="324">
        <v>100.9666666666667</v>
      </c>
      <c r="H215" s="324">
        <v>106.66666666666669</v>
      </c>
      <c r="I215" s="324">
        <v>108.38333333333335</v>
      </c>
      <c r="J215" s="324">
        <v>109.51666666666668</v>
      </c>
      <c r="K215" s="323">
        <v>107.25</v>
      </c>
      <c r="L215" s="323">
        <v>104.4</v>
      </c>
      <c r="M215" s="323">
        <v>73.991579999999999</v>
      </c>
      <c r="N215" s="1"/>
      <c r="O215" s="1"/>
    </row>
    <row r="216" spans="1:15" ht="12.75" customHeight="1">
      <c r="A216" s="30">
        <v>206</v>
      </c>
      <c r="B216" s="342" t="s">
        <v>123</v>
      </c>
      <c r="C216" s="323">
        <v>155.85</v>
      </c>
      <c r="D216" s="324">
        <v>156.94999999999999</v>
      </c>
      <c r="E216" s="324">
        <v>154.09999999999997</v>
      </c>
      <c r="F216" s="324">
        <v>152.34999999999997</v>
      </c>
      <c r="G216" s="324">
        <v>149.49999999999994</v>
      </c>
      <c r="H216" s="324">
        <v>158.69999999999999</v>
      </c>
      <c r="I216" s="324">
        <v>161.55000000000001</v>
      </c>
      <c r="J216" s="324">
        <v>163.30000000000001</v>
      </c>
      <c r="K216" s="323">
        <v>159.80000000000001</v>
      </c>
      <c r="L216" s="323">
        <v>155.19999999999999</v>
      </c>
      <c r="M216" s="323">
        <v>66.245149999999995</v>
      </c>
      <c r="N216" s="1"/>
      <c r="O216" s="1"/>
    </row>
    <row r="217" spans="1:15" ht="12.75" customHeight="1">
      <c r="A217" s="30">
        <v>207</v>
      </c>
      <c r="B217" s="342" t="s">
        <v>124</v>
      </c>
      <c r="C217" s="323">
        <v>699.25</v>
      </c>
      <c r="D217" s="324">
        <v>700.66666666666663</v>
      </c>
      <c r="E217" s="324">
        <v>695.23333333333323</v>
      </c>
      <c r="F217" s="324">
        <v>691.21666666666658</v>
      </c>
      <c r="G217" s="324">
        <v>685.78333333333319</v>
      </c>
      <c r="H217" s="324">
        <v>704.68333333333328</v>
      </c>
      <c r="I217" s="324">
        <v>710.11666666666667</v>
      </c>
      <c r="J217" s="324">
        <v>714.13333333333333</v>
      </c>
      <c r="K217" s="323">
        <v>706.1</v>
      </c>
      <c r="L217" s="323">
        <v>696.65</v>
      </c>
      <c r="M217" s="323">
        <v>152.63006999999999</v>
      </c>
      <c r="N217" s="1"/>
      <c r="O217" s="1"/>
    </row>
    <row r="218" spans="1:15" ht="12.75" customHeight="1">
      <c r="A218" s="30">
        <v>208</v>
      </c>
      <c r="B218" s="342" t="s">
        <v>125</v>
      </c>
      <c r="C218" s="323">
        <v>1265.55</v>
      </c>
      <c r="D218" s="324">
        <v>1262.6666666666667</v>
      </c>
      <c r="E218" s="324">
        <v>1250.8833333333334</v>
      </c>
      <c r="F218" s="324">
        <v>1236.2166666666667</v>
      </c>
      <c r="G218" s="324">
        <v>1224.4333333333334</v>
      </c>
      <c r="H218" s="324">
        <v>1277.3333333333335</v>
      </c>
      <c r="I218" s="324">
        <v>1289.1166666666668</v>
      </c>
      <c r="J218" s="324">
        <v>1303.7833333333335</v>
      </c>
      <c r="K218" s="323">
        <v>1274.45</v>
      </c>
      <c r="L218" s="323">
        <v>1248</v>
      </c>
      <c r="M218" s="323">
        <v>10.58844</v>
      </c>
      <c r="N218" s="1"/>
      <c r="O218" s="1"/>
    </row>
    <row r="219" spans="1:15" ht="12.75" customHeight="1">
      <c r="A219" s="30">
        <v>209</v>
      </c>
      <c r="B219" s="342" t="s">
        <v>126</v>
      </c>
      <c r="C219" s="323">
        <v>488.25</v>
      </c>
      <c r="D219" s="324">
        <v>487.51666666666665</v>
      </c>
      <c r="E219" s="324">
        <v>483.0333333333333</v>
      </c>
      <c r="F219" s="324">
        <v>477.81666666666666</v>
      </c>
      <c r="G219" s="324">
        <v>473.33333333333331</v>
      </c>
      <c r="H219" s="324">
        <v>492.73333333333329</v>
      </c>
      <c r="I219" s="324">
        <v>497.21666666666664</v>
      </c>
      <c r="J219" s="324">
        <v>502.43333333333328</v>
      </c>
      <c r="K219" s="323">
        <v>492</v>
      </c>
      <c r="L219" s="323">
        <v>482.3</v>
      </c>
      <c r="M219" s="323">
        <v>9.4865700000000004</v>
      </c>
      <c r="N219" s="1"/>
      <c r="O219" s="1"/>
    </row>
    <row r="220" spans="1:15" ht="12.75" customHeight="1">
      <c r="A220" s="30">
        <v>210</v>
      </c>
      <c r="B220" s="342" t="s">
        <v>407</v>
      </c>
      <c r="C220" s="323">
        <v>163.25</v>
      </c>
      <c r="D220" s="324">
        <v>164.58333333333334</v>
      </c>
      <c r="E220" s="324">
        <v>161.26666666666668</v>
      </c>
      <c r="F220" s="324">
        <v>159.28333333333333</v>
      </c>
      <c r="G220" s="324">
        <v>155.96666666666667</v>
      </c>
      <c r="H220" s="324">
        <v>166.56666666666669</v>
      </c>
      <c r="I220" s="324">
        <v>169.88333333333335</v>
      </c>
      <c r="J220" s="324">
        <v>171.8666666666667</v>
      </c>
      <c r="K220" s="323">
        <v>167.9</v>
      </c>
      <c r="L220" s="323">
        <v>162.6</v>
      </c>
      <c r="M220" s="323">
        <v>2.9875799999999999</v>
      </c>
      <c r="N220" s="1"/>
      <c r="O220" s="1"/>
    </row>
    <row r="221" spans="1:15" ht="12.75" customHeight="1">
      <c r="A221" s="30">
        <v>211</v>
      </c>
      <c r="B221" s="342" t="s">
        <v>393</v>
      </c>
      <c r="C221" s="323">
        <v>45.1</v>
      </c>
      <c r="D221" s="324">
        <v>45.516666666666673</v>
      </c>
      <c r="E221" s="324">
        <v>44.483333333333348</v>
      </c>
      <c r="F221" s="324">
        <v>43.866666666666674</v>
      </c>
      <c r="G221" s="324">
        <v>42.83333333333335</v>
      </c>
      <c r="H221" s="324">
        <v>46.133333333333347</v>
      </c>
      <c r="I221" s="324">
        <v>47.166666666666664</v>
      </c>
      <c r="J221" s="324">
        <v>47.783333333333346</v>
      </c>
      <c r="K221" s="323">
        <v>46.55</v>
      </c>
      <c r="L221" s="323">
        <v>44.9</v>
      </c>
      <c r="M221" s="323">
        <v>77.574240000000003</v>
      </c>
      <c r="N221" s="1"/>
      <c r="O221" s="1"/>
    </row>
    <row r="222" spans="1:15" ht="12.75" customHeight="1">
      <c r="A222" s="30">
        <v>212</v>
      </c>
      <c r="B222" s="342" t="s">
        <v>127</v>
      </c>
      <c r="C222" s="323">
        <v>10.1</v>
      </c>
      <c r="D222" s="324">
        <v>10.15</v>
      </c>
      <c r="E222" s="324">
        <v>10</v>
      </c>
      <c r="F222" s="324">
        <v>9.9</v>
      </c>
      <c r="G222" s="324">
        <v>9.75</v>
      </c>
      <c r="H222" s="324">
        <v>10.25</v>
      </c>
      <c r="I222" s="324">
        <v>10.400000000000002</v>
      </c>
      <c r="J222" s="324">
        <v>10.5</v>
      </c>
      <c r="K222" s="323">
        <v>10.3</v>
      </c>
      <c r="L222" s="323">
        <v>10.050000000000001</v>
      </c>
      <c r="M222" s="323">
        <v>641.43372999999997</v>
      </c>
      <c r="N222" s="1"/>
      <c r="O222" s="1"/>
    </row>
    <row r="223" spans="1:15" ht="12.75" customHeight="1">
      <c r="A223" s="30">
        <v>213</v>
      </c>
      <c r="B223" s="342" t="s">
        <v>394</v>
      </c>
      <c r="C223" s="323">
        <v>63.85</v>
      </c>
      <c r="D223" s="324">
        <v>63.75</v>
      </c>
      <c r="E223" s="324">
        <v>62.7</v>
      </c>
      <c r="F223" s="324">
        <v>61.550000000000004</v>
      </c>
      <c r="G223" s="324">
        <v>60.500000000000007</v>
      </c>
      <c r="H223" s="324">
        <v>64.900000000000006</v>
      </c>
      <c r="I223" s="324">
        <v>65.950000000000017</v>
      </c>
      <c r="J223" s="324">
        <v>67.099999999999994</v>
      </c>
      <c r="K223" s="323">
        <v>64.8</v>
      </c>
      <c r="L223" s="323">
        <v>62.6</v>
      </c>
      <c r="M223" s="323">
        <v>215.85427999999999</v>
      </c>
      <c r="N223" s="1"/>
      <c r="O223" s="1"/>
    </row>
    <row r="224" spans="1:15" ht="12.75" customHeight="1">
      <c r="A224" s="30">
        <v>214</v>
      </c>
      <c r="B224" s="342" t="s">
        <v>128</v>
      </c>
      <c r="C224" s="323">
        <v>39.799999999999997</v>
      </c>
      <c r="D224" s="324">
        <v>39.966666666666661</v>
      </c>
      <c r="E224" s="324">
        <v>39.533333333333324</v>
      </c>
      <c r="F224" s="324">
        <v>39.266666666666666</v>
      </c>
      <c r="G224" s="324">
        <v>38.833333333333329</v>
      </c>
      <c r="H224" s="324">
        <v>40.23333333333332</v>
      </c>
      <c r="I224" s="324">
        <v>40.666666666666657</v>
      </c>
      <c r="J224" s="324">
        <v>40.933333333333316</v>
      </c>
      <c r="K224" s="323">
        <v>40.4</v>
      </c>
      <c r="L224" s="323">
        <v>39.700000000000003</v>
      </c>
      <c r="M224" s="323">
        <v>555.60089000000005</v>
      </c>
      <c r="N224" s="1"/>
      <c r="O224" s="1"/>
    </row>
    <row r="225" spans="1:15" ht="12.75" customHeight="1">
      <c r="A225" s="30">
        <v>215</v>
      </c>
      <c r="B225" s="342" t="s">
        <v>405</v>
      </c>
      <c r="C225" s="323">
        <v>228.9</v>
      </c>
      <c r="D225" s="324">
        <v>230.79999999999998</v>
      </c>
      <c r="E225" s="324">
        <v>226.09999999999997</v>
      </c>
      <c r="F225" s="324">
        <v>223.29999999999998</v>
      </c>
      <c r="G225" s="324">
        <v>218.59999999999997</v>
      </c>
      <c r="H225" s="324">
        <v>233.59999999999997</v>
      </c>
      <c r="I225" s="324">
        <v>238.29999999999995</v>
      </c>
      <c r="J225" s="324">
        <v>241.09999999999997</v>
      </c>
      <c r="K225" s="323">
        <v>235.5</v>
      </c>
      <c r="L225" s="323">
        <v>228</v>
      </c>
      <c r="M225" s="323">
        <v>68.432749999999999</v>
      </c>
      <c r="N225" s="1"/>
      <c r="O225" s="1"/>
    </row>
    <row r="226" spans="1:15" ht="12.75" customHeight="1">
      <c r="A226" s="30">
        <v>216</v>
      </c>
      <c r="B226" s="342" t="s">
        <v>395</v>
      </c>
      <c r="C226" s="323">
        <v>961.15</v>
      </c>
      <c r="D226" s="324">
        <v>967.78333333333342</v>
      </c>
      <c r="E226" s="324">
        <v>943.56666666666683</v>
      </c>
      <c r="F226" s="324">
        <v>925.98333333333346</v>
      </c>
      <c r="G226" s="324">
        <v>901.76666666666688</v>
      </c>
      <c r="H226" s="324">
        <v>985.36666666666679</v>
      </c>
      <c r="I226" s="324">
        <v>1009.5833333333333</v>
      </c>
      <c r="J226" s="324">
        <v>1027.1666666666667</v>
      </c>
      <c r="K226" s="323">
        <v>992</v>
      </c>
      <c r="L226" s="323">
        <v>950.2</v>
      </c>
      <c r="M226" s="323">
        <v>0.27472999999999997</v>
      </c>
      <c r="N226" s="1"/>
      <c r="O226" s="1"/>
    </row>
    <row r="227" spans="1:15" ht="12.75" customHeight="1">
      <c r="A227" s="30">
        <v>217</v>
      </c>
      <c r="B227" s="342" t="s">
        <v>129</v>
      </c>
      <c r="C227" s="323">
        <v>367.8</v>
      </c>
      <c r="D227" s="324">
        <v>371.55</v>
      </c>
      <c r="E227" s="324">
        <v>362.3</v>
      </c>
      <c r="F227" s="324">
        <v>356.8</v>
      </c>
      <c r="G227" s="324">
        <v>347.55</v>
      </c>
      <c r="H227" s="324">
        <v>377.05</v>
      </c>
      <c r="I227" s="324">
        <v>386.3</v>
      </c>
      <c r="J227" s="324">
        <v>391.8</v>
      </c>
      <c r="K227" s="323">
        <v>380.8</v>
      </c>
      <c r="L227" s="323">
        <v>366.05</v>
      </c>
      <c r="M227" s="323">
        <v>21.314530000000001</v>
      </c>
      <c r="N227" s="1"/>
      <c r="O227" s="1"/>
    </row>
    <row r="228" spans="1:15" ht="12.75" customHeight="1">
      <c r="A228" s="30">
        <v>218</v>
      </c>
      <c r="B228" s="342" t="s">
        <v>396</v>
      </c>
      <c r="C228" s="323">
        <v>278</v>
      </c>
      <c r="D228" s="324">
        <v>279.61666666666662</v>
      </c>
      <c r="E228" s="324">
        <v>273.68333333333322</v>
      </c>
      <c r="F228" s="324">
        <v>269.36666666666662</v>
      </c>
      <c r="G228" s="324">
        <v>263.43333333333322</v>
      </c>
      <c r="H228" s="324">
        <v>283.93333333333322</v>
      </c>
      <c r="I228" s="324">
        <v>289.86666666666662</v>
      </c>
      <c r="J228" s="324">
        <v>294.18333333333322</v>
      </c>
      <c r="K228" s="323">
        <v>285.55</v>
      </c>
      <c r="L228" s="323">
        <v>275.3</v>
      </c>
      <c r="M228" s="323">
        <v>6.4755500000000001</v>
      </c>
      <c r="N228" s="1"/>
      <c r="O228" s="1"/>
    </row>
    <row r="229" spans="1:15" ht="12.75" customHeight="1">
      <c r="A229" s="30">
        <v>219</v>
      </c>
      <c r="B229" s="342" t="s">
        <v>397</v>
      </c>
      <c r="C229" s="323">
        <v>1665.3</v>
      </c>
      <c r="D229" s="324">
        <v>1662.95</v>
      </c>
      <c r="E229" s="324">
        <v>1630.9</v>
      </c>
      <c r="F229" s="324">
        <v>1596.5</v>
      </c>
      <c r="G229" s="324">
        <v>1564.45</v>
      </c>
      <c r="H229" s="324">
        <v>1697.3500000000001</v>
      </c>
      <c r="I229" s="324">
        <v>1729.3999999999999</v>
      </c>
      <c r="J229" s="324">
        <v>1763.8000000000002</v>
      </c>
      <c r="K229" s="323">
        <v>1695</v>
      </c>
      <c r="L229" s="323">
        <v>1628.55</v>
      </c>
      <c r="M229" s="323">
        <v>0.55671999999999999</v>
      </c>
      <c r="N229" s="1"/>
      <c r="O229" s="1"/>
    </row>
    <row r="230" spans="1:15" ht="12.75" customHeight="1">
      <c r="A230" s="30">
        <v>220</v>
      </c>
      <c r="B230" s="342" t="s">
        <v>130</v>
      </c>
      <c r="C230" s="323">
        <v>227.65</v>
      </c>
      <c r="D230" s="324">
        <v>227.58333333333334</v>
      </c>
      <c r="E230" s="324">
        <v>219.36666666666667</v>
      </c>
      <c r="F230" s="324">
        <v>211.08333333333334</v>
      </c>
      <c r="G230" s="324">
        <v>202.86666666666667</v>
      </c>
      <c r="H230" s="324">
        <v>235.86666666666667</v>
      </c>
      <c r="I230" s="324">
        <v>244.08333333333331</v>
      </c>
      <c r="J230" s="324">
        <v>252.36666666666667</v>
      </c>
      <c r="K230" s="323">
        <v>235.8</v>
      </c>
      <c r="L230" s="323">
        <v>219.3</v>
      </c>
      <c r="M230" s="323">
        <v>247.98138</v>
      </c>
      <c r="N230" s="1"/>
      <c r="O230" s="1"/>
    </row>
    <row r="231" spans="1:15" ht="12.75" customHeight="1">
      <c r="A231" s="30">
        <v>221</v>
      </c>
      <c r="B231" s="342" t="s">
        <v>402</v>
      </c>
      <c r="C231" s="323">
        <v>208.5</v>
      </c>
      <c r="D231" s="324">
        <v>208.71666666666667</v>
      </c>
      <c r="E231" s="324">
        <v>205.78333333333333</v>
      </c>
      <c r="F231" s="324">
        <v>203.06666666666666</v>
      </c>
      <c r="G231" s="324">
        <v>200.13333333333333</v>
      </c>
      <c r="H231" s="324">
        <v>211.43333333333334</v>
      </c>
      <c r="I231" s="324">
        <v>214.36666666666667</v>
      </c>
      <c r="J231" s="324">
        <v>217.08333333333334</v>
      </c>
      <c r="K231" s="323">
        <v>211.65</v>
      </c>
      <c r="L231" s="323">
        <v>206</v>
      </c>
      <c r="M231" s="323">
        <v>13.011060000000001</v>
      </c>
      <c r="N231" s="1"/>
      <c r="O231" s="1"/>
    </row>
    <row r="232" spans="1:15" ht="12.75" customHeight="1">
      <c r="A232" s="30">
        <v>222</v>
      </c>
      <c r="B232" s="342" t="s">
        <v>264</v>
      </c>
      <c r="C232" s="323">
        <v>4453.3999999999996</v>
      </c>
      <c r="D232" s="324">
        <v>4508.8499999999995</v>
      </c>
      <c r="E232" s="324">
        <v>4374.7499999999991</v>
      </c>
      <c r="F232" s="324">
        <v>4296.0999999999995</v>
      </c>
      <c r="G232" s="324">
        <v>4161.9999999999991</v>
      </c>
      <c r="H232" s="324">
        <v>4587.4999999999991</v>
      </c>
      <c r="I232" s="324">
        <v>4721.5999999999995</v>
      </c>
      <c r="J232" s="324">
        <v>4800.2499999999991</v>
      </c>
      <c r="K232" s="323">
        <v>4642.95</v>
      </c>
      <c r="L232" s="323">
        <v>4430.2</v>
      </c>
      <c r="M232" s="323">
        <v>1.4718</v>
      </c>
      <c r="N232" s="1"/>
      <c r="O232" s="1"/>
    </row>
    <row r="233" spans="1:15" ht="12.75" customHeight="1">
      <c r="A233" s="30">
        <v>223</v>
      </c>
      <c r="B233" s="342" t="s">
        <v>404</v>
      </c>
      <c r="C233" s="323">
        <v>148.94999999999999</v>
      </c>
      <c r="D233" s="324">
        <v>149.68333333333334</v>
      </c>
      <c r="E233" s="324">
        <v>147.46666666666667</v>
      </c>
      <c r="F233" s="324">
        <v>145.98333333333332</v>
      </c>
      <c r="G233" s="324">
        <v>143.76666666666665</v>
      </c>
      <c r="H233" s="324">
        <v>151.16666666666669</v>
      </c>
      <c r="I233" s="324">
        <v>153.38333333333338</v>
      </c>
      <c r="J233" s="324">
        <v>154.8666666666667</v>
      </c>
      <c r="K233" s="323">
        <v>151.9</v>
      </c>
      <c r="L233" s="323">
        <v>148.19999999999999</v>
      </c>
      <c r="M233" s="323">
        <v>13.181279999999999</v>
      </c>
      <c r="N233" s="1"/>
      <c r="O233" s="1"/>
    </row>
    <row r="234" spans="1:15" ht="12.75" customHeight="1">
      <c r="A234" s="30">
        <v>224</v>
      </c>
      <c r="B234" s="342" t="s">
        <v>131</v>
      </c>
      <c r="C234" s="323">
        <v>1940.55</v>
      </c>
      <c r="D234" s="324">
        <v>1921.8666666666668</v>
      </c>
      <c r="E234" s="324">
        <v>1889.6833333333336</v>
      </c>
      <c r="F234" s="324">
        <v>1838.8166666666668</v>
      </c>
      <c r="G234" s="324">
        <v>1806.6333333333337</v>
      </c>
      <c r="H234" s="324">
        <v>1972.7333333333336</v>
      </c>
      <c r="I234" s="324">
        <v>2004.916666666667</v>
      </c>
      <c r="J234" s="324">
        <v>2055.7833333333338</v>
      </c>
      <c r="K234" s="323">
        <v>1954.05</v>
      </c>
      <c r="L234" s="323">
        <v>1871</v>
      </c>
      <c r="M234" s="323">
        <v>23.672979999999999</v>
      </c>
      <c r="N234" s="1"/>
      <c r="O234" s="1"/>
    </row>
    <row r="235" spans="1:15" ht="12.75" customHeight="1">
      <c r="A235" s="30">
        <v>225</v>
      </c>
      <c r="B235" s="342" t="s">
        <v>835</v>
      </c>
      <c r="C235" s="323">
        <v>1531.4</v>
      </c>
      <c r="D235" s="324">
        <v>1536.1666666666667</v>
      </c>
      <c r="E235" s="324">
        <v>1515.3333333333335</v>
      </c>
      <c r="F235" s="324">
        <v>1499.2666666666667</v>
      </c>
      <c r="G235" s="324">
        <v>1478.4333333333334</v>
      </c>
      <c r="H235" s="324">
        <v>1552.2333333333336</v>
      </c>
      <c r="I235" s="324">
        <v>1573.0666666666671</v>
      </c>
      <c r="J235" s="324">
        <v>1589.1333333333337</v>
      </c>
      <c r="K235" s="323">
        <v>1557</v>
      </c>
      <c r="L235" s="323">
        <v>1520.1</v>
      </c>
      <c r="M235" s="323">
        <v>0.23561000000000001</v>
      </c>
      <c r="N235" s="1"/>
      <c r="O235" s="1"/>
    </row>
    <row r="236" spans="1:15" ht="12.75" customHeight="1">
      <c r="A236" s="30">
        <v>226</v>
      </c>
      <c r="B236" s="342" t="s">
        <v>408</v>
      </c>
      <c r="C236" s="323">
        <v>389.2</v>
      </c>
      <c r="D236" s="324">
        <v>391.0333333333333</v>
      </c>
      <c r="E236" s="324">
        <v>384.16666666666663</v>
      </c>
      <c r="F236" s="324">
        <v>379.13333333333333</v>
      </c>
      <c r="G236" s="324">
        <v>372.26666666666665</v>
      </c>
      <c r="H236" s="324">
        <v>396.06666666666661</v>
      </c>
      <c r="I236" s="324">
        <v>402.93333333333328</v>
      </c>
      <c r="J236" s="324">
        <v>407.96666666666658</v>
      </c>
      <c r="K236" s="323">
        <v>397.9</v>
      </c>
      <c r="L236" s="323">
        <v>386</v>
      </c>
      <c r="M236" s="323">
        <v>0.49070999999999998</v>
      </c>
      <c r="N236" s="1"/>
      <c r="O236" s="1"/>
    </row>
    <row r="237" spans="1:15" ht="12.75" customHeight="1">
      <c r="A237" s="30">
        <v>227</v>
      </c>
      <c r="B237" s="342" t="s">
        <v>132</v>
      </c>
      <c r="C237" s="323">
        <v>926.25</v>
      </c>
      <c r="D237" s="324">
        <v>925.19999999999993</v>
      </c>
      <c r="E237" s="324">
        <v>917.09999999999991</v>
      </c>
      <c r="F237" s="324">
        <v>907.94999999999993</v>
      </c>
      <c r="G237" s="324">
        <v>899.84999999999991</v>
      </c>
      <c r="H237" s="324">
        <v>934.34999999999991</v>
      </c>
      <c r="I237" s="324">
        <v>942.45</v>
      </c>
      <c r="J237" s="324">
        <v>951.59999999999991</v>
      </c>
      <c r="K237" s="323">
        <v>933.3</v>
      </c>
      <c r="L237" s="323">
        <v>916.05</v>
      </c>
      <c r="M237" s="323">
        <v>19.84601</v>
      </c>
      <c r="N237" s="1"/>
      <c r="O237" s="1"/>
    </row>
    <row r="238" spans="1:15" ht="12.75" customHeight="1">
      <c r="A238" s="30">
        <v>228</v>
      </c>
      <c r="B238" s="342" t="s">
        <v>133</v>
      </c>
      <c r="C238" s="323">
        <v>203.1</v>
      </c>
      <c r="D238" s="324">
        <v>204.88333333333333</v>
      </c>
      <c r="E238" s="324">
        <v>194.61666666666665</v>
      </c>
      <c r="F238" s="324">
        <v>186.13333333333333</v>
      </c>
      <c r="G238" s="324">
        <v>175.86666666666665</v>
      </c>
      <c r="H238" s="324">
        <v>213.36666666666665</v>
      </c>
      <c r="I238" s="324">
        <v>223.6333333333333</v>
      </c>
      <c r="J238" s="324">
        <v>232.11666666666665</v>
      </c>
      <c r="K238" s="323">
        <v>215.15</v>
      </c>
      <c r="L238" s="323">
        <v>196.4</v>
      </c>
      <c r="M238" s="323">
        <v>87.898390000000006</v>
      </c>
      <c r="N238" s="1"/>
      <c r="O238" s="1"/>
    </row>
    <row r="239" spans="1:15" ht="12.75" customHeight="1">
      <c r="A239" s="30">
        <v>229</v>
      </c>
      <c r="B239" s="342" t="s">
        <v>409</v>
      </c>
      <c r="C239" s="323">
        <v>20.350000000000001</v>
      </c>
      <c r="D239" s="324">
        <v>20.666666666666668</v>
      </c>
      <c r="E239" s="324">
        <v>19.933333333333337</v>
      </c>
      <c r="F239" s="324">
        <v>19.516666666666669</v>
      </c>
      <c r="G239" s="324">
        <v>18.783333333333339</v>
      </c>
      <c r="H239" s="324">
        <v>21.083333333333336</v>
      </c>
      <c r="I239" s="324">
        <v>21.816666666666663</v>
      </c>
      <c r="J239" s="324">
        <v>22.233333333333334</v>
      </c>
      <c r="K239" s="323">
        <v>21.4</v>
      </c>
      <c r="L239" s="323">
        <v>20.25</v>
      </c>
      <c r="M239" s="323">
        <v>92.724590000000006</v>
      </c>
      <c r="N239" s="1"/>
      <c r="O239" s="1"/>
    </row>
    <row r="240" spans="1:15" ht="12.75" customHeight="1">
      <c r="A240" s="30">
        <v>230</v>
      </c>
      <c r="B240" s="342" t="s">
        <v>134</v>
      </c>
      <c r="C240" s="323">
        <v>1876.55</v>
      </c>
      <c r="D240" s="324">
        <v>1876.1833333333334</v>
      </c>
      <c r="E240" s="324">
        <v>1858.3666666666668</v>
      </c>
      <c r="F240" s="324">
        <v>1840.1833333333334</v>
      </c>
      <c r="G240" s="324">
        <v>1822.3666666666668</v>
      </c>
      <c r="H240" s="324">
        <v>1894.3666666666668</v>
      </c>
      <c r="I240" s="324">
        <v>1912.1833333333334</v>
      </c>
      <c r="J240" s="324">
        <v>1930.3666666666668</v>
      </c>
      <c r="K240" s="323">
        <v>1894</v>
      </c>
      <c r="L240" s="323">
        <v>1858</v>
      </c>
      <c r="M240" s="323">
        <v>34.38588</v>
      </c>
      <c r="N240" s="1"/>
      <c r="O240" s="1"/>
    </row>
    <row r="241" spans="1:15" ht="12.75" customHeight="1">
      <c r="A241" s="30">
        <v>231</v>
      </c>
      <c r="B241" s="342" t="s">
        <v>410</v>
      </c>
      <c r="C241" s="323">
        <v>1580.95</v>
      </c>
      <c r="D241" s="324">
        <v>1596.3166666666668</v>
      </c>
      <c r="E241" s="324">
        <v>1561.0333333333338</v>
      </c>
      <c r="F241" s="324">
        <v>1541.116666666667</v>
      </c>
      <c r="G241" s="324">
        <v>1505.8333333333339</v>
      </c>
      <c r="H241" s="324">
        <v>1616.2333333333336</v>
      </c>
      <c r="I241" s="324">
        <v>1651.5166666666669</v>
      </c>
      <c r="J241" s="324">
        <v>1671.4333333333334</v>
      </c>
      <c r="K241" s="323">
        <v>1631.6</v>
      </c>
      <c r="L241" s="323">
        <v>1576.4</v>
      </c>
      <c r="M241" s="323">
        <v>0.21526999999999999</v>
      </c>
      <c r="N241" s="1"/>
      <c r="O241" s="1"/>
    </row>
    <row r="242" spans="1:15" ht="12.75" customHeight="1">
      <c r="A242" s="30">
        <v>232</v>
      </c>
      <c r="B242" s="342" t="s">
        <v>411</v>
      </c>
      <c r="C242" s="323">
        <v>469.7</v>
      </c>
      <c r="D242" s="324">
        <v>472.16666666666669</v>
      </c>
      <c r="E242" s="324">
        <v>447.53333333333336</v>
      </c>
      <c r="F242" s="324">
        <v>425.36666666666667</v>
      </c>
      <c r="G242" s="324">
        <v>400.73333333333335</v>
      </c>
      <c r="H242" s="324">
        <v>494.33333333333337</v>
      </c>
      <c r="I242" s="324">
        <v>518.9666666666667</v>
      </c>
      <c r="J242" s="324">
        <v>541.13333333333344</v>
      </c>
      <c r="K242" s="323">
        <v>496.8</v>
      </c>
      <c r="L242" s="323">
        <v>450</v>
      </c>
      <c r="M242" s="323">
        <v>72.138090000000005</v>
      </c>
      <c r="N242" s="1"/>
      <c r="O242" s="1"/>
    </row>
    <row r="243" spans="1:15" ht="12.75" customHeight="1">
      <c r="A243" s="30">
        <v>233</v>
      </c>
      <c r="B243" s="342" t="s">
        <v>412</v>
      </c>
      <c r="C243" s="323">
        <v>858.8</v>
      </c>
      <c r="D243" s="324">
        <v>860.08333333333337</v>
      </c>
      <c r="E243" s="324">
        <v>836.76666666666677</v>
      </c>
      <c r="F243" s="324">
        <v>814.73333333333335</v>
      </c>
      <c r="G243" s="324">
        <v>791.41666666666674</v>
      </c>
      <c r="H243" s="324">
        <v>882.11666666666679</v>
      </c>
      <c r="I243" s="324">
        <v>905.43333333333339</v>
      </c>
      <c r="J243" s="324">
        <v>927.46666666666681</v>
      </c>
      <c r="K243" s="323">
        <v>883.4</v>
      </c>
      <c r="L243" s="323">
        <v>838.05</v>
      </c>
      <c r="M243" s="323">
        <v>15.55123</v>
      </c>
      <c r="N243" s="1"/>
      <c r="O243" s="1"/>
    </row>
    <row r="244" spans="1:15" ht="12.75" customHeight="1">
      <c r="A244" s="30">
        <v>234</v>
      </c>
      <c r="B244" s="342" t="s">
        <v>406</v>
      </c>
      <c r="C244" s="323">
        <v>17.899999999999999</v>
      </c>
      <c r="D244" s="324">
        <v>17.916666666666668</v>
      </c>
      <c r="E244" s="324">
        <v>17.783333333333335</v>
      </c>
      <c r="F244" s="324">
        <v>17.666666666666668</v>
      </c>
      <c r="G244" s="324">
        <v>17.533333333333335</v>
      </c>
      <c r="H244" s="324">
        <v>18.033333333333335</v>
      </c>
      <c r="I244" s="324">
        <v>18.166666666666668</v>
      </c>
      <c r="J244" s="324">
        <v>18.283333333333335</v>
      </c>
      <c r="K244" s="323">
        <v>18.05</v>
      </c>
      <c r="L244" s="323">
        <v>17.8</v>
      </c>
      <c r="M244" s="323">
        <v>18.213709999999999</v>
      </c>
      <c r="N244" s="1"/>
      <c r="O244" s="1"/>
    </row>
    <row r="245" spans="1:15" ht="12.75" customHeight="1">
      <c r="A245" s="30">
        <v>235</v>
      </c>
      <c r="B245" s="342" t="s">
        <v>135</v>
      </c>
      <c r="C245" s="323">
        <v>118.8</v>
      </c>
      <c r="D245" s="324">
        <v>119.41666666666667</v>
      </c>
      <c r="E245" s="324">
        <v>117.98333333333335</v>
      </c>
      <c r="F245" s="324">
        <v>117.16666666666667</v>
      </c>
      <c r="G245" s="324">
        <v>115.73333333333335</v>
      </c>
      <c r="H245" s="324">
        <v>120.23333333333335</v>
      </c>
      <c r="I245" s="324">
        <v>121.66666666666666</v>
      </c>
      <c r="J245" s="324">
        <v>122.48333333333335</v>
      </c>
      <c r="K245" s="323">
        <v>120.85</v>
      </c>
      <c r="L245" s="323">
        <v>118.6</v>
      </c>
      <c r="M245" s="323">
        <v>81.58981</v>
      </c>
      <c r="N245" s="1"/>
      <c r="O245" s="1"/>
    </row>
    <row r="246" spans="1:15" ht="12.75" customHeight="1">
      <c r="A246" s="30">
        <v>236</v>
      </c>
      <c r="B246" s="342" t="s">
        <v>398</v>
      </c>
      <c r="C246" s="323">
        <v>399.3</v>
      </c>
      <c r="D246" s="324">
        <v>402.13333333333338</v>
      </c>
      <c r="E246" s="324">
        <v>394.26666666666677</v>
      </c>
      <c r="F246" s="324">
        <v>389.23333333333341</v>
      </c>
      <c r="G246" s="324">
        <v>381.36666666666679</v>
      </c>
      <c r="H246" s="324">
        <v>407.16666666666674</v>
      </c>
      <c r="I246" s="324">
        <v>415.03333333333342</v>
      </c>
      <c r="J246" s="324">
        <v>420.06666666666672</v>
      </c>
      <c r="K246" s="323">
        <v>410</v>
      </c>
      <c r="L246" s="323">
        <v>397.1</v>
      </c>
      <c r="M246" s="323">
        <v>4.7004799999999998</v>
      </c>
      <c r="N246" s="1"/>
      <c r="O246" s="1"/>
    </row>
    <row r="247" spans="1:15" ht="12.75" customHeight="1">
      <c r="A247" s="30">
        <v>237</v>
      </c>
      <c r="B247" s="342" t="s">
        <v>265</v>
      </c>
      <c r="C247" s="323">
        <v>992.85</v>
      </c>
      <c r="D247" s="324">
        <v>1006.1166666666667</v>
      </c>
      <c r="E247" s="324">
        <v>976.73333333333335</v>
      </c>
      <c r="F247" s="324">
        <v>960.61666666666667</v>
      </c>
      <c r="G247" s="324">
        <v>931.23333333333335</v>
      </c>
      <c r="H247" s="324">
        <v>1022.2333333333333</v>
      </c>
      <c r="I247" s="324">
        <v>1051.6166666666668</v>
      </c>
      <c r="J247" s="324">
        <v>1067.7333333333333</v>
      </c>
      <c r="K247" s="323">
        <v>1035.5</v>
      </c>
      <c r="L247" s="323">
        <v>990</v>
      </c>
      <c r="M247" s="323">
        <v>2.8507099999999999</v>
      </c>
      <c r="N247" s="1"/>
      <c r="O247" s="1"/>
    </row>
    <row r="248" spans="1:15" ht="12.75" customHeight="1">
      <c r="A248" s="30">
        <v>238</v>
      </c>
      <c r="B248" s="342" t="s">
        <v>399</v>
      </c>
      <c r="C248" s="323">
        <v>235.85</v>
      </c>
      <c r="D248" s="324">
        <v>234.28333333333333</v>
      </c>
      <c r="E248" s="324">
        <v>230.06666666666666</v>
      </c>
      <c r="F248" s="324">
        <v>224.28333333333333</v>
      </c>
      <c r="G248" s="324">
        <v>220.06666666666666</v>
      </c>
      <c r="H248" s="324">
        <v>240.06666666666666</v>
      </c>
      <c r="I248" s="324">
        <v>244.2833333333333</v>
      </c>
      <c r="J248" s="324">
        <v>250.06666666666666</v>
      </c>
      <c r="K248" s="323">
        <v>238.5</v>
      </c>
      <c r="L248" s="323">
        <v>228.5</v>
      </c>
      <c r="M248" s="323">
        <v>21.202020000000001</v>
      </c>
      <c r="N248" s="1"/>
      <c r="O248" s="1"/>
    </row>
    <row r="249" spans="1:15" ht="12.75" customHeight="1">
      <c r="A249" s="30">
        <v>239</v>
      </c>
      <c r="B249" s="342" t="s">
        <v>400</v>
      </c>
      <c r="C249" s="323">
        <v>41.05</v>
      </c>
      <c r="D249" s="324">
        <v>41.266666666666666</v>
      </c>
      <c r="E249" s="324">
        <v>40.733333333333334</v>
      </c>
      <c r="F249" s="324">
        <v>40.416666666666671</v>
      </c>
      <c r="G249" s="324">
        <v>39.88333333333334</v>
      </c>
      <c r="H249" s="324">
        <v>41.583333333333329</v>
      </c>
      <c r="I249" s="324">
        <v>42.11666666666666</v>
      </c>
      <c r="J249" s="324">
        <v>42.433333333333323</v>
      </c>
      <c r="K249" s="323">
        <v>41.8</v>
      </c>
      <c r="L249" s="323">
        <v>40.950000000000003</v>
      </c>
      <c r="M249" s="323">
        <v>9.3061399999999992</v>
      </c>
      <c r="N249" s="1"/>
      <c r="O249" s="1"/>
    </row>
    <row r="250" spans="1:15" ht="12.75" customHeight="1">
      <c r="A250" s="30">
        <v>240</v>
      </c>
      <c r="B250" s="342" t="s">
        <v>136</v>
      </c>
      <c r="C250" s="323">
        <v>770.05</v>
      </c>
      <c r="D250" s="324">
        <v>772.43333333333339</v>
      </c>
      <c r="E250" s="324">
        <v>765.61666666666679</v>
      </c>
      <c r="F250" s="324">
        <v>761.18333333333339</v>
      </c>
      <c r="G250" s="324">
        <v>754.36666666666679</v>
      </c>
      <c r="H250" s="324">
        <v>776.86666666666679</v>
      </c>
      <c r="I250" s="324">
        <v>783.68333333333339</v>
      </c>
      <c r="J250" s="324">
        <v>788.11666666666679</v>
      </c>
      <c r="K250" s="323">
        <v>779.25</v>
      </c>
      <c r="L250" s="323">
        <v>768</v>
      </c>
      <c r="M250" s="323">
        <v>17.563400000000001</v>
      </c>
      <c r="N250" s="1"/>
      <c r="O250" s="1"/>
    </row>
    <row r="251" spans="1:15" ht="12.75" customHeight="1">
      <c r="A251" s="30">
        <v>241</v>
      </c>
      <c r="B251" s="342" t="s">
        <v>828</v>
      </c>
      <c r="C251" s="323">
        <v>22.1</v>
      </c>
      <c r="D251" s="324">
        <v>22.183333333333334</v>
      </c>
      <c r="E251" s="324">
        <v>21.966666666666669</v>
      </c>
      <c r="F251" s="324">
        <v>21.833333333333336</v>
      </c>
      <c r="G251" s="324">
        <v>21.616666666666671</v>
      </c>
      <c r="H251" s="324">
        <v>22.316666666666666</v>
      </c>
      <c r="I251" s="324">
        <v>22.533333333333328</v>
      </c>
      <c r="J251" s="324">
        <v>22.666666666666664</v>
      </c>
      <c r="K251" s="323">
        <v>22.4</v>
      </c>
      <c r="L251" s="323">
        <v>22.05</v>
      </c>
      <c r="M251" s="323">
        <v>55.700710000000001</v>
      </c>
      <c r="N251" s="1"/>
      <c r="O251" s="1"/>
    </row>
    <row r="252" spans="1:15" ht="12.75" customHeight="1">
      <c r="A252" s="30">
        <v>242</v>
      </c>
      <c r="B252" s="342" t="s">
        <v>263</v>
      </c>
      <c r="C252" s="323">
        <v>621.29999999999995</v>
      </c>
      <c r="D252" s="324">
        <v>631.11666666666667</v>
      </c>
      <c r="E252" s="324">
        <v>609.2833333333333</v>
      </c>
      <c r="F252" s="324">
        <v>597.26666666666665</v>
      </c>
      <c r="G252" s="324">
        <v>575.43333333333328</v>
      </c>
      <c r="H252" s="324">
        <v>643.13333333333333</v>
      </c>
      <c r="I252" s="324">
        <v>664.96666666666658</v>
      </c>
      <c r="J252" s="324">
        <v>676.98333333333335</v>
      </c>
      <c r="K252" s="323">
        <v>652.95000000000005</v>
      </c>
      <c r="L252" s="323">
        <v>619.1</v>
      </c>
      <c r="M252" s="323">
        <v>3.3666</v>
      </c>
      <c r="N252" s="1"/>
      <c r="O252" s="1"/>
    </row>
    <row r="253" spans="1:15" ht="12.75" customHeight="1">
      <c r="A253" s="30">
        <v>243</v>
      </c>
      <c r="B253" s="342" t="s">
        <v>137</v>
      </c>
      <c r="C253" s="323">
        <v>253.35</v>
      </c>
      <c r="D253" s="324">
        <v>252.78333333333333</v>
      </c>
      <c r="E253" s="324">
        <v>249.81666666666666</v>
      </c>
      <c r="F253" s="324">
        <v>246.28333333333333</v>
      </c>
      <c r="G253" s="324">
        <v>243.31666666666666</v>
      </c>
      <c r="H253" s="324">
        <v>256.31666666666666</v>
      </c>
      <c r="I253" s="324">
        <v>259.2833333333333</v>
      </c>
      <c r="J253" s="324">
        <v>262.81666666666666</v>
      </c>
      <c r="K253" s="323">
        <v>255.75</v>
      </c>
      <c r="L253" s="323">
        <v>249.25</v>
      </c>
      <c r="M253" s="323">
        <v>292.84643</v>
      </c>
      <c r="N253" s="1"/>
      <c r="O253" s="1"/>
    </row>
    <row r="254" spans="1:15" ht="12.75" customHeight="1">
      <c r="A254" s="30">
        <v>244</v>
      </c>
      <c r="B254" s="342" t="s">
        <v>401</v>
      </c>
      <c r="C254" s="323">
        <v>100</v>
      </c>
      <c r="D254" s="324">
        <v>100.71666666666665</v>
      </c>
      <c r="E254" s="324">
        <v>98.733333333333306</v>
      </c>
      <c r="F254" s="324">
        <v>97.466666666666654</v>
      </c>
      <c r="G254" s="324">
        <v>95.483333333333306</v>
      </c>
      <c r="H254" s="324">
        <v>101.98333333333331</v>
      </c>
      <c r="I254" s="324">
        <v>103.96666666666665</v>
      </c>
      <c r="J254" s="324">
        <v>105.23333333333331</v>
      </c>
      <c r="K254" s="323">
        <v>102.7</v>
      </c>
      <c r="L254" s="323">
        <v>99.45</v>
      </c>
      <c r="M254" s="323">
        <v>3.4725799999999998</v>
      </c>
      <c r="N254" s="1"/>
      <c r="O254" s="1"/>
    </row>
    <row r="255" spans="1:15" ht="12.75" customHeight="1">
      <c r="A255" s="30">
        <v>245</v>
      </c>
      <c r="B255" s="342" t="s">
        <v>419</v>
      </c>
      <c r="C255" s="323">
        <v>99.25</v>
      </c>
      <c r="D255" s="324">
        <v>99.216666666666654</v>
      </c>
      <c r="E255" s="324">
        <v>98.433333333333309</v>
      </c>
      <c r="F255" s="324">
        <v>97.61666666666666</v>
      </c>
      <c r="G255" s="324">
        <v>96.833333333333314</v>
      </c>
      <c r="H255" s="324">
        <v>100.0333333333333</v>
      </c>
      <c r="I255" s="324">
        <v>100.81666666666663</v>
      </c>
      <c r="J255" s="324">
        <v>101.6333333333333</v>
      </c>
      <c r="K255" s="323">
        <v>100</v>
      </c>
      <c r="L255" s="323">
        <v>98.4</v>
      </c>
      <c r="M255" s="323">
        <v>3.8989400000000001</v>
      </c>
      <c r="N255" s="1"/>
      <c r="O255" s="1"/>
    </row>
    <row r="256" spans="1:15" ht="12.75" customHeight="1">
      <c r="A256" s="30">
        <v>246</v>
      </c>
      <c r="B256" s="342" t="s">
        <v>413</v>
      </c>
      <c r="C256" s="323">
        <v>1559.55</v>
      </c>
      <c r="D256" s="324">
        <v>1560.2333333333336</v>
      </c>
      <c r="E256" s="324">
        <v>1542.9666666666672</v>
      </c>
      <c r="F256" s="324">
        <v>1526.3833333333337</v>
      </c>
      <c r="G256" s="324">
        <v>1509.1166666666672</v>
      </c>
      <c r="H256" s="324">
        <v>1576.8166666666671</v>
      </c>
      <c r="I256" s="324">
        <v>1594.0833333333335</v>
      </c>
      <c r="J256" s="324">
        <v>1610.666666666667</v>
      </c>
      <c r="K256" s="323">
        <v>1577.5</v>
      </c>
      <c r="L256" s="323">
        <v>1543.65</v>
      </c>
      <c r="M256" s="323">
        <v>0.75873000000000002</v>
      </c>
      <c r="N256" s="1"/>
      <c r="O256" s="1"/>
    </row>
    <row r="257" spans="1:15" ht="12.75" customHeight="1">
      <c r="A257" s="30">
        <v>247</v>
      </c>
      <c r="B257" s="342" t="s">
        <v>423</v>
      </c>
      <c r="C257" s="323">
        <v>1813.6</v>
      </c>
      <c r="D257" s="324">
        <v>1829.5666666666666</v>
      </c>
      <c r="E257" s="324">
        <v>1789.0333333333333</v>
      </c>
      <c r="F257" s="324">
        <v>1764.4666666666667</v>
      </c>
      <c r="G257" s="324">
        <v>1723.9333333333334</v>
      </c>
      <c r="H257" s="324">
        <v>1854.1333333333332</v>
      </c>
      <c r="I257" s="324">
        <v>1894.6666666666665</v>
      </c>
      <c r="J257" s="324">
        <v>1919.2333333333331</v>
      </c>
      <c r="K257" s="323">
        <v>1870.1</v>
      </c>
      <c r="L257" s="323">
        <v>1805</v>
      </c>
      <c r="M257" s="323">
        <v>8.3779999999999993E-2</v>
      </c>
      <c r="N257" s="1"/>
      <c r="O257" s="1"/>
    </row>
    <row r="258" spans="1:15" ht="12.75" customHeight="1">
      <c r="A258" s="30">
        <v>248</v>
      </c>
      <c r="B258" s="342" t="s">
        <v>420</v>
      </c>
      <c r="C258" s="323">
        <v>93.85</v>
      </c>
      <c r="D258" s="324">
        <v>94.5</v>
      </c>
      <c r="E258" s="324">
        <v>92.8</v>
      </c>
      <c r="F258" s="324">
        <v>91.75</v>
      </c>
      <c r="G258" s="324">
        <v>90.05</v>
      </c>
      <c r="H258" s="324">
        <v>95.55</v>
      </c>
      <c r="I258" s="324">
        <v>97.249999999999986</v>
      </c>
      <c r="J258" s="324">
        <v>98.3</v>
      </c>
      <c r="K258" s="323">
        <v>96.2</v>
      </c>
      <c r="L258" s="323">
        <v>93.45</v>
      </c>
      <c r="M258" s="323">
        <v>15.799609999999999</v>
      </c>
      <c r="N258" s="1"/>
      <c r="O258" s="1"/>
    </row>
    <row r="259" spans="1:15" ht="12.75" customHeight="1">
      <c r="A259" s="30">
        <v>249</v>
      </c>
      <c r="B259" s="342" t="s">
        <v>138</v>
      </c>
      <c r="C259" s="323">
        <v>529.65</v>
      </c>
      <c r="D259" s="324">
        <v>529.55000000000007</v>
      </c>
      <c r="E259" s="324">
        <v>523.10000000000014</v>
      </c>
      <c r="F259" s="324">
        <v>516.55000000000007</v>
      </c>
      <c r="G259" s="324">
        <v>510.10000000000014</v>
      </c>
      <c r="H259" s="324">
        <v>536.10000000000014</v>
      </c>
      <c r="I259" s="324">
        <v>542.55000000000018</v>
      </c>
      <c r="J259" s="324">
        <v>549.10000000000014</v>
      </c>
      <c r="K259" s="323">
        <v>536</v>
      </c>
      <c r="L259" s="323">
        <v>523</v>
      </c>
      <c r="M259" s="323">
        <v>98.825569999999999</v>
      </c>
      <c r="N259" s="1"/>
      <c r="O259" s="1"/>
    </row>
    <row r="260" spans="1:15" ht="12.75" customHeight="1">
      <c r="A260" s="30">
        <v>250</v>
      </c>
      <c r="B260" s="342" t="s">
        <v>414</v>
      </c>
      <c r="C260" s="323">
        <v>2280.9499999999998</v>
      </c>
      <c r="D260" s="324">
        <v>2297.0666666666666</v>
      </c>
      <c r="E260" s="324">
        <v>2253.8833333333332</v>
      </c>
      <c r="F260" s="324">
        <v>2226.8166666666666</v>
      </c>
      <c r="G260" s="324">
        <v>2183.6333333333332</v>
      </c>
      <c r="H260" s="324">
        <v>2324.1333333333332</v>
      </c>
      <c r="I260" s="324">
        <v>2367.3166666666666</v>
      </c>
      <c r="J260" s="324">
        <v>2394.3833333333332</v>
      </c>
      <c r="K260" s="323">
        <v>2340.25</v>
      </c>
      <c r="L260" s="323">
        <v>2270</v>
      </c>
      <c r="M260" s="323">
        <v>2.1633300000000002</v>
      </c>
      <c r="N260" s="1"/>
      <c r="O260" s="1"/>
    </row>
    <row r="261" spans="1:15" ht="12.75" customHeight="1">
      <c r="A261" s="30">
        <v>251</v>
      </c>
      <c r="B261" s="342" t="s">
        <v>415</v>
      </c>
      <c r="C261" s="323">
        <v>415.2</v>
      </c>
      <c r="D261" s="324">
        <v>416.58333333333331</v>
      </c>
      <c r="E261" s="324">
        <v>410.66666666666663</v>
      </c>
      <c r="F261" s="324">
        <v>406.13333333333333</v>
      </c>
      <c r="G261" s="324">
        <v>400.21666666666664</v>
      </c>
      <c r="H261" s="324">
        <v>421.11666666666662</v>
      </c>
      <c r="I261" s="324">
        <v>427.03333333333325</v>
      </c>
      <c r="J261" s="324">
        <v>431.56666666666661</v>
      </c>
      <c r="K261" s="323">
        <v>422.5</v>
      </c>
      <c r="L261" s="323">
        <v>412.05</v>
      </c>
      <c r="M261" s="323">
        <v>1.23976</v>
      </c>
      <c r="N261" s="1"/>
      <c r="O261" s="1"/>
    </row>
    <row r="262" spans="1:15" ht="12.75" customHeight="1">
      <c r="A262" s="30">
        <v>252</v>
      </c>
      <c r="B262" s="342" t="s">
        <v>416</v>
      </c>
      <c r="C262" s="323">
        <v>302.45</v>
      </c>
      <c r="D262" s="324">
        <v>302.7833333333333</v>
      </c>
      <c r="E262" s="324">
        <v>295.96666666666658</v>
      </c>
      <c r="F262" s="324">
        <v>289.48333333333329</v>
      </c>
      <c r="G262" s="324">
        <v>282.66666666666657</v>
      </c>
      <c r="H262" s="324">
        <v>309.26666666666659</v>
      </c>
      <c r="I262" s="324">
        <v>316.08333333333331</v>
      </c>
      <c r="J262" s="324">
        <v>322.56666666666661</v>
      </c>
      <c r="K262" s="323">
        <v>309.60000000000002</v>
      </c>
      <c r="L262" s="323">
        <v>296.3</v>
      </c>
      <c r="M262" s="323">
        <v>14.93112</v>
      </c>
      <c r="N262" s="1"/>
      <c r="O262" s="1"/>
    </row>
    <row r="263" spans="1:15" ht="12.75" customHeight="1">
      <c r="A263" s="30">
        <v>253</v>
      </c>
      <c r="B263" s="342" t="s">
        <v>417</v>
      </c>
      <c r="C263" s="323">
        <v>109.45</v>
      </c>
      <c r="D263" s="324">
        <v>108.61666666666667</v>
      </c>
      <c r="E263" s="324">
        <v>107.28333333333335</v>
      </c>
      <c r="F263" s="324">
        <v>105.11666666666667</v>
      </c>
      <c r="G263" s="324">
        <v>103.78333333333335</v>
      </c>
      <c r="H263" s="324">
        <v>110.78333333333335</v>
      </c>
      <c r="I263" s="324">
        <v>112.11666666666666</v>
      </c>
      <c r="J263" s="324">
        <v>114.28333333333335</v>
      </c>
      <c r="K263" s="323">
        <v>109.95</v>
      </c>
      <c r="L263" s="323">
        <v>106.45</v>
      </c>
      <c r="M263" s="323">
        <v>16.499669999999998</v>
      </c>
      <c r="N263" s="1"/>
      <c r="O263" s="1"/>
    </row>
    <row r="264" spans="1:15" ht="12.75" customHeight="1">
      <c r="A264" s="30">
        <v>254</v>
      </c>
      <c r="B264" s="342" t="s">
        <v>418</v>
      </c>
      <c r="C264" s="323">
        <v>69.75</v>
      </c>
      <c r="D264" s="324">
        <v>69.3</v>
      </c>
      <c r="E264" s="324">
        <v>66.75</v>
      </c>
      <c r="F264" s="324">
        <v>63.75</v>
      </c>
      <c r="G264" s="324">
        <v>61.2</v>
      </c>
      <c r="H264" s="324">
        <v>72.3</v>
      </c>
      <c r="I264" s="324">
        <v>74.84999999999998</v>
      </c>
      <c r="J264" s="324">
        <v>77.849999999999994</v>
      </c>
      <c r="K264" s="323">
        <v>71.849999999999994</v>
      </c>
      <c r="L264" s="323">
        <v>66.3</v>
      </c>
      <c r="M264" s="323">
        <v>30.298359999999999</v>
      </c>
      <c r="N264" s="1"/>
      <c r="O264" s="1"/>
    </row>
    <row r="265" spans="1:15" ht="12.75" customHeight="1">
      <c r="A265" s="30">
        <v>255</v>
      </c>
      <c r="B265" s="342" t="s">
        <v>422</v>
      </c>
      <c r="C265" s="323">
        <v>188.85</v>
      </c>
      <c r="D265" s="324">
        <v>189.61666666666667</v>
      </c>
      <c r="E265" s="324">
        <v>186.33333333333334</v>
      </c>
      <c r="F265" s="324">
        <v>183.81666666666666</v>
      </c>
      <c r="G265" s="324">
        <v>180.53333333333333</v>
      </c>
      <c r="H265" s="324">
        <v>192.13333333333335</v>
      </c>
      <c r="I265" s="324">
        <v>195.41666666666666</v>
      </c>
      <c r="J265" s="324">
        <v>197.93333333333337</v>
      </c>
      <c r="K265" s="323">
        <v>192.9</v>
      </c>
      <c r="L265" s="323">
        <v>187.1</v>
      </c>
      <c r="M265" s="323">
        <v>7.9893599999999996</v>
      </c>
      <c r="N265" s="1"/>
      <c r="O265" s="1"/>
    </row>
    <row r="266" spans="1:15" ht="12.75" customHeight="1">
      <c r="A266" s="30">
        <v>256</v>
      </c>
      <c r="B266" s="342" t="s">
        <v>421</v>
      </c>
      <c r="C266" s="323">
        <v>366.75</v>
      </c>
      <c r="D266" s="324">
        <v>368.95</v>
      </c>
      <c r="E266" s="324">
        <v>361.9</v>
      </c>
      <c r="F266" s="324">
        <v>357.05</v>
      </c>
      <c r="G266" s="324">
        <v>350</v>
      </c>
      <c r="H266" s="324">
        <v>373.79999999999995</v>
      </c>
      <c r="I266" s="324">
        <v>380.85</v>
      </c>
      <c r="J266" s="324">
        <v>385.69999999999993</v>
      </c>
      <c r="K266" s="323">
        <v>376</v>
      </c>
      <c r="L266" s="323">
        <v>364.1</v>
      </c>
      <c r="M266" s="323">
        <v>1.8492599999999999</v>
      </c>
      <c r="N266" s="1"/>
      <c r="O266" s="1"/>
    </row>
    <row r="267" spans="1:15" ht="12.75" customHeight="1">
      <c r="A267" s="30">
        <v>257</v>
      </c>
      <c r="B267" s="342" t="s">
        <v>266</v>
      </c>
      <c r="C267" s="323">
        <v>296.5</v>
      </c>
      <c r="D267" s="324">
        <v>298.48333333333335</v>
      </c>
      <c r="E267" s="324">
        <v>293.01666666666671</v>
      </c>
      <c r="F267" s="324">
        <v>289.53333333333336</v>
      </c>
      <c r="G267" s="324">
        <v>284.06666666666672</v>
      </c>
      <c r="H267" s="324">
        <v>301.9666666666667</v>
      </c>
      <c r="I267" s="324">
        <v>307.43333333333339</v>
      </c>
      <c r="J267" s="324">
        <v>310.91666666666669</v>
      </c>
      <c r="K267" s="323">
        <v>303.95</v>
      </c>
      <c r="L267" s="323">
        <v>295</v>
      </c>
      <c r="M267" s="323">
        <v>3.9874900000000002</v>
      </c>
      <c r="N267" s="1"/>
      <c r="O267" s="1"/>
    </row>
    <row r="268" spans="1:15" ht="12.75" customHeight="1">
      <c r="A268" s="30">
        <v>258</v>
      </c>
      <c r="B268" s="342" t="s">
        <v>139</v>
      </c>
      <c r="C268" s="323">
        <v>721.35</v>
      </c>
      <c r="D268" s="324">
        <v>719.36666666666667</v>
      </c>
      <c r="E268" s="324">
        <v>712.23333333333335</v>
      </c>
      <c r="F268" s="324">
        <v>703.11666666666667</v>
      </c>
      <c r="G268" s="324">
        <v>695.98333333333335</v>
      </c>
      <c r="H268" s="324">
        <v>728.48333333333335</v>
      </c>
      <c r="I268" s="324">
        <v>735.61666666666679</v>
      </c>
      <c r="J268" s="324">
        <v>744.73333333333335</v>
      </c>
      <c r="K268" s="323">
        <v>726.5</v>
      </c>
      <c r="L268" s="323">
        <v>710.25</v>
      </c>
      <c r="M268" s="323">
        <v>161.21868000000001</v>
      </c>
      <c r="N268" s="1"/>
      <c r="O268" s="1"/>
    </row>
    <row r="269" spans="1:15" ht="12.75" customHeight="1">
      <c r="A269" s="30">
        <v>259</v>
      </c>
      <c r="B269" s="342" t="s">
        <v>140</v>
      </c>
      <c r="C269" s="323">
        <v>2617.1</v>
      </c>
      <c r="D269" s="324">
        <v>2621.9666666666667</v>
      </c>
      <c r="E269" s="324">
        <v>2596.1833333333334</v>
      </c>
      <c r="F269" s="324">
        <v>2575.2666666666669</v>
      </c>
      <c r="G269" s="324">
        <v>2549.4833333333336</v>
      </c>
      <c r="H269" s="324">
        <v>2642.8833333333332</v>
      </c>
      <c r="I269" s="324">
        <v>2668.666666666667</v>
      </c>
      <c r="J269" s="324">
        <v>2689.583333333333</v>
      </c>
      <c r="K269" s="323">
        <v>2647.75</v>
      </c>
      <c r="L269" s="323">
        <v>2601.0500000000002</v>
      </c>
      <c r="M269" s="323">
        <v>8.0698699999999999</v>
      </c>
      <c r="N269" s="1"/>
      <c r="O269" s="1"/>
    </row>
    <row r="270" spans="1:15" ht="12.75" customHeight="1">
      <c r="A270" s="30">
        <v>260</v>
      </c>
      <c r="B270" s="342" t="s">
        <v>836</v>
      </c>
      <c r="C270" s="323">
        <v>472.15</v>
      </c>
      <c r="D270" s="324">
        <v>479.3</v>
      </c>
      <c r="E270" s="324">
        <v>463.55</v>
      </c>
      <c r="F270" s="324">
        <v>454.95</v>
      </c>
      <c r="G270" s="324">
        <v>439.2</v>
      </c>
      <c r="H270" s="324">
        <v>487.90000000000003</v>
      </c>
      <c r="I270" s="324">
        <v>503.65000000000003</v>
      </c>
      <c r="J270" s="324">
        <v>512.25</v>
      </c>
      <c r="K270" s="323">
        <v>495.05</v>
      </c>
      <c r="L270" s="323">
        <v>470.7</v>
      </c>
      <c r="M270" s="323">
        <v>7.2818699999999996</v>
      </c>
      <c r="N270" s="1"/>
      <c r="O270" s="1"/>
    </row>
    <row r="271" spans="1:15" ht="12.75" customHeight="1">
      <c r="A271" s="30">
        <v>261</v>
      </c>
      <c r="B271" s="342" t="s">
        <v>837</v>
      </c>
      <c r="C271" s="323">
        <v>430.85</v>
      </c>
      <c r="D271" s="324">
        <v>432.95</v>
      </c>
      <c r="E271" s="324">
        <v>425.9</v>
      </c>
      <c r="F271" s="324">
        <v>420.95</v>
      </c>
      <c r="G271" s="324">
        <v>413.9</v>
      </c>
      <c r="H271" s="324">
        <v>437.9</v>
      </c>
      <c r="I271" s="324">
        <v>444.95000000000005</v>
      </c>
      <c r="J271" s="324">
        <v>449.9</v>
      </c>
      <c r="K271" s="323">
        <v>440</v>
      </c>
      <c r="L271" s="323">
        <v>428</v>
      </c>
      <c r="M271" s="323">
        <v>2.0135000000000001</v>
      </c>
      <c r="N271" s="1"/>
      <c r="O271" s="1"/>
    </row>
    <row r="272" spans="1:15" ht="12.75" customHeight="1">
      <c r="A272" s="30">
        <v>262</v>
      </c>
      <c r="B272" s="342" t="s">
        <v>424</v>
      </c>
      <c r="C272" s="323">
        <v>741.3</v>
      </c>
      <c r="D272" s="324">
        <v>740.06666666666661</v>
      </c>
      <c r="E272" s="324">
        <v>732.23333333333323</v>
      </c>
      <c r="F272" s="324">
        <v>723.16666666666663</v>
      </c>
      <c r="G272" s="324">
        <v>715.33333333333326</v>
      </c>
      <c r="H272" s="324">
        <v>749.13333333333321</v>
      </c>
      <c r="I272" s="324">
        <v>756.9666666666667</v>
      </c>
      <c r="J272" s="324">
        <v>766.03333333333319</v>
      </c>
      <c r="K272" s="323">
        <v>747.9</v>
      </c>
      <c r="L272" s="323">
        <v>731</v>
      </c>
      <c r="M272" s="323">
        <v>2.2405900000000001</v>
      </c>
      <c r="N272" s="1"/>
      <c r="O272" s="1"/>
    </row>
    <row r="273" spans="1:15" ht="12.75" customHeight="1">
      <c r="A273" s="30">
        <v>263</v>
      </c>
      <c r="B273" s="342" t="s">
        <v>425</v>
      </c>
      <c r="C273" s="323">
        <v>144.85</v>
      </c>
      <c r="D273" s="324">
        <v>145.35</v>
      </c>
      <c r="E273" s="324">
        <v>144.04999999999998</v>
      </c>
      <c r="F273" s="324">
        <v>143.25</v>
      </c>
      <c r="G273" s="324">
        <v>141.94999999999999</v>
      </c>
      <c r="H273" s="324">
        <v>146.14999999999998</v>
      </c>
      <c r="I273" s="324">
        <v>147.44999999999999</v>
      </c>
      <c r="J273" s="324">
        <v>148.24999999999997</v>
      </c>
      <c r="K273" s="323">
        <v>146.65</v>
      </c>
      <c r="L273" s="323">
        <v>144.55000000000001</v>
      </c>
      <c r="M273" s="323">
        <v>1.12171</v>
      </c>
      <c r="N273" s="1"/>
      <c r="O273" s="1"/>
    </row>
    <row r="274" spans="1:15" ht="12.75" customHeight="1">
      <c r="A274" s="30">
        <v>264</v>
      </c>
      <c r="B274" s="342" t="s">
        <v>432</v>
      </c>
      <c r="C274" s="323">
        <v>988.1</v>
      </c>
      <c r="D274" s="324">
        <v>1000.3000000000001</v>
      </c>
      <c r="E274" s="324">
        <v>972.80000000000018</v>
      </c>
      <c r="F274" s="324">
        <v>957.50000000000011</v>
      </c>
      <c r="G274" s="324">
        <v>930.00000000000023</v>
      </c>
      <c r="H274" s="324">
        <v>1015.6000000000001</v>
      </c>
      <c r="I274" s="324">
        <v>1043.0999999999999</v>
      </c>
      <c r="J274" s="324">
        <v>1058.4000000000001</v>
      </c>
      <c r="K274" s="323">
        <v>1027.8</v>
      </c>
      <c r="L274" s="323">
        <v>985</v>
      </c>
      <c r="M274" s="323">
        <v>2.34091</v>
      </c>
      <c r="N274" s="1"/>
      <c r="O274" s="1"/>
    </row>
    <row r="275" spans="1:15" ht="12.75" customHeight="1">
      <c r="A275" s="30">
        <v>265</v>
      </c>
      <c r="B275" s="342" t="s">
        <v>433</v>
      </c>
      <c r="C275" s="323">
        <v>382.05</v>
      </c>
      <c r="D275" s="324">
        <v>385.9666666666667</v>
      </c>
      <c r="E275" s="324">
        <v>374.93333333333339</v>
      </c>
      <c r="F275" s="324">
        <v>367.81666666666672</v>
      </c>
      <c r="G275" s="324">
        <v>356.78333333333342</v>
      </c>
      <c r="H275" s="324">
        <v>393.08333333333337</v>
      </c>
      <c r="I275" s="324">
        <v>404.11666666666667</v>
      </c>
      <c r="J275" s="324">
        <v>411.23333333333335</v>
      </c>
      <c r="K275" s="323">
        <v>397</v>
      </c>
      <c r="L275" s="323">
        <v>378.85</v>
      </c>
      <c r="M275" s="323">
        <v>7.6577099999999998</v>
      </c>
      <c r="N275" s="1"/>
      <c r="O275" s="1"/>
    </row>
    <row r="276" spans="1:15" ht="12.75" customHeight="1">
      <c r="A276" s="30">
        <v>266</v>
      </c>
      <c r="B276" s="342" t="s">
        <v>838</v>
      </c>
      <c r="C276" s="323">
        <v>59.6</v>
      </c>
      <c r="D276" s="324">
        <v>59.883333333333333</v>
      </c>
      <c r="E276" s="324">
        <v>59.216666666666669</v>
      </c>
      <c r="F276" s="324">
        <v>58.833333333333336</v>
      </c>
      <c r="G276" s="324">
        <v>58.166666666666671</v>
      </c>
      <c r="H276" s="324">
        <v>60.266666666666666</v>
      </c>
      <c r="I276" s="324">
        <v>60.933333333333337</v>
      </c>
      <c r="J276" s="324">
        <v>61.316666666666663</v>
      </c>
      <c r="K276" s="323">
        <v>60.55</v>
      </c>
      <c r="L276" s="323">
        <v>59.5</v>
      </c>
      <c r="M276" s="323">
        <v>5.1979300000000004</v>
      </c>
      <c r="N276" s="1"/>
      <c r="O276" s="1"/>
    </row>
    <row r="277" spans="1:15" ht="12.75" customHeight="1">
      <c r="A277" s="30">
        <v>267</v>
      </c>
      <c r="B277" s="342" t="s">
        <v>434</v>
      </c>
      <c r="C277" s="323">
        <v>454.25</v>
      </c>
      <c r="D277" s="324">
        <v>456.43333333333334</v>
      </c>
      <c r="E277" s="324">
        <v>450.56666666666666</v>
      </c>
      <c r="F277" s="324">
        <v>446.88333333333333</v>
      </c>
      <c r="G277" s="324">
        <v>441.01666666666665</v>
      </c>
      <c r="H277" s="324">
        <v>460.11666666666667</v>
      </c>
      <c r="I277" s="324">
        <v>465.98333333333335</v>
      </c>
      <c r="J277" s="324">
        <v>469.66666666666669</v>
      </c>
      <c r="K277" s="323">
        <v>462.3</v>
      </c>
      <c r="L277" s="323">
        <v>452.75</v>
      </c>
      <c r="M277" s="323">
        <v>0.46482000000000001</v>
      </c>
      <c r="N277" s="1"/>
      <c r="O277" s="1"/>
    </row>
    <row r="278" spans="1:15" ht="12.75" customHeight="1">
      <c r="A278" s="30">
        <v>268</v>
      </c>
      <c r="B278" s="342" t="s">
        <v>435</v>
      </c>
      <c r="C278" s="323">
        <v>46.3</v>
      </c>
      <c r="D278" s="324">
        <v>46.533333333333331</v>
      </c>
      <c r="E278" s="324">
        <v>45.86666666666666</v>
      </c>
      <c r="F278" s="324">
        <v>45.43333333333333</v>
      </c>
      <c r="G278" s="324">
        <v>44.766666666666659</v>
      </c>
      <c r="H278" s="324">
        <v>46.966666666666661</v>
      </c>
      <c r="I278" s="324">
        <v>47.633333333333333</v>
      </c>
      <c r="J278" s="324">
        <v>48.066666666666663</v>
      </c>
      <c r="K278" s="323">
        <v>47.2</v>
      </c>
      <c r="L278" s="323">
        <v>46.1</v>
      </c>
      <c r="M278" s="323">
        <v>20.778099999999998</v>
      </c>
      <c r="N278" s="1"/>
      <c r="O278" s="1"/>
    </row>
    <row r="279" spans="1:15" ht="12.75" customHeight="1">
      <c r="A279" s="30">
        <v>269</v>
      </c>
      <c r="B279" s="342" t="s">
        <v>437</v>
      </c>
      <c r="C279" s="323">
        <v>390.25</v>
      </c>
      <c r="D279" s="324">
        <v>392.15000000000003</v>
      </c>
      <c r="E279" s="324">
        <v>387.10000000000008</v>
      </c>
      <c r="F279" s="324">
        <v>383.95000000000005</v>
      </c>
      <c r="G279" s="324">
        <v>378.90000000000009</v>
      </c>
      <c r="H279" s="324">
        <v>395.30000000000007</v>
      </c>
      <c r="I279" s="324">
        <v>400.35</v>
      </c>
      <c r="J279" s="324">
        <v>403.50000000000006</v>
      </c>
      <c r="K279" s="323">
        <v>397.2</v>
      </c>
      <c r="L279" s="323">
        <v>389</v>
      </c>
      <c r="M279" s="323">
        <v>2.2208199999999998</v>
      </c>
      <c r="N279" s="1"/>
      <c r="O279" s="1"/>
    </row>
    <row r="280" spans="1:15" ht="12.75" customHeight="1">
      <c r="A280" s="30">
        <v>270</v>
      </c>
      <c r="B280" s="342" t="s">
        <v>427</v>
      </c>
      <c r="C280" s="323">
        <v>1190.7</v>
      </c>
      <c r="D280" s="324">
        <v>1198.8999999999999</v>
      </c>
      <c r="E280" s="324">
        <v>1166.7999999999997</v>
      </c>
      <c r="F280" s="324">
        <v>1142.8999999999999</v>
      </c>
      <c r="G280" s="324">
        <v>1110.7999999999997</v>
      </c>
      <c r="H280" s="324">
        <v>1222.7999999999997</v>
      </c>
      <c r="I280" s="324">
        <v>1254.8999999999996</v>
      </c>
      <c r="J280" s="324">
        <v>1278.7999999999997</v>
      </c>
      <c r="K280" s="323">
        <v>1231</v>
      </c>
      <c r="L280" s="323">
        <v>1175</v>
      </c>
      <c r="M280" s="323">
        <v>2.6222400000000001</v>
      </c>
      <c r="N280" s="1"/>
      <c r="O280" s="1"/>
    </row>
    <row r="281" spans="1:15" ht="12.75" customHeight="1">
      <c r="A281" s="30">
        <v>271</v>
      </c>
      <c r="B281" s="342" t="s">
        <v>428</v>
      </c>
      <c r="C281" s="323">
        <v>280</v>
      </c>
      <c r="D281" s="324">
        <v>280.89999999999998</v>
      </c>
      <c r="E281" s="324">
        <v>278.24999999999994</v>
      </c>
      <c r="F281" s="324">
        <v>276.49999999999994</v>
      </c>
      <c r="G281" s="324">
        <v>273.84999999999991</v>
      </c>
      <c r="H281" s="324">
        <v>282.64999999999998</v>
      </c>
      <c r="I281" s="324">
        <v>285.30000000000007</v>
      </c>
      <c r="J281" s="324">
        <v>287.05</v>
      </c>
      <c r="K281" s="323">
        <v>283.55</v>
      </c>
      <c r="L281" s="323">
        <v>279.14999999999998</v>
      </c>
      <c r="M281" s="323">
        <v>1.7428900000000001</v>
      </c>
      <c r="N281" s="1"/>
      <c r="O281" s="1"/>
    </row>
    <row r="282" spans="1:15" ht="12.75" customHeight="1">
      <c r="A282" s="30">
        <v>272</v>
      </c>
      <c r="B282" s="342" t="s">
        <v>141</v>
      </c>
      <c r="C282" s="323">
        <v>1722.25</v>
      </c>
      <c r="D282" s="324">
        <v>1722.0166666666667</v>
      </c>
      <c r="E282" s="324">
        <v>1712.2333333333333</v>
      </c>
      <c r="F282" s="324">
        <v>1702.2166666666667</v>
      </c>
      <c r="G282" s="324">
        <v>1692.4333333333334</v>
      </c>
      <c r="H282" s="324">
        <v>1732.0333333333333</v>
      </c>
      <c r="I282" s="324">
        <v>1741.8166666666666</v>
      </c>
      <c r="J282" s="324">
        <v>1751.8333333333333</v>
      </c>
      <c r="K282" s="323">
        <v>1731.8</v>
      </c>
      <c r="L282" s="323">
        <v>1712</v>
      </c>
      <c r="M282" s="323">
        <v>30.391500000000001</v>
      </c>
      <c r="N282" s="1"/>
      <c r="O282" s="1"/>
    </row>
    <row r="283" spans="1:15" ht="12.75" customHeight="1">
      <c r="A283" s="30">
        <v>273</v>
      </c>
      <c r="B283" s="342" t="s">
        <v>429</v>
      </c>
      <c r="C283" s="323">
        <v>592.29999999999995</v>
      </c>
      <c r="D283" s="324">
        <v>596.43333333333328</v>
      </c>
      <c r="E283" s="324">
        <v>584.86666666666656</v>
      </c>
      <c r="F283" s="324">
        <v>577.43333333333328</v>
      </c>
      <c r="G283" s="324">
        <v>565.86666666666656</v>
      </c>
      <c r="H283" s="324">
        <v>603.86666666666656</v>
      </c>
      <c r="I283" s="324">
        <v>615.43333333333339</v>
      </c>
      <c r="J283" s="324">
        <v>622.86666666666656</v>
      </c>
      <c r="K283" s="323">
        <v>608</v>
      </c>
      <c r="L283" s="323">
        <v>589</v>
      </c>
      <c r="M283" s="323">
        <v>8.0473400000000002</v>
      </c>
      <c r="N283" s="1"/>
      <c r="O283" s="1"/>
    </row>
    <row r="284" spans="1:15" ht="12.75" customHeight="1">
      <c r="A284" s="30">
        <v>274</v>
      </c>
      <c r="B284" s="342" t="s">
        <v>426</v>
      </c>
      <c r="C284" s="323">
        <v>644.95000000000005</v>
      </c>
      <c r="D284" s="324">
        <v>644.94999999999993</v>
      </c>
      <c r="E284" s="324">
        <v>637.99999999999989</v>
      </c>
      <c r="F284" s="324">
        <v>631.04999999999995</v>
      </c>
      <c r="G284" s="324">
        <v>624.09999999999991</v>
      </c>
      <c r="H284" s="324">
        <v>651.89999999999986</v>
      </c>
      <c r="I284" s="324">
        <v>658.84999999999991</v>
      </c>
      <c r="J284" s="324">
        <v>665.79999999999984</v>
      </c>
      <c r="K284" s="323">
        <v>651.9</v>
      </c>
      <c r="L284" s="323">
        <v>638</v>
      </c>
      <c r="M284" s="323">
        <v>2.8006600000000001</v>
      </c>
      <c r="N284" s="1"/>
      <c r="O284" s="1"/>
    </row>
    <row r="285" spans="1:15" ht="12.75" customHeight="1">
      <c r="A285" s="30">
        <v>275</v>
      </c>
      <c r="B285" s="342" t="s">
        <v>430</v>
      </c>
      <c r="C285" s="323">
        <v>218.2</v>
      </c>
      <c r="D285" s="324">
        <v>219.36666666666667</v>
      </c>
      <c r="E285" s="324">
        <v>213.18333333333334</v>
      </c>
      <c r="F285" s="324">
        <v>208.16666666666666</v>
      </c>
      <c r="G285" s="324">
        <v>201.98333333333332</v>
      </c>
      <c r="H285" s="324">
        <v>224.38333333333335</v>
      </c>
      <c r="I285" s="324">
        <v>230.56666666666669</v>
      </c>
      <c r="J285" s="324">
        <v>235.58333333333337</v>
      </c>
      <c r="K285" s="323">
        <v>225.55</v>
      </c>
      <c r="L285" s="323">
        <v>214.35</v>
      </c>
      <c r="M285" s="323">
        <v>8.9248600000000007</v>
      </c>
      <c r="N285" s="1"/>
      <c r="O285" s="1"/>
    </row>
    <row r="286" spans="1:15" ht="12.75" customHeight="1">
      <c r="A286" s="30">
        <v>276</v>
      </c>
      <c r="B286" s="342" t="s">
        <v>431</v>
      </c>
      <c r="C286" s="323">
        <v>1221.6500000000001</v>
      </c>
      <c r="D286" s="324">
        <v>1229.8833333333334</v>
      </c>
      <c r="E286" s="324">
        <v>1201.7666666666669</v>
      </c>
      <c r="F286" s="324">
        <v>1181.8833333333334</v>
      </c>
      <c r="G286" s="324">
        <v>1153.7666666666669</v>
      </c>
      <c r="H286" s="324">
        <v>1249.7666666666669</v>
      </c>
      <c r="I286" s="324">
        <v>1277.8833333333332</v>
      </c>
      <c r="J286" s="324">
        <v>1297.7666666666669</v>
      </c>
      <c r="K286" s="323">
        <v>1258</v>
      </c>
      <c r="L286" s="323">
        <v>1210</v>
      </c>
      <c r="M286" s="323">
        <v>0.32117000000000001</v>
      </c>
      <c r="N286" s="1"/>
      <c r="O286" s="1"/>
    </row>
    <row r="287" spans="1:15" ht="12.75" customHeight="1">
      <c r="A287" s="30">
        <v>277</v>
      </c>
      <c r="B287" s="342" t="s">
        <v>436</v>
      </c>
      <c r="C287" s="323">
        <v>542.75</v>
      </c>
      <c r="D287" s="324">
        <v>549.23333333333335</v>
      </c>
      <c r="E287" s="324">
        <v>534.06666666666672</v>
      </c>
      <c r="F287" s="324">
        <v>525.38333333333333</v>
      </c>
      <c r="G287" s="324">
        <v>510.2166666666667</v>
      </c>
      <c r="H287" s="324">
        <v>557.91666666666674</v>
      </c>
      <c r="I287" s="324">
        <v>573.08333333333326</v>
      </c>
      <c r="J287" s="324">
        <v>581.76666666666677</v>
      </c>
      <c r="K287" s="323">
        <v>564.4</v>
      </c>
      <c r="L287" s="323">
        <v>540.54999999999995</v>
      </c>
      <c r="M287" s="323">
        <v>0.91269999999999996</v>
      </c>
      <c r="N287" s="1"/>
      <c r="O287" s="1"/>
    </row>
    <row r="288" spans="1:15" ht="12.75" customHeight="1">
      <c r="A288" s="30">
        <v>278</v>
      </c>
      <c r="B288" s="342" t="s">
        <v>142</v>
      </c>
      <c r="C288" s="323">
        <v>83.2</v>
      </c>
      <c r="D288" s="324">
        <v>83.899999999999991</v>
      </c>
      <c r="E288" s="324">
        <v>79.84999999999998</v>
      </c>
      <c r="F288" s="324">
        <v>76.499999999999986</v>
      </c>
      <c r="G288" s="324">
        <v>72.449999999999974</v>
      </c>
      <c r="H288" s="324">
        <v>87.249999999999986</v>
      </c>
      <c r="I288" s="324">
        <v>91.3</v>
      </c>
      <c r="J288" s="324">
        <v>94.649999999999991</v>
      </c>
      <c r="K288" s="323">
        <v>87.95</v>
      </c>
      <c r="L288" s="323">
        <v>80.55</v>
      </c>
      <c r="M288" s="323">
        <v>868.73136</v>
      </c>
      <c r="N288" s="1"/>
      <c r="O288" s="1"/>
    </row>
    <row r="289" spans="1:15" ht="12.75" customHeight="1">
      <c r="A289" s="30">
        <v>279</v>
      </c>
      <c r="B289" s="342" t="s">
        <v>143</v>
      </c>
      <c r="C289" s="323">
        <v>2636.6</v>
      </c>
      <c r="D289" s="324">
        <v>2645.9666666666667</v>
      </c>
      <c r="E289" s="324">
        <v>2613.9333333333334</v>
      </c>
      <c r="F289" s="324">
        <v>2591.2666666666669</v>
      </c>
      <c r="G289" s="324">
        <v>2559.2333333333336</v>
      </c>
      <c r="H289" s="324">
        <v>2668.6333333333332</v>
      </c>
      <c r="I289" s="324">
        <v>2700.666666666667</v>
      </c>
      <c r="J289" s="324">
        <v>2723.333333333333</v>
      </c>
      <c r="K289" s="323">
        <v>2678</v>
      </c>
      <c r="L289" s="323">
        <v>2623.3</v>
      </c>
      <c r="M289" s="323">
        <v>1.3407100000000001</v>
      </c>
      <c r="N289" s="1"/>
      <c r="O289" s="1"/>
    </row>
    <row r="290" spans="1:15" ht="12.75" customHeight="1">
      <c r="A290" s="30">
        <v>280</v>
      </c>
      <c r="B290" s="342" t="s">
        <v>438</v>
      </c>
      <c r="C290" s="323">
        <v>363.3</v>
      </c>
      <c r="D290" s="324">
        <v>361.15000000000003</v>
      </c>
      <c r="E290" s="324">
        <v>356.40000000000009</v>
      </c>
      <c r="F290" s="324">
        <v>349.50000000000006</v>
      </c>
      <c r="G290" s="324">
        <v>344.75000000000011</v>
      </c>
      <c r="H290" s="324">
        <v>368.05000000000007</v>
      </c>
      <c r="I290" s="324">
        <v>372.79999999999995</v>
      </c>
      <c r="J290" s="324">
        <v>379.70000000000005</v>
      </c>
      <c r="K290" s="323">
        <v>365.9</v>
      </c>
      <c r="L290" s="323">
        <v>354.25</v>
      </c>
      <c r="M290" s="323">
        <v>1.4528000000000001</v>
      </c>
      <c r="N290" s="1"/>
      <c r="O290" s="1"/>
    </row>
    <row r="291" spans="1:15" ht="12.75" customHeight="1">
      <c r="A291" s="30">
        <v>281</v>
      </c>
      <c r="B291" s="342" t="s">
        <v>267</v>
      </c>
      <c r="C291" s="323">
        <v>589.79999999999995</v>
      </c>
      <c r="D291" s="324">
        <v>597.26666666666654</v>
      </c>
      <c r="E291" s="324">
        <v>580.6333333333331</v>
      </c>
      <c r="F291" s="324">
        <v>571.46666666666658</v>
      </c>
      <c r="G291" s="324">
        <v>554.83333333333314</v>
      </c>
      <c r="H291" s="324">
        <v>606.43333333333305</v>
      </c>
      <c r="I291" s="324">
        <v>623.06666666666649</v>
      </c>
      <c r="J291" s="324">
        <v>632.23333333333301</v>
      </c>
      <c r="K291" s="323">
        <v>613.9</v>
      </c>
      <c r="L291" s="323">
        <v>588.1</v>
      </c>
      <c r="M291" s="323">
        <v>19.358139999999999</v>
      </c>
      <c r="N291" s="1"/>
      <c r="O291" s="1"/>
    </row>
    <row r="292" spans="1:15" ht="12.75" customHeight="1">
      <c r="A292" s="30">
        <v>282</v>
      </c>
      <c r="B292" s="342" t="s">
        <v>439</v>
      </c>
      <c r="C292" s="323">
        <v>9745.4</v>
      </c>
      <c r="D292" s="324">
        <v>9805.5500000000011</v>
      </c>
      <c r="E292" s="324">
        <v>9649.8500000000022</v>
      </c>
      <c r="F292" s="324">
        <v>9554.3000000000011</v>
      </c>
      <c r="G292" s="324">
        <v>9398.6000000000022</v>
      </c>
      <c r="H292" s="324">
        <v>9901.1000000000022</v>
      </c>
      <c r="I292" s="324">
        <v>10056.800000000003</v>
      </c>
      <c r="J292" s="324">
        <v>10152.350000000002</v>
      </c>
      <c r="K292" s="323">
        <v>9961.25</v>
      </c>
      <c r="L292" s="323">
        <v>9710</v>
      </c>
      <c r="M292" s="323">
        <v>4.8379999999999999E-2</v>
      </c>
      <c r="N292" s="1"/>
      <c r="O292" s="1"/>
    </row>
    <row r="293" spans="1:15" ht="12.75" customHeight="1">
      <c r="A293" s="30">
        <v>283</v>
      </c>
      <c r="B293" s="342" t="s">
        <v>440</v>
      </c>
      <c r="C293" s="323">
        <v>60.9</v>
      </c>
      <c r="D293" s="324">
        <v>59.433333333333337</v>
      </c>
      <c r="E293" s="324">
        <v>56.966666666666676</v>
      </c>
      <c r="F293" s="324">
        <v>53.033333333333339</v>
      </c>
      <c r="G293" s="324">
        <v>50.566666666666677</v>
      </c>
      <c r="H293" s="324">
        <v>63.366666666666674</v>
      </c>
      <c r="I293" s="324">
        <v>65.833333333333343</v>
      </c>
      <c r="J293" s="324">
        <v>69.76666666666668</v>
      </c>
      <c r="K293" s="323">
        <v>61.9</v>
      </c>
      <c r="L293" s="323">
        <v>55.5</v>
      </c>
      <c r="M293" s="323">
        <v>256.97487000000001</v>
      </c>
      <c r="N293" s="1"/>
      <c r="O293" s="1"/>
    </row>
    <row r="294" spans="1:15" ht="12.75" customHeight="1">
      <c r="A294" s="30">
        <v>284</v>
      </c>
      <c r="B294" s="342" t="s">
        <v>144</v>
      </c>
      <c r="C294" s="323">
        <v>365.9</v>
      </c>
      <c r="D294" s="324">
        <v>366.7833333333333</v>
      </c>
      <c r="E294" s="324">
        <v>363.46666666666658</v>
      </c>
      <c r="F294" s="324">
        <v>361.0333333333333</v>
      </c>
      <c r="G294" s="324">
        <v>357.71666666666658</v>
      </c>
      <c r="H294" s="324">
        <v>369.21666666666658</v>
      </c>
      <c r="I294" s="324">
        <v>372.5333333333333</v>
      </c>
      <c r="J294" s="324">
        <v>374.96666666666658</v>
      </c>
      <c r="K294" s="323">
        <v>370.1</v>
      </c>
      <c r="L294" s="323">
        <v>364.35</v>
      </c>
      <c r="M294" s="323">
        <v>24.66056</v>
      </c>
      <c r="N294" s="1"/>
      <c r="O294" s="1"/>
    </row>
    <row r="295" spans="1:15" ht="12.75" customHeight="1">
      <c r="A295" s="30">
        <v>285</v>
      </c>
      <c r="B295" s="342" t="s">
        <v>441</v>
      </c>
      <c r="C295" s="323">
        <v>3457.45</v>
      </c>
      <c r="D295" s="324">
        <v>3468.7000000000003</v>
      </c>
      <c r="E295" s="324">
        <v>3424.7500000000005</v>
      </c>
      <c r="F295" s="324">
        <v>3392.05</v>
      </c>
      <c r="G295" s="324">
        <v>3348.1000000000004</v>
      </c>
      <c r="H295" s="324">
        <v>3501.4000000000005</v>
      </c>
      <c r="I295" s="324">
        <v>3545.3500000000004</v>
      </c>
      <c r="J295" s="324">
        <v>3578.0500000000006</v>
      </c>
      <c r="K295" s="323">
        <v>3512.65</v>
      </c>
      <c r="L295" s="323">
        <v>3436</v>
      </c>
      <c r="M295" s="323">
        <v>1.00762</v>
      </c>
      <c r="N295" s="1"/>
      <c r="O295" s="1"/>
    </row>
    <row r="296" spans="1:15" ht="12.75" customHeight="1">
      <c r="A296" s="30">
        <v>286</v>
      </c>
      <c r="B296" s="342" t="s">
        <v>839</v>
      </c>
      <c r="C296" s="323">
        <v>1077.4000000000001</v>
      </c>
      <c r="D296" s="324">
        <v>1079.8833333333334</v>
      </c>
      <c r="E296" s="324">
        <v>1063.5166666666669</v>
      </c>
      <c r="F296" s="324">
        <v>1049.6333333333334</v>
      </c>
      <c r="G296" s="324">
        <v>1033.2666666666669</v>
      </c>
      <c r="H296" s="324">
        <v>1093.7666666666669</v>
      </c>
      <c r="I296" s="324">
        <v>1110.1333333333332</v>
      </c>
      <c r="J296" s="324">
        <v>1124.0166666666669</v>
      </c>
      <c r="K296" s="323">
        <v>1096.25</v>
      </c>
      <c r="L296" s="323">
        <v>1066</v>
      </c>
      <c r="M296" s="323">
        <v>1.3996500000000001</v>
      </c>
      <c r="N296" s="1"/>
      <c r="O296" s="1"/>
    </row>
    <row r="297" spans="1:15" ht="12.75" customHeight="1">
      <c r="A297" s="30">
        <v>287</v>
      </c>
      <c r="B297" s="342" t="s">
        <v>145</v>
      </c>
      <c r="C297" s="323">
        <v>1751.1</v>
      </c>
      <c r="D297" s="324">
        <v>1756</v>
      </c>
      <c r="E297" s="324">
        <v>1734.1</v>
      </c>
      <c r="F297" s="324">
        <v>1717.1</v>
      </c>
      <c r="G297" s="324">
        <v>1695.1999999999998</v>
      </c>
      <c r="H297" s="324">
        <v>1773</v>
      </c>
      <c r="I297" s="324">
        <v>1794.9</v>
      </c>
      <c r="J297" s="324">
        <v>1811.9</v>
      </c>
      <c r="K297" s="323">
        <v>1777.9</v>
      </c>
      <c r="L297" s="323">
        <v>1739</v>
      </c>
      <c r="M297" s="323">
        <v>14.83897</v>
      </c>
      <c r="N297" s="1"/>
      <c r="O297" s="1"/>
    </row>
    <row r="298" spans="1:15" ht="12.75" customHeight="1">
      <c r="A298" s="30">
        <v>288</v>
      </c>
      <c r="B298" s="342" t="s">
        <v>146</v>
      </c>
      <c r="C298" s="323">
        <v>6183.25</v>
      </c>
      <c r="D298" s="324">
        <v>6168.083333333333</v>
      </c>
      <c r="E298" s="324">
        <v>6115.1666666666661</v>
      </c>
      <c r="F298" s="324">
        <v>6047.083333333333</v>
      </c>
      <c r="G298" s="324">
        <v>5994.1666666666661</v>
      </c>
      <c r="H298" s="324">
        <v>6236.1666666666661</v>
      </c>
      <c r="I298" s="324">
        <v>6289.0833333333321</v>
      </c>
      <c r="J298" s="324">
        <v>6357.1666666666661</v>
      </c>
      <c r="K298" s="323">
        <v>6221</v>
      </c>
      <c r="L298" s="323">
        <v>6100</v>
      </c>
      <c r="M298" s="323">
        <v>1.82884</v>
      </c>
      <c r="N298" s="1"/>
      <c r="O298" s="1"/>
    </row>
    <row r="299" spans="1:15" ht="12.75" customHeight="1">
      <c r="A299" s="30">
        <v>289</v>
      </c>
      <c r="B299" s="342" t="s">
        <v>147</v>
      </c>
      <c r="C299" s="323">
        <v>4929</v>
      </c>
      <c r="D299" s="324">
        <v>4971.0166666666673</v>
      </c>
      <c r="E299" s="324">
        <v>4850.0833333333348</v>
      </c>
      <c r="F299" s="324">
        <v>4771.1666666666679</v>
      </c>
      <c r="G299" s="324">
        <v>4650.2333333333354</v>
      </c>
      <c r="H299" s="324">
        <v>5049.9333333333343</v>
      </c>
      <c r="I299" s="324">
        <v>5170.8666666666668</v>
      </c>
      <c r="J299" s="324">
        <v>5249.7833333333338</v>
      </c>
      <c r="K299" s="323">
        <v>5091.95</v>
      </c>
      <c r="L299" s="323">
        <v>4892.1000000000004</v>
      </c>
      <c r="M299" s="323">
        <v>4.1553899999999997</v>
      </c>
      <c r="N299" s="1"/>
      <c r="O299" s="1"/>
    </row>
    <row r="300" spans="1:15" ht="12.75" customHeight="1">
      <c r="A300" s="30">
        <v>290</v>
      </c>
      <c r="B300" s="342" t="s">
        <v>148</v>
      </c>
      <c r="C300" s="323">
        <v>756.35</v>
      </c>
      <c r="D300" s="324">
        <v>761.35</v>
      </c>
      <c r="E300" s="324">
        <v>743.65000000000009</v>
      </c>
      <c r="F300" s="324">
        <v>730.95</v>
      </c>
      <c r="G300" s="324">
        <v>713.25000000000011</v>
      </c>
      <c r="H300" s="324">
        <v>774.05000000000007</v>
      </c>
      <c r="I300" s="324">
        <v>791.75000000000011</v>
      </c>
      <c r="J300" s="324">
        <v>804.45</v>
      </c>
      <c r="K300" s="323">
        <v>779.05</v>
      </c>
      <c r="L300" s="323">
        <v>748.65</v>
      </c>
      <c r="M300" s="323">
        <v>10.268050000000001</v>
      </c>
      <c r="N300" s="1"/>
      <c r="O300" s="1"/>
    </row>
    <row r="301" spans="1:15" ht="12.75" customHeight="1">
      <c r="A301" s="30">
        <v>291</v>
      </c>
      <c r="B301" s="342" t="s">
        <v>442</v>
      </c>
      <c r="C301" s="323">
        <v>2248.15</v>
      </c>
      <c r="D301" s="324">
        <v>2266</v>
      </c>
      <c r="E301" s="324">
        <v>2222</v>
      </c>
      <c r="F301" s="324">
        <v>2195.85</v>
      </c>
      <c r="G301" s="324">
        <v>2151.85</v>
      </c>
      <c r="H301" s="324">
        <v>2292.15</v>
      </c>
      <c r="I301" s="324">
        <v>2336.15</v>
      </c>
      <c r="J301" s="324">
        <v>2362.3000000000002</v>
      </c>
      <c r="K301" s="323">
        <v>2310</v>
      </c>
      <c r="L301" s="323">
        <v>2239.85</v>
      </c>
      <c r="M301" s="323">
        <v>0.39595000000000002</v>
      </c>
      <c r="N301" s="1"/>
      <c r="O301" s="1"/>
    </row>
    <row r="302" spans="1:15" ht="12.75" customHeight="1">
      <c r="A302" s="30">
        <v>292</v>
      </c>
      <c r="B302" s="342" t="s">
        <v>840</v>
      </c>
      <c r="C302" s="323">
        <v>409.15</v>
      </c>
      <c r="D302" s="324">
        <v>410.68333333333334</v>
      </c>
      <c r="E302" s="324">
        <v>404.4666666666667</v>
      </c>
      <c r="F302" s="324">
        <v>399.78333333333336</v>
      </c>
      <c r="G302" s="324">
        <v>393.56666666666672</v>
      </c>
      <c r="H302" s="324">
        <v>415.36666666666667</v>
      </c>
      <c r="I302" s="324">
        <v>421.58333333333326</v>
      </c>
      <c r="J302" s="324">
        <v>426.26666666666665</v>
      </c>
      <c r="K302" s="323">
        <v>416.9</v>
      </c>
      <c r="L302" s="323">
        <v>406</v>
      </c>
      <c r="M302" s="323">
        <v>5.4127000000000001</v>
      </c>
      <c r="N302" s="1"/>
      <c r="O302" s="1"/>
    </row>
    <row r="303" spans="1:15" ht="12.75" customHeight="1">
      <c r="A303" s="30">
        <v>293</v>
      </c>
      <c r="B303" s="342" t="s">
        <v>149</v>
      </c>
      <c r="C303" s="323">
        <v>764.75</v>
      </c>
      <c r="D303" s="324">
        <v>765.31666666666661</v>
      </c>
      <c r="E303" s="324">
        <v>757.63333333333321</v>
      </c>
      <c r="F303" s="324">
        <v>750.51666666666665</v>
      </c>
      <c r="G303" s="324">
        <v>742.83333333333326</v>
      </c>
      <c r="H303" s="324">
        <v>772.43333333333317</v>
      </c>
      <c r="I303" s="324">
        <v>780.11666666666656</v>
      </c>
      <c r="J303" s="324">
        <v>787.23333333333312</v>
      </c>
      <c r="K303" s="323">
        <v>773</v>
      </c>
      <c r="L303" s="323">
        <v>758.2</v>
      </c>
      <c r="M303" s="323">
        <v>31.488689999999998</v>
      </c>
      <c r="N303" s="1"/>
      <c r="O303" s="1"/>
    </row>
    <row r="304" spans="1:15" ht="12.75" customHeight="1">
      <c r="A304" s="30">
        <v>294</v>
      </c>
      <c r="B304" s="342" t="s">
        <v>150</v>
      </c>
      <c r="C304" s="323">
        <v>158.19999999999999</v>
      </c>
      <c r="D304" s="324">
        <v>158.43333333333331</v>
      </c>
      <c r="E304" s="324">
        <v>156.86666666666662</v>
      </c>
      <c r="F304" s="324">
        <v>155.5333333333333</v>
      </c>
      <c r="G304" s="324">
        <v>153.96666666666661</v>
      </c>
      <c r="H304" s="324">
        <v>159.76666666666662</v>
      </c>
      <c r="I304" s="324">
        <v>161.33333333333329</v>
      </c>
      <c r="J304" s="324">
        <v>162.66666666666663</v>
      </c>
      <c r="K304" s="323">
        <v>160</v>
      </c>
      <c r="L304" s="323">
        <v>157.1</v>
      </c>
      <c r="M304" s="323">
        <v>31.4343</v>
      </c>
      <c r="N304" s="1"/>
      <c r="O304" s="1"/>
    </row>
    <row r="305" spans="1:15" ht="12.75" customHeight="1">
      <c r="A305" s="30">
        <v>295</v>
      </c>
      <c r="B305" s="342" t="s">
        <v>316</v>
      </c>
      <c r="C305" s="323">
        <v>17.45</v>
      </c>
      <c r="D305" s="324">
        <v>17.5</v>
      </c>
      <c r="E305" s="324">
        <v>17.25</v>
      </c>
      <c r="F305" s="324">
        <v>17.05</v>
      </c>
      <c r="G305" s="324">
        <v>16.8</v>
      </c>
      <c r="H305" s="324">
        <v>17.7</v>
      </c>
      <c r="I305" s="324">
        <v>17.95</v>
      </c>
      <c r="J305" s="324">
        <v>18.149999999999999</v>
      </c>
      <c r="K305" s="323">
        <v>17.75</v>
      </c>
      <c r="L305" s="323">
        <v>17.3</v>
      </c>
      <c r="M305" s="323">
        <v>37.18</v>
      </c>
      <c r="N305" s="1"/>
      <c r="O305" s="1"/>
    </row>
    <row r="306" spans="1:15" ht="12.75" customHeight="1">
      <c r="A306" s="30">
        <v>296</v>
      </c>
      <c r="B306" s="342" t="s">
        <v>445</v>
      </c>
      <c r="C306" s="323">
        <v>169.4</v>
      </c>
      <c r="D306" s="324">
        <v>171.81666666666669</v>
      </c>
      <c r="E306" s="324">
        <v>165.63333333333338</v>
      </c>
      <c r="F306" s="324">
        <v>161.8666666666667</v>
      </c>
      <c r="G306" s="324">
        <v>155.68333333333339</v>
      </c>
      <c r="H306" s="324">
        <v>175.58333333333337</v>
      </c>
      <c r="I306" s="324">
        <v>181.76666666666671</v>
      </c>
      <c r="J306" s="324">
        <v>185.53333333333336</v>
      </c>
      <c r="K306" s="323">
        <v>178</v>
      </c>
      <c r="L306" s="323">
        <v>168.05</v>
      </c>
      <c r="M306" s="323">
        <v>3.4398300000000002</v>
      </c>
      <c r="N306" s="1"/>
      <c r="O306" s="1"/>
    </row>
    <row r="307" spans="1:15" ht="12.75" customHeight="1">
      <c r="A307" s="30">
        <v>297</v>
      </c>
      <c r="B307" s="342" t="s">
        <v>447</v>
      </c>
      <c r="C307" s="323">
        <v>446.15</v>
      </c>
      <c r="D307" s="324">
        <v>450.9666666666667</v>
      </c>
      <c r="E307" s="324">
        <v>437.28333333333342</v>
      </c>
      <c r="F307" s="324">
        <v>428.41666666666674</v>
      </c>
      <c r="G307" s="324">
        <v>414.73333333333346</v>
      </c>
      <c r="H307" s="324">
        <v>459.83333333333337</v>
      </c>
      <c r="I307" s="324">
        <v>473.51666666666665</v>
      </c>
      <c r="J307" s="324">
        <v>482.38333333333333</v>
      </c>
      <c r="K307" s="323">
        <v>464.65</v>
      </c>
      <c r="L307" s="323">
        <v>442.1</v>
      </c>
      <c r="M307" s="323">
        <v>1.2938499999999999</v>
      </c>
      <c r="N307" s="1"/>
      <c r="O307" s="1"/>
    </row>
    <row r="308" spans="1:15" ht="12.75" customHeight="1">
      <c r="A308" s="30">
        <v>298</v>
      </c>
      <c r="B308" s="342" t="s">
        <v>151</v>
      </c>
      <c r="C308" s="323">
        <v>114.4</v>
      </c>
      <c r="D308" s="324">
        <v>115.31666666666666</v>
      </c>
      <c r="E308" s="324">
        <v>112.38333333333333</v>
      </c>
      <c r="F308" s="324">
        <v>110.36666666666666</v>
      </c>
      <c r="G308" s="324">
        <v>107.43333333333332</v>
      </c>
      <c r="H308" s="324">
        <v>117.33333333333333</v>
      </c>
      <c r="I308" s="324">
        <v>120.26666666666667</v>
      </c>
      <c r="J308" s="324">
        <v>122.28333333333333</v>
      </c>
      <c r="K308" s="323">
        <v>118.25</v>
      </c>
      <c r="L308" s="323">
        <v>113.3</v>
      </c>
      <c r="M308" s="323">
        <v>63.874049999999997</v>
      </c>
      <c r="N308" s="1"/>
      <c r="O308" s="1"/>
    </row>
    <row r="309" spans="1:15" ht="12.75" customHeight="1">
      <c r="A309" s="30">
        <v>299</v>
      </c>
      <c r="B309" s="342" t="s">
        <v>152</v>
      </c>
      <c r="C309" s="323">
        <v>478.1</v>
      </c>
      <c r="D309" s="324">
        <v>479.56666666666666</v>
      </c>
      <c r="E309" s="324">
        <v>472.23333333333335</v>
      </c>
      <c r="F309" s="324">
        <v>466.36666666666667</v>
      </c>
      <c r="G309" s="324">
        <v>459.03333333333336</v>
      </c>
      <c r="H309" s="324">
        <v>485.43333333333334</v>
      </c>
      <c r="I309" s="324">
        <v>492.76666666666671</v>
      </c>
      <c r="J309" s="324">
        <v>498.63333333333333</v>
      </c>
      <c r="K309" s="323">
        <v>486.9</v>
      </c>
      <c r="L309" s="323">
        <v>473.7</v>
      </c>
      <c r="M309" s="323">
        <v>14.68764</v>
      </c>
      <c r="N309" s="1"/>
      <c r="O309" s="1"/>
    </row>
    <row r="310" spans="1:15" ht="12.75" customHeight="1">
      <c r="A310" s="30">
        <v>300</v>
      </c>
      <c r="B310" s="342" t="s">
        <v>153</v>
      </c>
      <c r="C310" s="323">
        <v>7415.45</v>
      </c>
      <c r="D310" s="324">
        <v>7447.583333333333</v>
      </c>
      <c r="E310" s="324">
        <v>7352.8666666666659</v>
      </c>
      <c r="F310" s="324">
        <v>7290.2833333333328</v>
      </c>
      <c r="G310" s="324">
        <v>7195.5666666666657</v>
      </c>
      <c r="H310" s="324">
        <v>7510.1666666666661</v>
      </c>
      <c r="I310" s="324">
        <v>7604.8833333333332</v>
      </c>
      <c r="J310" s="324">
        <v>7667.4666666666662</v>
      </c>
      <c r="K310" s="323">
        <v>7542.3</v>
      </c>
      <c r="L310" s="323">
        <v>7385</v>
      </c>
      <c r="M310" s="323">
        <v>6.8663699999999999</v>
      </c>
      <c r="N310" s="1"/>
      <c r="O310" s="1"/>
    </row>
    <row r="311" spans="1:15" ht="12.75" customHeight="1">
      <c r="A311" s="30">
        <v>301</v>
      </c>
      <c r="B311" s="342" t="s">
        <v>841</v>
      </c>
      <c r="C311" s="323">
        <v>3046.9</v>
      </c>
      <c r="D311" s="324">
        <v>3064.6333333333332</v>
      </c>
      <c r="E311" s="324">
        <v>3014.2666666666664</v>
      </c>
      <c r="F311" s="324">
        <v>2981.6333333333332</v>
      </c>
      <c r="G311" s="324">
        <v>2931.2666666666664</v>
      </c>
      <c r="H311" s="324">
        <v>3097.2666666666664</v>
      </c>
      <c r="I311" s="324">
        <v>3147.6333333333332</v>
      </c>
      <c r="J311" s="324">
        <v>3180.2666666666664</v>
      </c>
      <c r="K311" s="323">
        <v>3115</v>
      </c>
      <c r="L311" s="323">
        <v>3032</v>
      </c>
      <c r="M311" s="323">
        <v>0.74663000000000002</v>
      </c>
      <c r="N311" s="1"/>
      <c r="O311" s="1"/>
    </row>
    <row r="312" spans="1:15" ht="12.75" customHeight="1">
      <c r="A312" s="30">
        <v>302</v>
      </c>
      <c r="B312" s="342" t="s">
        <v>449</v>
      </c>
      <c r="C312" s="323">
        <v>342.2</v>
      </c>
      <c r="D312" s="324">
        <v>340.34999999999997</v>
      </c>
      <c r="E312" s="324">
        <v>334.89999999999992</v>
      </c>
      <c r="F312" s="324">
        <v>327.59999999999997</v>
      </c>
      <c r="G312" s="324">
        <v>322.14999999999992</v>
      </c>
      <c r="H312" s="324">
        <v>347.64999999999992</v>
      </c>
      <c r="I312" s="324">
        <v>353.09999999999997</v>
      </c>
      <c r="J312" s="324">
        <v>360.39999999999992</v>
      </c>
      <c r="K312" s="323">
        <v>345.8</v>
      </c>
      <c r="L312" s="323">
        <v>333.05</v>
      </c>
      <c r="M312" s="323">
        <v>12.73969</v>
      </c>
      <c r="N312" s="1"/>
      <c r="O312" s="1"/>
    </row>
    <row r="313" spans="1:15" ht="12.75" customHeight="1">
      <c r="A313" s="30">
        <v>303</v>
      </c>
      <c r="B313" s="342" t="s">
        <v>450</v>
      </c>
      <c r="C313" s="323">
        <v>248.95</v>
      </c>
      <c r="D313" s="324">
        <v>249.36666666666665</v>
      </c>
      <c r="E313" s="324">
        <v>247.6333333333333</v>
      </c>
      <c r="F313" s="324">
        <v>246.31666666666666</v>
      </c>
      <c r="G313" s="324">
        <v>244.58333333333331</v>
      </c>
      <c r="H313" s="324">
        <v>250.68333333333328</v>
      </c>
      <c r="I313" s="324">
        <v>252.41666666666663</v>
      </c>
      <c r="J313" s="324">
        <v>253.73333333333326</v>
      </c>
      <c r="K313" s="323">
        <v>251.1</v>
      </c>
      <c r="L313" s="323">
        <v>248.05</v>
      </c>
      <c r="M313" s="323">
        <v>0.82970999999999995</v>
      </c>
      <c r="N313" s="1"/>
      <c r="O313" s="1"/>
    </row>
    <row r="314" spans="1:15" ht="12.75" customHeight="1">
      <c r="A314" s="30">
        <v>304</v>
      </c>
      <c r="B314" s="342" t="s">
        <v>154</v>
      </c>
      <c r="C314" s="323">
        <v>887.2</v>
      </c>
      <c r="D314" s="324">
        <v>893.4666666666667</v>
      </c>
      <c r="E314" s="324">
        <v>876.93333333333339</v>
      </c>
      <c r="F314" s="324">
        <v>866.66666666666674</v>
      </c>
      <c r="G314" s="324">
        <v>850.13333333333344</v>
      </c>
      <c r="H314" s="324">
        <v>903.73333333333335</v>
      </c>
      <c r="I314" s="324">
        <v>920.26666666666665</v>
      </c>
      <c r="J314" s="324">
        <v>930.5333333333333</v>
      </c>
      <c r="K314" s="323">
        <v>910</v>
      </c>
      <c r="L314" s="323">
        <v>883.2</v>
      </c>
      <c r="M314" s="323">
        <v>15.498200000000001</v>
      </c>
      <c r="N314" s="1"/>
      <c r="O314" s="1"/>
    </row>
    <row r="315" spans="1:15" ht="12.75" customHeight="1">
      <c r="A315" s="30">
        <v>305</v>
      </c>
      <c r="B315" s="342" t="s">
        <v>455</v>
      </c>
      <c r="C315" s="323">
        <v>1443.2</v>
      </c>
      <c r="D315" s="324">
        <v>1451.8833333333332</v>
      </c>
      <c r="E315" s="324">
        <v>1415.9666666666665</v>
      </c>
      <c r="F315" s="324">
        <v>1388.7333333333333</v>
      </c>
      <c r="G315" s="324">
        <v>1352.8166666666666</v>
      </c>
      <c r="H315" s="324">
        <v>1479.1166666666663</v>
      </c>
      <c r="I315" s="324">
        <v>1515.0333333333333</v>
      </c>
      <c r="J315" s="324">
        <v>1542.2666666666662</v>
      </c>
      <c r="K315" s="323">
        <v>1487.8</v>
      </c>
      <c r="L315" s="323">
        <v>1424.65</v>
      </c>
      <c r="M315" s="323">
        <v>17.456669999999999</v>
      </c>
      <c r="N315" s="1"/>
      <c r="O315" s="1"/>
    </row>
    <row r="316" spans="1:15" ht="12.75" customHeight="1">
      <c r="A316" s="30">
        <v>306</v>
      </c>
      <c r="B316" s="342" t="s">
        <v>155</v>
      </c>
      <c r="C316" s="323">
        <v>1993.9</v>
      </c>
      <c r="D316" s="324">
        <v>2001.2333333333333</v>
      </c>
      <c r="E316" s="324">
        <v>1969.1166666666668</v>
      </c>
      <c r="F316" s="324">
        <v>1944.3333333333335</v>
      </c>
      <c r="G316" s="324">
        <v>1912.2166666666669</v>
      </c>
      <c r="H316" s="324">
        <v>2026.0166666666667</v>
      </c>
      <c r="I316" s="324">
        <v>2058.1333333333332</v>
      </c>
      <c r="J316" s="324">
        <v>2082.9166666666665</v>
      </c>
      <c r="K316" s="323">
        <v>2033.35</v>
      </c>
      <c r="L316" s="323">
        <v>1976.45</v>
      </c>
      <c r="M316" s="323">
        <v>1.1393</v>
      </c>
      <c r="N316" s="1"/>
      <c r="O316" s="1"/>
    </row>
    <row r="317" spans="1:15" ht="12.75" customHeight="1">
      <c r="A317" s="30">
        <v>307</v>
      </c>
      <c r="B317" s="342" t="s">
        <v>156</v>
      </c>
      <c r="C317" s="323">
        <v>732.1</v>
      </c>
      <c r="D317" s="324">
        <v>737.96666666666658</v>
      </c>
      <c r="E317" s="324">
        <v>722.18333333333317</v>
      </c>
      <c r="F317" s="324">
        <v>712.26666666666654</v>
      </c>
      <c r="G317" s="324">
        <v>696.48333333333312</v>
      </c>
      <c r="H317" s="324">
        <v>747.88333333333321</v>
      </c>
      <c r="I317" s="324">
        <v>763.66666666666674</v>
      </c>
      <c r="J317" s="324">
        <v>773.58333333333326</v>
      </c>
      <c r="K317" s="323">
        <v>753.75</v>
      </c>
      <c r="L317" s="323">
        <v>728.05</v>
      </c>
      <c r="M317" s="323">
        <v>4.2769500000000003</v>
      </c>
      <c r="N317" s="1"/>
      <c r="O317" s="1"/>
    </row>
    <row r="318" spans="1:15" ht="12.75" customHeight="1">
      <c r="A318" s="30">
        <v>308</v>
      </c>
      <c r="B318" s="342" t="s">
        <v>157</v>
      </c>
      <c r="C318" s="323">
        <v>756.6</v>
      </c>
      <c r="D318" s="324">
        <v>764.63333333333333</v>
      </c>
      <c r="E318" s="324">
        <v>744.61666666666667</v>
      </c>
      <c r="F318" s="324">
        <v>732.63333333333333</v>
      </c>
      <c r="G318" s="324">
        <v>712.61666666666667</v>
      </c>
      <c r="H318" s="324">
        <v>776.61666666666667</v>
      </c>
      <c r="I318" s="324">
        <v>796.63333333333333</v>
      </c>
      <c r="J318" s="324">
        <v>808.61666666666667</v>
      </c>
      <c r="K318" s="323">
        <v>784.65</v>
      </c>
      <c r="L318" s="323">
        <v>752.65</v>
      </c>
      <c r="M318" s="323">
        <v>4.83711</v>
      </c>
      <c r="N318" s="1"/>
      <c r="O318" s="1"/>
    </row>
    <row r="319" spans="1:15" ht="12.75" customHeight="1">
      <c r="A319" s="30">
        <v>309</v>
      </c>
      <c r="B319" s="342" t="s">
        <v>446</v>
      </c>
      <c r="C319" s="323">
        <v>234.1</v>
      </c>
      <c r="D319" s="324">
        <v>235.06666666666663</v>
      </c>
      <c r="E319" s="324">
        <v>230.43333333333328</v>
      </c>
      <c r="F319" s="324">
        <v>226.76666666666665</v>
      </c>
      <c r="G319" s="324">
        <v>222.1333333333333</v>
      </c>
      <c r="H319" s="324">
        <v>238.73333333333326</v>
      </c>
      <c r="I319" s="324">
        <v>243.36666666666665</v>
      </c>
      <c r="J319" s="324">
        <v>247.03333333333325</v>
      </c>
      <c r="K319" s="323">
        <v>239.7</v>
      </c>
      <c r="L319" s="323">
        <v>231.4</v>
      </c>
      <c r="M319" s="323">
        <v>8.9406400000000001</v>
      </c>
      <c r="N319" s="1"/>
      <c r="O319" s="1"/>
    </row>
    <row r="320" spans="1:15" ht="12.75" customHeight="1">
      <c r="A320" s="30">
        <v>310</v>
      </c>
      <c r="B320" s="342" t="s">
        <v>453</v>
      </c>
      <c r="C320" s="323">
        <v>171</v>
      </c>
      <c r="D320" s="324">
        <v>171.48333333333335</v>
      </c>
      <c r="E320" s="324">
        <v>168.4666666666667</v>
      </c>
      <c r="F320" s="324">
        <v>165.93333333333334</v>
      </c>
      <c r="G320" s="324">
        <v>162.91666666666669</v>
      </c>
      <c r="H320" s="324">
        <v>174.01666666666671</v>
      </c>
      <c r="I320" s="324">
        <v>177.03333333333336</v>
      </c>
      <c r="J320" s="324">
        <v>179.56666666666672</v>
      </c>
      <c r="K320" s="323">
        <v>174.5</v>
      </c>
      <c r="L320" s="323">
        <v>168.95</v>
      </c>
      <c r="M320" s="323">
        <v>2.2799100000000001</v>
      </c>
      <c r="N320" s="1"/>
      <c r="O320" s="1"/>
    </row>
    <row r="321" spans="1:15" ht="12.75" customHeight="1">
      <c r="A321" s="30">
        <v>311</v>
      </c>
      <c r="B321" s="342" t="s">
        <v>451</v>
      </c>
      <c r="C321" s="323">
        <v>207.85</v>
      </c>
      <c r="D321" s="324">
        <v>208.41666666666666</v>
      </c>
      <c r="E321" s="324">
        <v>204.43333333333331</v>
      </c>
      <c r="F321" s="324">
        <v>201.01666666666665</v>
      </c>
      <c r="G321" s="324">
        <v>197.0333333333333</v>
      </c>
      <c r="H321" s="324">
        <v>211.83333333333331</v>
      </c>
      <c r="I321" s="324">
        <v>215.81666666666666</v>
      </c>
      <c r="J321" s="324">
        <v>219.23333333333332</v>
      </c>
      <c r="K321" s="323">
        <v>212.4</v>
      </c>
      <c r="L321" s="323">
        <v>205</v>
      </c>
      <c r="M321" s="323">
        <v>22.087689999999998</v>
      </c>
      <c r="N321" s="1"/>
      <c r="O321" s="1"/>
    </row>
    <row r="322" spans="1:15" ht="12.75" customHeight="1">
      <c r="A322" s="30">
        <v>312</v>
      </c>
      <c r="B322" s="342" t="s">
        <v>452</v>
      </c>
      <c r="C322" s="323">
        <v>975.2</v>
      </c>
      <c r="D322" s="324">
        <v>981.35</v>
      </c>
      <c r="E322" s="324">
        <v>960.7</v>
      </c>
      <c r="F322" s="324">
        <v>946.2</v>
      </c>
      <c r="G322" s="324">
        <v>925.55000000000007</v>
      </c>
      <c r="H322" s="324">
        <v>995.85</v>
      </c>
      <c r="I322" s="324">
        <v>1016.4999999999999</v>
      </c>
      <c r="J322" s="324">
        <v>1031</v>
      </c>
      <c r="K322" s="323">
        <v>1002</v>
      </c>
      <c r="L322" s="323">
        <v>966.85</v>
      </c>
      <c r="M322" s="323">
        <v>3.1015899999999998</v>
      </c>
      <c r="N322" s="1"/>
      <c r="O322" s="1"/>
    </row>
    <row r="323" spans="1:15" ht="12.75" customHeight="1">
      <c r="A323" s="30">
        <v>313</v>
      </c>
      <c r="B323" s="342" t="s">
        <v>158</v>
      </c>
      <c r="C323" s="323">
        <v>4281.3500000000004</v>
      </c>
      <c r="D323" s="324">
        <v>4283.7833333333338</v>
      </c>
      <c r="E323" s="324">
        <v>4244.5666666666675</v>
      </c>
      <c r="F323" s="324">
        <v>4207.7833333333338</v>
      </c>
      <c r="G323" s="324">
        <v>4168.5666666666675</v>
      </c>
      <c r="H323" s="324">
        <v>4320.5666666666675</v>
      </c>
      <c r="I323" s="324">
        <v>4359.7833333333328</v>
      </c>
      <c r="J323" s="324">
        <v>4396.5666666666675</v>
      </c>
      <c r="K323" s="323">
        <v>4323</v>
      </c>
      <c r="L323" s="323">
        <v>4247</v>
      </c>
      <c r="M323" s="323">
        <v>7.1124099999999997</v>
      </c>
      <c r="N323" s="1"/>
      <c r="O323" s="1"/>
    </row>
    <row r="324" spans="1:15" ht="12.75" customHeight="1">
      <c r="A324" s="30">
        <v>314</v>
      </c>
      <c r="B324" s="342" t="s">
        <v>443</v>
      </c>
      <c r="C324" s="323">
        <v>45.85</v>
      </c>
      <c r="D324" s="324">
        <v>46.083333333333336</v>
      </c>
      <c r="E324" s="324">
        <v>44.81666666666667</v>
      </c>
      <c r="F324" s="324">
        <v>43.783333333333331</v>
      </c>
      <c r="G324" s="324">
        <v>42.516666666666666</v>
      </c>
      <c r="H324" s="324">
        <v>47.116666666666674</v>
      </c>
      <c r="I324" s="324">
        <v>48.38333333333334</v>
      </c>
      <c r="J324" s="324">
        <v>49.416666666666679</v>
      </c>
      <c r="K324" s="323">
        <v>47.35</v>
      </c>
      <c r="L324" s="323">
        <v>45.05</v>
      </c>
      <c r="M324" s="323">
        <v>41.897750000000002</v>
      </c>
      <c r="N324" s="1"/>
      <c r="O324" s="1"/>
    </row>
    <row r="325" spans="1:15" ht="12.75" customHeight="1">
      <c r="A325" s="30">
        <v>315</v>
      </c>
      <c r="B325" s="342" t="s">
        <v>444</v>
      </c>
      <c r="C325" s="323">
        <v>178.45</v>
      </c>
      <c r="D325" s="324">
        <v>179</v>
      </c>
      <c r="E325" s="324">
        <v>176.55</v>
      </c>
      <c r="F325" s="324">
        <v>174.65</v>
      </c>
      <c r="G325" s="324">
        <v>172.20000000000002</v>
      </c>
      <c r="H325" s="324">
        <v>180.9</v>
      </c>
      <c r="I325" s="324">
        <v>183.35</v>
      </c>
      <c r="J325" s="324">
        <v>185.25</v>
      </c>
      <c r="K325" s="323">
        <v>181.45</v>
      </c>
      <c r="L325" s="323">
        <v>177.1</v>
      </c>
      <c r="M325" s="323">
        <v>4.0093899999999998</v>
      </c>
      <c r="N325" s="1"/>
      <c r="O325" s="1"/>
    </row>
    <row r="326" spans="1:15" ht="12.75" customHeight="1">
      <c r="A326" s="30">
        <v>316</v>
      </c>
      <c r="B326" s="342" t="s">
        <v>454</v>
      </c>
      <c r="C326" s="323">
        <v>914.5</v>
      </c>
      <c r="D326" s="324">
        <v>910.31666666666661</v>
      </c>
      <c r="E326" s="324">
        <v>896.63333333333321</v>
      </c>
      <c r="F326" s="324">
        <v>878.76666666666665</v>
      </c>
      <c r="G326" s="324">
        <v>865.08333333333326</v>
      </c>
      <c r="H326" s="324">
        <v>928.18333333333317</v>
      </c>
      <c r="I326" s="324">
        <v>941.86666666666656</v>
      </c>
      <c r="J326" s="324">
        <v>959.73333333333312</v>
      </c>
      <c r="K326" s="323">
        <v>924</v>
      </c>
      <c r="L326" s="323">
        <v>892.45</v>
      </c>
      <c r="M326" s="323">
        <v>2.4059200000000001</v>
      </c>
      <c r="N326" s="1"/>
      <c r="O326" s="1"/>
    </row>
    <row r="327" spans="1:15" ht="12.75" customHeight="1">
      <c r="A327" s="30">
        <v>317</v>
      </c>
      <c r="B327" s="342" t="s">
        <v>160</v>
      </c>
      <c r="C327" s="323">
        <v>3279.15</v>
      </c>
      <c r="D327" s="324">
        <v>3305.4</v>
      </c>
      <c r="E327" s="324">
        <v>3240.8</v>
      </c>
      <c r="F327" s="324">
        <v>3202.4500000000003</v>
      </c>
      <c r="G327" s="324">
        <v>3137.8500000000004</v>
      </c>
      <c r="H327" s="324">
        <v>3343.75</v>
      </c>
      <c r="I327" s="324">
        <v>3408.3499999999995</v>
      </c>
      <c r="J327" s="324">
        <v>3446.7</v>
      </c>
      <c r="K327" s="323">
        <v>3370</v>
      </c>
      <c r="L327" s="323">
        <v>3267.05</v>
      </c>
      <c r="M327" s="323">
        <v>4.6897700000000002</v>
      </c>
      <c r="N327" s="1"/>
      <c r="O327" s="1"/>
    </row>
    <row r="328" spans="1:15" ht="12.75" customHeight="1">
      <c r="A328" s="30">
        <v>318</v>
      </c>
      <c r="B328" s="342" t="s">
        <v>161</v>
      </c>
      <c r="C328" s="323">
        <v>66501.100000000006</v>
      </c>
      <c r="D328" s="324">
        <v>66560.25</v>
      </c>
      <c r="E328" s="324">
        <v>65940.850000000006</v>
      </c>
      <c r="F328" s="324">
        <v>65380.600000000006</v>
      </c>
      <c r="G328" s="324">
        <v>64761.200000000012</v>
      </c>
      <c r="H328" s="324">
        <v>67120.5</v>
      </c>
      <c r="I328" s="324">
        <v>67739.899999999994</v>
      </c>
      <c r="J328" s="324">
        <v>68300.149999999994</v>
      </c>
      <c r="K328" s="323">
        <v>67179.649999999994</v>
      </c>
      <c r="L328" s="323">
        <v>66000</v>
      </c>
      <c r="M328" s="323">
        <v>5.8380000000000001E-2</v>
      </c>
      <c r="N328" s="1"/>
      <c r="O328" s="1"/>
    </row>
    <row r="329" spans="1:15" ht="12.75" customHeight="1">
      <c r="A329" s="30">
        <v>319</v>
      </c>
      <c r="B329" s="342" t="s">
        <v>448</v>
      </c>
      <c r="C329" s="323">
        <v>41.65</v>
      </c>
      <c r="D329" s="324">
        <v>41.916666666666664</v>
      </c>
      <c r="E329" s="324">
        <v>41.233333333333327</v>
      </c>
      <c r="F329" s="324">
        <v>40.816666666666663</v>
      </c>
      <c r="G329" s="324">
        <v>40.133333333333326</v>
      </c>
      <c r="H329" s="324">
        <v>42.333333333333329</v>
      </c>
      <c r="I329" s="324">
        <v>43.016666666666666</v>
      </c>
      <c r="J329" s="324">
        <v>43.43333333333333</v>
      </c>
      <c r="K329" s="323">
        <v>42.6</v>
      </c>
      <c r="L329" s="323">
        <v>41.5</v>
      </c>
      <c r="M329" s="323">
        <v>9.7328100000000006</v>
      </c>
      <c r="N329" s="1"/>
      <c r="O329" s="1"/>
    </row>
    <row r="330" spans="1:15" ht="12.75" customHeight="1">
      <c r="A330" s="30">
        <v>320</v>
      </c>
      <c r="B330" s="342" t="s">
        <v>162</v>
      </c>
      <c r="C330" s="323">
        <v>1307.6500000000001</v>
      </c>
      <c r="D330" s="324">
        <v>1315.55</v>
      </c>
      <c r="E330" s="324">
        <v>1269.0999999999999</v>
      </c>
      <c r="F330" s="324">
        <v>1230.55</v>
      </c>
      <c r="G330" s="324">
        <v>1184.0999999999999</v>
      </c>
      <c r="H330" s="324">
        <v>1354.1</v>
      </c>
      <c r="I330" s="324">
        <v>1400.5500000000002</v>
      </c>
      <c r="J330" s="324">
        <v>1439.1</v>
      </c>
      <c r="K330" s="323">
        <v>1362</v>
      </c>
      <c r="L330" s="323">
        <v>1277</v>
      </c>
      <c r="M330" s="323">
        <v>37.029629999999997</v>
      </c>
      <c r="N330" s="1"/>
      <c r="O330" s="1"/>
    </row>
    <row r="331" spans="1:15" ht="12.75" customHeight="1">
      <c r="A331" s="30">
        <v>321</v>
      </c>
      <c r="B331" s="342" t="s">
        <v>163</v>
      </c>
      <c r="C331" s="323">
        <v>345.45</v>
      </c>
      <c r="D331" s="324">
        <v>344.84999999999997</v>
      </c>
      <c r="E331" s="324">
        <v>339.29999999999995</v>
      </c>
      <c r="F331" s="324">
        <v>333.15</v>
      </c>
      <c r="G331" s="324">
        <v>327.59999999999997</v>
      </c>
      <c r="H331" s="324">
        <v>350.99999999999994</v>
      </c>
      <c r="I331" s="324">
        <v>356.55</v>
      </c>
      <c r="J331" s="324">
        <v>362.69999999999993</v>
      </c>
      <c r="K331" s="323">
        <v>350.4</v>
      </c>
      <c r="L331" s="323">
        <v>338.7</v>
      </c>
      <c r="M331" s="323">
        <v>10.453379999999999</v>
      </c>
      <c r="N331" s="1"/>
      <c r="O331" s="1"/>
    </row>
    <row r="332" spans="1:15" ht="12.75" customHeight="1">
      <c r="A332" s="30">
        <v>322</v>
      </c>
      <c r="B332" s="342" t="s">
        <v>268</v>
      </c>
      <c r="C332" s="323">
        <v>777.4</v>
      </c>
      <c r="D332" s="324">
        <v>783.33333333333337</v>
      </c>
      <c r="E332" s="324">
        <v>767.01666666666677</v>
      </c>
      <c r="F332" s="324">
        <v>756.63333333333344</v>
      </c>
      <c r="G332" s="324">
        <v>740.31666666666683</v>
      </c>
      <c r="H332" s="324">
        <v>793.7166666666667</v>
      </c>
      <c r="I332" s="324">
        <v>810.0333333333333</v>
      </c>
      <c r="J332" s="324">
        <v>820.41666666666663</v>
      </c>
      <c r="K332" s="323">
        <v>799.65</v>
      </c>
      <c r="L332" s="323">
        <v>772.95</v>
      </c>
      <c r="M332" s="323">
        <v>2.9129</v>
      </c>
      <c r="N332" s="1"/>
      <c r="O332" s="1"/>
    </row>
    <row r="333" spans="1:15" ht="12.75" customHeight="1">
      <c r="A333" s="30">
        <v>323</v>
      </c>
      <c r="B333" s="342" t="s">
        <v>164</v>
      </c>
      <c r="C333" s="323">
        <v>121.7</v>
      </c>
      <c r="D333" s="324">
        <v>122.55</v>
      </c>
      <c r="E333" s="324">
        <v>120.3</v>
      </c>
      <c r="F333" s="324">
        <v>118.9</v>
      </c>
      <c r="G333" s="324">
        <v>116.65</v>
      </c>
      <c r="H333" s="324">
        <v>123.94999999999999</v>
      </c>
      <c r="I333" s="324">
        <v>126.19999999999999</v>
      </c>
      <c r="J333" s="324">
        <v>127.59999999999998</v>
      </c>
      <c r="K333" s="323">
        <v>124.8</v>
      </c>
      <c r="L333" s="323">
        <v>121.15</v>
      </c>
      <c r="M333" s="323">
        <v>176.04707999999999</v>
      </c>
      <c r="N333" s="1"/>
      <c r="O333" s="1"/>
    </row>
    <row r="334" spans="1:15" ht="12.75" customHeight="1">
      <c r="A334" s="30">
        <v>324</v>
      </c>
      <c r="B334" s="342" t="s">
        <v>165</v>
      </c>
      <c r="C334" s="323">
        <v>4495.3</v>
      </c>
      <c r="D334" s="324">
        <v>4520.1166666666659</v>
      </c>
      <c r="E334" s="324">
        <v>4445.2333333333318</v>
      </c>
      <c r="F334" s="324">
        <v>4395.1666666666661</v>
      </c>
      <c r="G334" s="324">
        <v>4320.2833333333319</v>
      </c>
      <c r="H334" s="324">
        <v>4570.1833333333316</v>
      </c>
      <c r="I334" s="324">
        <v>4645.0666666666648</v>
      </c>
      <c r="J334" s="324">
        <v>4695.1333333333314</v>
      </c>
      <c r="K334" s="323">
        <v>4595</v>
      </c>
      <c r="L334" s="323">
        <v>4470.05</v>
      </c>
      <c r="M334" s="323">
        <v>3.84965</v>
      </c>
      <c r="N334" s="1"/>
      <c r="O334" s="1"/>
    </row>
    <row r="335" spans="1:15" ht="12.75" customHeight="1">
      <c r="A335" s="30">
        <v>325</v>
      </c>
      <c r="B335" s="342" t="s">
        <v>166</v>
      </c>
      <c r="C335" s="323">
        <v>3974.15</v>
      </c>
      <c r="D335" s="324">
        <v>3975.1833333333329</v>
      </c>
      <c r="E335" s="324">
        <v>3942.9666666666658</v>
      </c>
      <c r="F335" s="324">
        <v>3911.7833333333328</v>
      </c>
      <c r="G335" s="324">
        <v>3879.5666666666657</v>
      </c>
      <c r="H335" s="324">
        <v>4006.3666666666659</v>
      </c>
      <c r="I335" s="324">
        <v>4038.583333333333</v>
      </c>
      <c r="J335" s="324">
        <v>4069.766666666666</v>
      </c>
      <c r="K335" s="323">
        <v>4007.4</v>
      </c>
      <c r="L335" s="323">
        <v>3944</v>
      </c>
      <c r="M335" s="323">
        <v>1.22044</v>
      </c>
      <c r="N335" s="1"/>
      <c r="O335" s="1"/>
    </row>
    <row r="336" spans="1:15" ht="12.75" customHeight="1">
      <c r="A336" s="30">
        <v>326</v>
      </c>
      <c r="B336" s="342" t="s">
        <v>842</v>
      </c>
      <c r="C336" s="323">
        <v>1652.2</v>
      </c>
      <c r="D336" s="324">
        <v>1674.9666666666665</v>
      </c>
      <c r="E336" s="324">
        <v>1622.2333333333329</v>
      </c>
      <c r="F336" s="324">
        <v>1592.2666666666664</v>
      </c>
      <c r="G336" s="324">
        <v>1539.5333333333328</v>
      </c>
      <c r="H336" s="324">
        <v>1704.9333333333329</v>
      </c>
      <c r="I336" s="324">
        <v>1757.6666666666665</v>
      </c>
      <c r="J336" s="324">
        <v>1787.633333333333</v>
      </c>
      <c r="K336" s="323">
        <v>1727.7</v>
      </c>
      <c r="L336" s="323">
        <v>1645</v>
      </c>
      <c r="M336" s="323">
        <v>2.7505099999999998</v>
      </c>
      <c r="N336" s="1"/>
      <c r="O336" s="1"/>
    </row>
    <row r="337" spans="1:15" ht="12.75" customHeight="1">
      <c r="A337" s="30">
        <v>327</v>
      </c>
      <c r="B337" s="342" t="s">
        <v>456</v>
      </c>
      <c r="C337" s="323">
        <v>38.25</v>
      </c>
      <c r="D337" s="324">
        <v>38.416666666666664</v>
      </c>
      <c r="E337" s="324">
        <v>37.983333333333327</v>
      </c>
      <c r="F337" s="324">
        <v>37.716666666666661</v>
      </c>
      <c r="G337" s="324">
        <v>37.283333333333324</v>
      </c>
      <c r="H337" s="324">
        <v>38.68333333333333</v>
      </c>
      <c r="I337" s="324">
        <v>39.116666666666667</v>
      </c>
      <c r="J337" s="324">
        <v>39.383333333333333</v>
      </c>
      <c r="K337" s="323">
        <v>38.85</v>
      </c>
      <c r="L337" s="323">
        <v>38.15</v>
      </c>
      <c r="M337" s="323">
        <v>45.054189999999998</v>
      </c>
      <c r="N337" s="1"/>
      <c r="O337" s="1"/>
    </row>
    <row r="338" spans="1:15" ht="12.75" customHeight="1">
      <c r="A338" s="30">
        <v>328</v>
      </c>
      <c r="B338" s="342" t="s">
        <v>457</v>
      </c>
      <c r="C338" s="323">
        <v>60.6</v>
      </c>
      <c r="D338" s="324">
        <v>60.733333333333327</v>
      </c>
      <c r="E338" s="324">
        <v>60.066666666666656</v>
      </c>
      <c r="F338" s="324">
        <v>59.533333333333331</v>
      </c>
      <c r="G338" s="324">
        <v>58.86666666666666</v>
      </c>
      <c r="H338" s="324">
        <v>61.266666666666652</v>
      </c>
      <c r="I338" s="324">
        <v>61.933333333333323</v>
      </c>
      <c r="J338" s="324">
        <v>62.466666666666647</v>
      </c>
      <c r="K338" s="323">
        <v>61.4</v>
      </c>
      <c r="L338" s="323">
        <v>60.2</v>
      </c>
      <c r="M338" s="323">
        <v>26.67109</v>
      </c>
      <c r="N338" s="1"/>
      <c r="O338" s="1"/>
    </row>
    <row r="339" spans="1:15" ht="12.75" customHeight="1">
      <c r="A339" s="30">
        <v>329</v>
      </c>
      <c r="B339" s="342" t="s">
        <v>458</v>
      </c>
      <c r="C339" s="323">
        <v>527.70000000000005</v>
      </c>
      <c r="D339" s="324">
        <v>525.88333333333333</v>
      </c>
      <c r="E339" s="324">
        <v>518.01666666666665</v>
      </c>
      <c r="F339" s="324">
        <v>508.33333333333337</v>
      </c>
      <c r="G339" s="324">
        <v>500.4666666666667</v>
      </c>
      <c r="H339" s="324">
        <v>535.56666666666661</v>
      </c>
      <c r="I339" s="324">
        <v>543.43333333333317</v>
      </c>
      <c r="J339" s="324">
        <v>553.11666666666656</v>
      </c>
      <c r="K339" s="323">
        <v>533.75</v>
      </c>
      <c r="L339" s="323">
        <v>516.20000000000005</v>
      </c>
      <c r="M339" s="323">
        <v>0.47244000000000003</v>
      </c>
      <c r="N339" s="1"/>
      <c r="O339" s="1"/>
    </row>
    <row r="340" spans="1:15" ht="12.75" customHeight="1">
      <c r="A340" s="30">
        <v>330</v>
      </c>
      <c r="B340" s="342" t="s">
        <v>167</v>
      </c>
      <c r="C340" s="323">
        <v>17161.2</v>
      </c>
      <c r="D340" s="324">
        <v>17238.066666666666</v>
      </c>
      <c r="E340" s="324">
        <v>16998.133333333331</v>
      </c>
      <c r="F340" s="324">
        <v>16835.066666666666</v>
      </c>
      <c r="G340" s="324">
        <v>16595.133333333331</v>
      </c>
      <c r="H340" s="324">
        <v>17401.133333333331</v>
      </c>
      <c r="I340" s="324">
        <v>17641.066666666666</v>
      </c>
      <c r="J340" s="324">
        <v>17804.133333333331</v>
      </c>
      <c r="K340" s="323">
        <v>17478</v>
      </c>
      <c r="L340" s="323">
        <v>17075</v>
      </c>
      <c r="M340" s="323">
        <v>0.53217000000000003</v>
      </c>
      <c r="N340" s="1"/>
      <c r="O340" s="1"/>
    </row>
    <row r="341" spans="1:15" ht="12.75" customHeight="1">
      <c r="A341" s="30">
        <v>331</v>
      </c>
      <c r="B341" s="342" t="s">
        <v>464</v>
      </c>
      <c r="C341" s="323">
        <v>85.6</v>
      </c>
      <c r="D341" s="324">
        <v>86.5</v>
      </c>
      <c r="E341" s="324">
        <v>83.3</v>
      </c>
      <c r="F341" s="324">
        <v>81</v>
      </c>
      <c r="G341" s="324">
        <v>77.8</v>
      </c>
      <c r="H341" s="324">
        <v>88.8</v>
      </c>
      <c r="I341" s="324">
        <v>91.999999999999986</v>
      </c>
      <c r="J341" s="324">
        <v>94.3</v>
      </c>
      <c r="K341" s="323">
        <v>89.7</v>
      </c>
      <c r="L341" s="323">
        <v>84.2</v>
      </c>
      <c r="M341" s="323">
        <v>20.044029999999999</v>
      </c>
      <c r="N341" s="1"/>
      <c r="O341" s="1"/>
    </row>
    <row r="342" spans="1:15" ht="12.75" customHeight="1">
      <c r="A342" s="30">
        <v>332</v>
      </c>
      <c r="B342" s="342" t="s">
        <v>463</v>
      </c>
      <c r="C342" s="323">
        <v>51.2</v>
      </c>
      <c r="D342" s="324">
        <v>51.550000000000004</v>
      </c>
      <c r="E342" s="324">
        <v>50.150000000000006</v>
      </c>
      <c r="F342" s="324">
        <v>49.1</v>
      </c>
      <c r="G342" s="324">
        <v>47.7</v>
      </c>
      <c r="H342" s="324">
        <v>52.600000000000009</v>
      </c>
      <c r="I342" s="324">
        <v>54</v>
      </c>
      <c r="J342" s="324">
        <v>55.050000000000011</v>
      </c>
      <c r="K342" s="323">
        <v>52.95</v>
      </c>
      <c r="L342" s="323">
        <v>50.5</v>
      </c>
      <c r="M342" s="323">
        <v>10.64744</v>
      </c>
      <c r="N342" s="1"/>
      <c r="O342" s="1"/>
    </row>
    <row r="343" spans="1:15" ht="12.75" customHeight="1">
      <c r="A343" s="30">
        <v>333</v>
      </c>
      <c r="B343" s="342" t="s">
        <v>462</v>
      </c>
      <c r="C343" s="323">
        <v>705.4</v>
      </c>
      <c r="D343" s="324">
        <v>714.98333333333323</v>
      </c>
      <c r="E343" s="324">
        <v>691.96666666666647</v>
      </c>
      <c r="F343" s="324">
        <v>678.53333333333319</v>
      </c>
      <c r="G343" s="324">
        <v>655.51666666666642</v>
      </c>
      <c r="H343" s="324">
        <v>728.41666666666652</v>
      </c>
      <c r="I343" s="324">
        <v>751.43333333333317</v>
      </c>
      <c r="J343" s="324">
        <v>764.86666666666656</v>
      </c>
      <c r="K343" s="323">
        <v>738</v>
      </c>
      <c r="L343" s="323">
        <v>701.55</v>
      </c>
      <c r="M343" s="323">
        <v>2.6323799999999999</v>
      </c>
      <c r="N343" s="1"/>
      <c r="O343" s="1"/>
    </row>
    <row r="344" spans="1:15" ht="12.75" customHeight="1">
      <c r="A344" s="30">
        <v>334</v>
      </c>
      <c r="B344" s="342" t="s">
        <v>459</v>
      </c>
      <c r="C344" s="323">
        <v>27.25</v>
      </c>
      <c r="D344" s="324">
        <v>27.366666666666664</v>
      </c>
      <c r="E344" s="324">
        <v>27.083333333333329</v>
      </c>
      <c r="F344" s="324">
        <v>26.916666666666664</v>
      </c>
      <c r="G344" s="324">
        <v>26.633333333333329</v>
      </c>
      <c r="H344" s="324">
        <v>27.533333333333328</v>
      </c>
      <c r="I344" s="324">
        <v>27.816666666666666</v>
      </c>
      <c r="J344" s="324">
        <v>27.983333333333327</v>
      </c>
      <c r="K344" s="323">
        <v>27.65</v>
      </c>
      <c r="L344" s="323">
        <v>27.2</v>
      </c>
      <c r="M344" s="323">
        <v>30.003699999999998</v>
      </c>
      <c r="N344" s="1"/>
      <c r="O344" s="1"/>
    </row>
    <row r="345" spans="1:15" ht="12.75" customHeight="1">
      <c r="A345" s="30">
        <v>335</v>
      </c>
      <c r="B345" s="342" t="s">
        <v>535</v>
      </c>
      <c r="C345" s="323">
        <v>112.85</v>
      </c>
      <c r="D345" s="324">
        <v>113.35000000000001</v>
      </c>
      <c r="E345" s="324">
        <v>111.70000000000002</v>
      </c>
      <c r="F345" s="324">
        <v>110.55000000000001</v>
      </c>
      <c r="G345" s="324">
        <v>108.90000000000002</v>
      </c>
      <c r="H345" s="324">
        <v>114.50000000000001</v>
      </c>
      <c r="I345" s="324">
        <v>116.15000000000002</v>
      </c>
      <c r="J345" s="324">
        <v>117.30000000000001</v>
      </c>
      <c r="K345" s="323">
        <v>115</v>
      </c>
      <c r="L345" s="323">
        <v>112.2</v>
      </c>
      <c r="M345" s="323">
        <v>3.7002199999999998</v>
      </c>
      <c r="N345" s="1"/>
      <c r="O345" s="1"/>
    </row>
    <row r="346" spans="1:15" ht="12.75" customHeight="1">
      <c r="A346" s="30">
        <v>336</v>
      </c>
      <c r="B346" s="342" t="s">
        <v>465</v>
      </c>
      <c r="C346" s="323">
        <v>2159.4499999999998</v>
      </c>
      <c r="D346" s="324">
        <v>2148.7166666666667</v>
      </c>
      <c r="E346" s="324">
        <v>2127.5833333333335</v>
      </c>
      <c r="F346" s="324">
        <v>2095.7166666666667</v>
      </c>
      <c r="G346" s="324">
        <v>2074.5833333333335</v>
      </c>
      <c r="H346" s="324">
        <v>2180.5833333333335</v>
      </c>
      <c r="I346" s="324">
        <v>2201.7166666666667</v>
      </c>
      <c r="J346" s="324">
        <v>2233.5833333333335</v>
      </c>
      <c r="K346" s="323">
        <v>2169.85</v>
      </c>
      <c r="L346" s="323">
        <v>2116.85</v>
      </c>
      <c r="M346" s="323">
        <v>3.9910000000000001E-2</v>
      </c>
      <c r="N346" s="1"/>
      <c r="O346" s="1"/>
    </row>
    <row r="347" spans="1:15" ht="12.75" customHeight="1">
      <c r="A347" s="30">
        <v>337</v>
      </c>
      <c r="B347" s="342" t="s">
        <v>460</v>
      </c>
      <c r="C347" s="323">
        <v>64.150000000000006</v>
      </c>
      <c r="D347" s="324">
        <v>63.633333333333333</v>
      </c>
      <c r="E347" s="324">
        <v>62.11666666666666</v>
      </c>
      <c r="F347" s="324">
        <v>60.083333333333329</v>
      </c>
      <c r="G347" s="324">
        <v>58.566666666666656</v>
      </c>
      <c r="H347" s="324">
        <v>65.666666666666657</v>
      </c>
      <c r="I347" s="324">
        <v>67.183333333333337</v>
      </c>
      <c r="J347" s="324">
        <v>69.216666666666669</v>
      </c>
      <c r="K347" s="323">
        <v>65.150000000000006</v>
      </c>
      <c r="L347" s="323">
        <v>61.6</v>
      </c>
      <c r="M347" s="323">
        <v>68.883589999999998</v>
      </c>
      <c r="N347" s="1"/>
      <c r="O347" s="1"/>
    </row>
    <row r="348" spans="1:15" ht="12.75" customHeight="1">
      <c r="A348" s="30">
        <v>338</v>
      </c>
      <c r="B348" s="342" t="s">
        <v>168</v>
      </c>
      <c r="C348" s="323">
        <v>157.15</v>
      </c>
      <c r="D348" s="324">
        <v>158.21666666666667</v>
      </c>
      <c r="E348" s="324">
        <v>155.63333333333333</v>
      </c>
      <c r="F348" s="324">
        <v>154.11666666666665</v>
      </c>
      <c r="G348" s="324">
        <v>151.5333333333333</v>
      </c>
      <c r="H348" s="324">
        <v>159.73333333333335</v>
      </c>
      <c r="I348" s="324">
        <v>162.31666666666666</v>
      </c>
      <c r="J348" s="324">
        <v>163.83333333333337</v>
      </c>
      <c r="K348" s="323">
        <v>160.80000000000001</v>
      </c>
      <c r="L348" s="323">
        <v>156.69999999999999</v>
      </c>
      <c r="M348" s="323">
        <v>136.76831000000001</v>
      </c>
      <c r="N348" s="1"/>
      <c r="O348" s="1"/>
    </row>
    <row r="349" spans="1:15" ht="12.75" customHeight="1">
      <c r="A349" s="30">
        <v>339</v>
      </c>
      <c r="B349" s="342" t="s">
        <v>461</v>
      </c>
      <c r="C349" s="323">
        <v>216.2</v>
      </c>
      <c r="D349" s="324">
        <v>217.75</v>
      </c>
      <c r="E349" s="324">
        <v>213.45</v>
      </c>
      <c r="F349" s="324">
        <v>210.7</v>
      </c>
      <c r="G349" s="324">
        <v>206.39999999999998</v>
      </c>
      <c r="H349" s="324">
        <v>220.5</v>
      </c>
      <c r="I349" s="324">
        <v>224.8</v>
      </c>
      <c r="J349" s="324">
        <v>227.55</v>
      </c>
      <c r="K349" s="323">
        <v>222.05</v>
      </c>
      <c r="L349" s="323">
        <v>215</v>
      </c>
      <c r="M349" s="323">
        <v>4.5630600000000001</v>
      </c>
      <c r="N349" s="1"/>
      <c r="O349" s="1"/>
    </row>
    <row r="350" spans="1:15" ht="12.75" customHeight="1">
      <c r="A350" s="30">
        <v>340</v>
      </c>
      <c r="B350" s="342" t="s">
        <v>170</v>
      </c>
      <c r="C350" s="323">
        <v>134.75</v>
      </c>
      <c r="D350" s="324">
        <v>135.03333333333333</v>
      </c>
      <c r="E350" s="324">
        <v>133.91666666666666</v>
      </c>
      <c r="F350" s="324">
        <v>133.08333333333331</v>
      </c>
      <c r="G350" s="324">
        <v>131.96666666666664</v>
      </c>
      <c r="H350" s="324">
        <v>135.86666666666667</v>
      </c>
      <c r="I350" s="324">
        <v>136.98333333333335</v>
      </c>
      <c r="J350" s="324">
        <v>137.81666666666669</v>
      </c>
      <c r="K350" s="323">
        <v>136.15</v>
      </c>
      <c r="L350" s="323">
        <v>134.19999999999999</v>
      </c>
      <c r="M350" s="323">
        <v>72.668679999999995</v>
      </c>
      <c r="N350" s="1"/>
      <c r="O350" s="1"/>
    </row>
    <row r="351" spans="1:15" ht="12.75" customHeight="1">
      <c r="A351" s="30">
        <v>341</v>
      </c>
      <c r="B351" s="342" t="s">
        <v>269</v>
      </c>
      <c r="C351" s="323">
        <v>920.85</v>
      </c>
      <c r="D351" s="324">
        <v>929.04999999999984</v>
      </c>
      <c r="E351" s="324">
        <v>908.09999999999968</v>
      </c>
      <c r="F351" s="324">
        <v>895.3499999999998</v>
      </c>
      <c r="G351" s="324">
        <v>874.39999999999964</v>
      </c>
      <c r="H351" s="324">
        <v>941.79999999999973</v>
      </c>
      <c r="I351" s="324">
        <v>962.74999999999977</v>
      </c>
      <c r="J351" s="324">
        <v>975.49999999999977</v>
      </c>
      <c r="K351" s="323">
        <v>950</v>
      </c>
      <c r="L351" s="323">
        <v>916.3</v>
      </c>
      <c r="M351" s="323">
        <v>8.3614700000000006</v>
      </c>
      <c r="N351" s="1"/>
      <c r="O351" s="1"/>
    </row>
    <row r="352" spans="1:15" ht="12.75" customHeight="1">
      <c r="A352" s="30">
        <v>342</v>
      </c>
      <c r="B352" s="342" t="s">
        <v>466</v>
      </c>
      <c r="C352" s="323">
        <v>3580.9</v>
      </c>
      <c r="D352" s="324">
        <v>3596.3833333333337</v>
      </c>
      <c r="E352" s="324">
        <v>3545.5666666666675</v>
      </c>
      <c r="F352" s="324">
        <v>3510.233333333334</v>
      </c>
      <c r="G352" s="324">
        <v>3459.4166666666679</v>
      </c>
      <c r="H352" s="324">
        <v>3631.7166666666672</v>
      </c>
      <c r="I352" s="324">
        <v>3682.5333333333338</v>
      </c>
      <c r="J352" s="324">
        <v>3717.8666666666668</v>
      </c>
      <c r="K352" s="323">
        <v>3647.2</v>
      </c>
      <c r="L352" s="323">
        <v>3561.05</v>
      </c>
      <c r="M352" s="323">
        <v>0.91413999999999995</v>
      </c>
      <c r="N352" s="1"/>
      <c r="O352" s="1"/>
    </row>
    <row r="353" spans="1:15" ht="12.75" customHeight="1">
      <c r="A353" s="30">
        <v>343</v>
      </c>
      <c r="B353" s="342" t="s">
        <v>270</v>
      </c>
      <c r="C353" s="323">
        <v>234.65</v>
      </c>
      <c r="D353" s="324">
        <v>234.45000000000002</v>
      </c>
      <c r="E353" s="324">
        <v>232.20000000000005</v>
      </c>
      <c r="F353" s="324">
        <v>229.75000000000003</v>
      </c>
      <c r="G353" s="324">
        <v>227.50000000000006</v>
      </c>
      <c r="H353" s="324">
        <v>236.90000000000003</v>
      </c>
      <c r="I353" s="324">
        <v>239.14999999999998</v>
      </c>
      <c r="J353" s="324">
        <v>241.60000000000002</v>
      </c>
      <c r="K353" s="323">
        <v>236.7</v>
      </c>
      <c r="L353" s="323">
        <v>232</v>
      </c>
      <c r="M353" s="323">
        <v>11.50658</v>
      </c>
      <c r="N353" s="1"/>
      <c r="O353" s="1"/>
    </row>
    <row r="354" spans="1:15" ht="12.75" customHeight="1">
      <c r="A354" s="30">
        <v>344</v>
      </c>
      <c r="B354" s="342" t="s">
        <v>171</v>
      </c>
      <c r="C354" s="323">
        <v>175.8</v>
      </c>
      <c r="D354" s="324">
        <v>176.71666666666667</v>
      </c>
      <c r="E354" s="324">
        <v>174.18333333333334</v>
      </c>
      <c r="F354" s="324">
        <v>172.56666666666666</v>
      </c>
      <c r="G354" s="324">
        <v>170.03333333333333</v>
      </c>
      <c r="H354" s="324">
        <v>178.33333333333334</v>
      </c>
      <c r="I354" s="324">
        <v>180.8666666666667</v>
      </c>
      <c r="J354" s="324">
        <v>182.48333333333335</v>
      </c>
      <c r="K354" s="323">
        <v>179.25</v>
      </c>
      <c r="L354" s="323">
        <v>175.1</v>
      </c>
      <c r="M354" s="323">
        <v>136.08989</v>
      </c>
      <c r="N354" s="1"/>
      <c r="O354" s="1"/>
    </row>
    <row r="355" spans="1:15" ht="12.75" customHeight="1">
      <c r="A355" s="30">
        <v>345</v>
      </c>
      <c r="B355" s="342" t="s">
        <v>467</v>
      </c>
      <c r="C355" s="323">
        <v>322.89999999999998</v>
      </c>
      <c r="D355" s="324">
        <v>323.46666666666664</v>
      </c>
      <c r="E355" s="324">
        <v>318.0333333333333</v>
      </c>
      <c r="F355" s="324">
        <v>313.16666666666669</v>
      </c>
      <c r="G355" s="324">
        <v>307.73333333333335</v>
      </c>
      <c r="H355" s="324">
        <v>328.33333333333326</v>
      </c>
      <c r="I355" s="324">
        <v>333.76666666666654</v>
      </c>
      <c r="J355" s="324">
        <v>338.63333333333321</v>
      </c>
      <c r="K355" s="323">
        <v>328.9</v>
      </c>
      <c r="L355" s="323">
        <v>318.60000000000002</v>
      </c>
      <c r="M355" s="323">
        <v>1.59544</v>
      </c>
      <c r="N355" s="1"/>
      <c r="O355" s="1"/>
    </row>
    <row r="356" spans="1:15" ht="12.75" customHeight="1">
      <c r="A356" s="30">
        <v>346</v>
      </c>
      <c r="B356" s="342" t="s">
        <v>172</v>
      </c>
      <c r="C356" s="323">
        <v>40444.699999999997</v>
      </c>
      <c r="D356" s="324">
        <v>40836.616666666661</v>
      </c>
      <c r="E356" s="324">
        <v>39949.533333333326</v>
      </c>
      <c r="F356" s="324">
        <v>39454.366666666661</v>
      </c>
      <c r="G356" s="324">
        <v>38567.283333333326</v>
      </c>
      <c r="H356" s="324">
        <v>41331.783333333326</v>
      </c>
      <c r="I356" s="324">
        <v>42218.866666666654</v>
      </c>
      <c r="J356" s="324">
        <v>42714.033333333326</v>
      </c>
      <c r="K356" s="323">
        <v>41723.699999999997</v>
      </c>
      <c r="L356" s="323">
        <v>40341.449999999997</v>
      </c>
      <c r="M356" s="323">
        <v>0.18484</v>
      </c>
      <c r="N356" s="1"/>
      <c r="O356" s="1"/>
    </row>
    <row r="357" spans="1:15" ht="12.75" customHeight="1">
      <c r="A357" s="30">
        <v>347</v>
      </c>
      <c r="B357" s="342" t="s">
        <v>893</v>
      </c>
      <c r="C357" s="323">
        <v>226.85</v>
      </c>
      <c r="D357" s="324">
        <v>228.98333333333335</v>
      </c>
      <c r="E357" s="324">
        <v>223.7166666666667</v>
      </c>
      <c r="F357" s="324">
        <v>220.58333333333334</v>
      </c>
      <c r="G357" s="324">
        <v>215.31666666666669</v>
      </c>
      <c r="H357" s="324">
        <v>232.1166666666667</v>
      </c>
      <c r="I357" s="324">
        <v>237.38333333333335</v>
      </c>
      <c r="J357" s="324">
        <v>240.51666666666671</v>
      </c>
      <c r="K357" s="323">
        <v>234.25</v>
      </c>
      <c r="L357" s="323">
        <v>225.85</v>
      </c>
      <c r="M357" s="323">
        <v>19.482869999999998</v>
      </c>
      <c r="N357" s="1"/>
      <c r="O357" s="1"/>
    </row>
    <row r="358" spans="1:15" ht="12.75" customHeight="1">
      <c r="A358" s="30">
        <v>348</v>
      </c>
      <c r="B358" s="342" t="s">
        <v>173</v>
      </c>
      <c r="C358" s="323">
        <v>2202.4499999999998</v>
      </c>
      <c r="D358" s="324">
        <v>2216.4833333333331</v>
      </c>
      <c r="E358" s="324">
        <v>2166.9666666666662</v>
      </c>
      <c r="F358" s="324">
        <v>2131.4833333333331</v>
      </c>
      <c r="G358" s="324">
        <v>2081.9666666666662</v>
      </c>
      <c r="H358" s="324">
        <v>2251.9666666666662</v>
      </c>
      <c r="I358" s="324">
        <v>2301.4833333333336</v>
      </c>
      <c r="J358" s="324">
        <v>2336.9666666666662</v>
      </c>
      <c r="K358" s="323">
        <v>2266</v>
      </c>
      <c r="L358" s="323">
        <v>2181</v>
      </c>
      <c r="M358" s="323">
        <v>2.9453499999999999</v>
      </c>
      <c r="N358" s="1"/>
      <c r="O358" s="1"/>
    </row>
    <row r="359" spans="1:15" ht="12.75" customHeight="1">
      <c r="A359" s="30">
        <v>349</v>
      </c>
      <c r="B359" s="342" t="s">
        <v>471</v>
      </c>
      <c r="C359" s="323">
        <v>4675.95</v>
      </c>
      <c r="D359" s="324">
        <v>4669.6500000000005</v>
      </c>
      <c r="E359" s="324">
        <v>4616.3000000000011</v>
      </c>
      <c r="F359" s="324">
        <v>4556.6500000000005</v>
      </c>
      <c r="G359" s="324">
        <v>4503.3000000000011</v>
      </c>
      <c r="H359" s="324">
        <v>4729.3000000000011</v>
      </c>
      <c r="I359" s="324">
        <v>4782.6500000000015</v>
      </c>
      <c r="J359" s="324">
        <v>4842.3000000000011</v>
      </c>
      <c r="K359" s="323">
        <v>4723</v>
      </c>
      <c r="L359" s="323">
        <v>4610</v>
      </c>
      <c r="M359" s="323">
        <v>2.8330199999999999</v>
      </c>
      <c r="N359" s="1"/>
      <c r="O359" s="1"/>
    </row>
    <row r="360" spans="1:15" ht="12.75" customHeight="1">
      <c r="A360" s="30">
        <v>350</v>
      </c>
      <c r="B360" s="342" t="s">
        <v>174</v>
      </c>
      <c r="C360" s="323">
        <v>195.55</v>
      </c>
      <c r="D360" s="324">
        <v>196.21666666666667</v>
      </c>
      <c r="E360" s="324">
        <v>193.98333333333335</v>
      </c>
      <c r="F360" s="324">
        <v>192.41666666666669</v>
      </c>
      <c r="G360" s="324">
        <v>190.18333333333337</v>
      </c>
      <c r="H360" s="324">
        <v>197.78333333333333</v>
      </c>
      <c r="I360" s="324">
        <v>200.01666666666662</v>
      </c>
      <c r="J360" s="324">
        <v>201.58333333333331</v>
      </c>
      <c r="K360" s="323">
        <v>198.45</v>
      </c>
      <c r="L360" s="323">
        <v>194.65</v>
      </c>
      <c r="M360" s="323">
        <v>14.209440000000001</v>
      </c>
      <c r="N360" s="1"/>
      <c r="O360" s="1"/>
    </row>
    <row r="361" spans="1:15" ht="12.75" customHeight="1">
      <c r="A361" s="30">
        <v>351</v>
      </c>
      <c r="B361" s="342" t="s">
        <v>175</v>
      </c>
      <c r="C361" s="323">
        <v>114.95</v>
      </c>
      <c r="D361" s="324">
        <v>115.5</v>
      </c>
      <c r="E361" s="324">
        <v>114.2</v>
      </c>
      <c r="F361" s="324">
        <v>113.45</v>
      </c>
      <c r="G361" s="324">
        <v>112.15</v>
      </c>
      <c r="H361" s="324">
        <v>116.25</v>
      </c>
      <c r="I361" s="324">
        <v>117.55000000000001</v>
      </c>
      <c r="J361" s="324">
        <v>118.3</v>
      </c>
      <c r="K361" s="323">
        <v>116.8</v>
      </c>
      <c r="L361" s="323">
        <v>114.75</v>
      </c>
      <c r="M361" s="323">
        <v>22.266760000000001</v>
      </c>
      <c r="N361" s="1"/>
      <c r="O361" s="1"/>
    </row>
    <row r="362" spans="1:15" ht="12.75" customHeight="1">
      <c r="A362" s="30">
        <v>352</v>
      </c>
      <c r="B362" s="342" t="s">
        <v>176</v>
      </c>
      <c r="C362" s="323">
        <v>4401.3500000000004</v>
      </c>
      <c r="D362" s="324">
        <v>4429.3666666666668</v>
      </c>
      <c r="E362" s="324">
        <v>4361.9833333333336</v>
      </c>
      <c r="F362" s="324">
        <v>4322.6166666666668</v>
      </c>
      <c r="G362" s="324">
        <v>4255.2333333333336</v>
      </c>
      <c r="H362" s="324">
        <v>4468.7333333333336</v>
      </c>
      <c r="I362" s="324">
        <v>4536.1166666666668</v>
      </c>
      <c r="J362" s="324">
        <v>4575.4833333333336</v>
      </c>
      <c r="K362" s="323">
        <v>4496.75</v>
      </c>
      <c r="L362" s="323">
        <v>4390</v>
      </c>
      <c r="M362" s="323">
        <v>0.18701000000000001</v>
      </c>
      <c r="N362" s="1"/>
      <c r="O362" s="1"/>
    </row>
    <row r="363" spans="1:15" ht="12.75" customHeight="1">
      <c r="A363" s="30">
        <v>353</v>
      </c>
      <c r="B363" s="342" t="s">
        <v>273</v>
      </c>
      <c r="C363" s="323">
        <v>14832.4</v>
      </c>
      <c r="D363" s="324">
        <v>14866.833333333334</v>
      </c>
      <c r="E363" s="324">
        <v>14665.466666666667</v>
      </c>
      <c r="F363" s="324">
        <v>14498.533333333333</v>
      </c>
      <c r="G363" s="324">
        <v>14297.166666666666</v>
      </c>
      <c r="H363" s="324">
        <v>15033.766666666668</v>
      </c>
      <c r="I363" s="324">
        <v>15235.133333333333</v>
      </c>
      <c r="J363" s="324">
        <v>15402.066666666669</v>
      </c>
      <c r="K363" s="323">
        <v>15068.2</v>
      </c>
      <c r="L363" s="323">
        <v>14699.9</v>
      </c>
      <c r="M363" s="323">
        <v>4.7669999999999997E-2</v>
      </c>
      <c r="N363" s="1"/>
      <c r="O363" s="1"/>
    </row>
    <row r="364" spans="1:15" ht="12.75" customHeight="1">
      <c r="A364" s="30">
        <v>354</v>
      </c>
      <c r="B364" s="342" t="s">
        <v>478</v>
      </c>
      <c r="C364" s="323">
        <v>4226.1499999999996</v>
      </c>
      <c r="D364" s="324">
        <v>4248.0999999999995</v>
      </c>
      <c r="E364" s="324">
        <v>4197.1999999999989</v>
      </c>
      <c r="F364" s="324">
        <v>4168.2499999999991</v>
      </c>
      <c r="G364" s="324">
        <v>4117.3499999999985</v>
      </c>
      <c r="H364" s="324">
        <v>4277.0499999999993</v>
      </c>
      <c r="I364" s="324">
        <v>4327.9499999999989</v>
      </c>
      <c r="J364" s="324">
        <v>4356.8999999999996</v>
      </c>
      <c r="K364" s="323">
        <v>4299</v>
      </c>
      <c r="L364" s="323">
        <v>4219.1499999999996</v>
      </c>
      <c r="M364" s="323">
        <v>0.14019000000000001</v>
      </c>
      <c r="N364" s="1"/>
      <c r="O364" s="1"/>
    </row>
    <row r="365" spans="1:15" ht="12.75" customHeight="1">
      <c r="A365" s="30">
        <v>355</v>
      </c>
      <c r="B365" s="342" t="s">
        <v>473</v>
      </c>
      <c r="C365" s="323">
        <v>1038.75</v>
      </c>
      <c r="D365" s="324">
        <v>1041.8333333333333</v>
      </c>
      <c r="E365" s="324">
        <v>1016.0166666666664</v>
      </c>
      <c r="F365" s="324">
        <v>993.28333333333319</v>
      </c>
      <c r="G365" s="324">
        <v>967.46666666666636</v>
      </c>
      <c r="H365" s="324">
        <v>1064.5666666666666</v>
      </c>
      <c r="I365" s="324">
        <v>1090.3833333333337</v>
      </c>
      <c r="J365" s="324">
        <v>1113.1166666666666</v>
      </c>
      <c r="K365" s="323">
        <v>1067.6500000000001</v>
      </c>
      <c r="L365" s="323">
        <v>1019.1</v>
      </c>
      <c r="M365" s="323">
        <v>1.26413</v>
      </c>
      <c r="N365" s="1"/>
      <c r="O365" s="1"/>
    </row>
    <row r="366" spans="1:15" ht="12.75" customHeight="1">
      <c r="A366" s="30">
        <v>356</v>
      </c>
      <c r="B366" s="342" t="s">
        <v>177</v>
      </c>
      <c r="C366" s="323">
        <v>2456.4499999999998</v>
      </c>
      <c r="D366" s="324">
        <v>2446.3833333333332</v>
      </c>
      <c r="E366" s="324">
        <v>2428.7666666666664</v>
      </c>
      <c r="F366" s="324">
        <v>2401.083333333333</v>
      </c>
      <c r="G366" s="324">
        <v>2383.4666666666662</v>
      </c>
      <c r="H366" s="324">
        <v>2474.0666666666666</v>
      </c>
      <c r="I366" s="324">
        <v>2491.6833333333334</v>
      </c>
      <c r="J366" s="324">
        <v>2519.3666666666668</v>
      </c>
      <c r="K366" s="323">
        <v>2464</v>
      </c>
      <c r="L366" s="323">
        <v>2418.6999999999998</v>
      </c>
      <c r="M366" s="323">
        <v>3.44943</v>
      </c>
      <c r="N366" s="1"/>
      <c r="O366" s="1"/>
    </row>
    <row r="367" spans="1:15" ht="12.75" customHeight="1">
      <c r="A367" s="30">
        <v>357</v>
      </c>
      <c r="B367" s="342" t="s">
        <v>178</v>
      </c>
      <c r="C367" s="323">
        <v>2795.45</v>
      </c>
      <c r="D367" s="324">
        <v>2784.1833333333329</v>
      </c>
      <c r="E367" s="324">
        <v>2753.9166666666661</v>
      </c>
      <c r="F367" s="324">
        <v>2712.3833333333332</v>
      </c>
      <c r="G367" s="324">
        <v>2682.1166666666663</v>
      </c>
      <c r="H367" s="324">
        <v>2825.7166666666658</v>
      </c>
      <c r="I367" s="324">
        <v>2855.9833333333331</v>
      </c>
      <c r="J367" s="324">
        <v>2897.5166666666655</v>
      </c>
      <c r="K367" s="323">
        <v>2814.45</v>
      </c>
      <c r="L367" s="323">
        <v>2742.65</v>
      </c>
      <c r="M367" s="323">
        <v>2.1529799999999999</v>
      </c>
      <c r="N367" s="1"/>
      <c r="O367" s="1"/>
    </row>
    <row r="368" spans="1:15" ht="12.75" customHeight="1">
      <c r="A368" s="30">
        <v>358</v>
      </c>
      <c r="B368" s="342" t="s">
        <v>179</v>
      </c>
      <c r="C368" s="323">
        <v>35.4</v>
      </c>
      <c r="D368" s="324">
        <v>35.5</v>
      </c>
      <c r="E368" s="324">
        <v>35.15</v>
      </c>
      <c r="F368" s="324">
        <v>34.9</v>
      </c>
      <c r="G368" s="324">
        <v>34.549999999999997</v>
      </c>
      <c r="H368" s="324">
        <v>35.75</v>
      </c>
      <c r="I368" s="324">
        <v>36.099999999999994</v>
      </c>
      <c r="J368" s="324">
        <v>36.35</v>
      </c>
      <c r="K368" s="323">
        <v>35.85</v>
      </c>
      <c r="L368" s="323">
        <v>35.25</v>
      </c>
      <c r="M368" s="323">
        <v>291.82191999999998</v>
      </c>
      <c r="N368" s="1"/>
      <c r="O368" s="1"/>
    </row>
    <row r="369" spans="1:15" ht="12.75" customHeight="1">
      <c r="A369" s="30">
        <v>359</v>
      </c>
      <c r="B369" s="342" t="s">
        <v>469</v>
      </c>
      <c r="C369" s="323">
        <v>385.45</v>
      </c>
      <c r="D369" s="324">
        <v>389.29999999999995</v>
      </c>
      <c r="E369" s="324">
        <v>379.69999999999993</v>
      </c>
      <c r="F369" s="324">
        <v>373.95</v>
      </c>
      <c r="G369" s="324">
        <v>364.34999999999997</v>
      </c>
      <c r="H369" s="324">
        <v>395.0499999999999</v>
      </c>
      <c r="I369" s="324">
        <v>404.64999999999992</v>
      </c>
      <c r="J369" s="324">
        <v>410.39999999999986</v>
      </c>
      <c r="K369" s="323">
        <v>398.9</v>
      </c>
      <c r="L369" s="323">
        <v>383.55</v>
      </c>
      <c r="M369" s="323">
        <v>2.9146700000000001</v>
      </c>
      <c r="N369" s="1"/>
      <c r="O369" s="1"/>
    </row>
    <row r="370" spans="1:15" ht="12.75" customHeight="1">
      <c r="A370" s="30">
        <v>360</v>
      </c>
      <c r="B370" s="342" t="s">
        <v>470</v>
      </c>
      <c r="C370" s="323">
        <v>244.45</v>
      </c>
      <c r="D370" s="324">
        <v>247.03333333333333</v>
      </c>
      <c r="E370" s="324">
        <v>241.31666666666666</v>
      </c>
      <c r="F370" s="324">
        <v>238.18333333333334</v>
      </c>
      <c r="G370" s="324">
        <v>232.46666666666667</v>
      </c>
      <c r="H370" s="324">
        <v>250.16666666666666</v>
      </c>
      <c r="I370" s="324">
        <v>255.8833333333333</v>
      </c>
      <c r="J370" s="324">
        <v>259.01666666666665</v>
      </c>
      <c r="K370" s="323">
        <v>252.75</v>
      </c>
      <c r="L370" s="323">
        <v>243.9</v>
      </c>
      <c r="M370" s="323">
        <v>2.8010100000000002</v>
      </c>
      <c r="N370" s="1"/>
      <c r="O370" s="1"/>
    </row>
    <row r="371" spans="1:15" ht="12.75" customHeight="1">
      <c r="A371" s="30">
        <v>361</v>
      </c>
      <c r="B371" s="342" t="s">
        <v>271</v>
      </c>
      <c r="C371" s="323">
        <v>2446.9</v>
      </c>
      <c r="D371" s="324">
        <v>2451.4333333333329</v>
      </c>
      <c r="E371" s="324">
        <v>2404.8666666666659</v>
      </c>
      <c r="F371" s="324">
        <v>2362.833333333333</v>
      </c>
      <c r="G371" s="324">
        <v>2316.266666666666</v>
      </c>
      <c r="H371" s="324">
        <v>2493.4666666666658</v>
      </c>
      <c r="I371" s="324">
        <v>2540.0333333333324</v>
      </c>
      <c r="J371" s="324">
        <v>2582.0666666666657</v>
      </c>
      <c r="K371" s="323">
        <v>2498</v>
      </c>
      <c r="L371" s="323">
        <v>2409.4</v>
      </c>
      <c r="M371" s="323">
        <v>4.5970399999999998</v>
      </c>
      <c r="N371" s="1"/>
      <c r="O371" s="1"/>
    </row>
    <row r="372" spans="1:15" ht="12.75" customHeight="1">
      <c r="A372" s="30">
        <v>362</v>
      </c>
      <c r="B372" s="342" t="s">
        <v>474</v>
      </c>
      <c r="C372" s="323">
        <v>847.85</v>
      </c>
      <c r="D372" s="324">
        <v>850.6</v>
      </c>
      <c r="E372" s="324">
        <v>837.25</v>
      </c>
      <c r="F372" s="324">
        <v>826.65</v>
      </c>
      <c r="G372" s="324">
        <v>813.3</v>
      </c>
      <c r="H372" s="324">
        <v>861.2</v>
      </c>
      <c r="I372" s="324">
        <v>874.55000000000018</v>
      </c>
      <c r="J372" s="324">
        <v>885.15000000000009</v>
      </c>
      <c r="K372" s="323">
        <v>863.95</v>
      </c>
      <c r="L372" s="323">
        <v>840</v>
      </c>
      <c r="M372" s="323">
        <v>4.0969300000000004</v>
      </c>
      <c r="N372" s="1"/>
      <c r="O372" s="1"/>
    </row>
    <row r="373" spans="1:15" ht="12.75" customHeight="1">
      <c r="A373" s="30">
        <v>363</v>
      </c>
      <c r="B373" s="342" t="s">
        <v>475</v>
      </c>
      <c r="C373" s="323">
        <v>2169.65</v>
      </c>
      <c r="D373" s="324">
        <v>2191.35</v>
      </c>
      <c r="E373" s="324">
        <v>2129.2999999999997</v>
      </c>
      <c r="F373" s="324">
        <v>2088.9499999999998</v>
      </c>
      <c r="G373" s="324">
        <v>2026.8999999999996</v>
      </c>
      <c r="H373" s="324">
        <v>2231.6999999999998</v>
      </c>
      <c r="I373" s="324">
        <v>2293.75</v>
      </c>
      <c r="J373" s="324">
        <v>2334.1</v>
      </c>
      <c r="K373" s="323">
        <v>2253.4</v>
      </c>
      <c r="L373" s="323">
        <v>2151</v>
      </c>
      <c r="M373" s="323">
        <v>1.36416</v>
      </c>
      <c r="N373" s="1"/>
      <c r="O373" s="1"/>
    </row>
    <row r="374" spans="1:15" ht="12.75" customHeight="1">
      <c r="A374" s="30">
        <v>364</v>
      </c>
      <c r="B374" s="342" t="s">
        <v>843</v>
      </c>
      <c r="C374" s="323">
        <v>253.4</v>
      </c>
      <c r="D374" s="324">
        <v>255.79999999999998</v>
      </c>
      <c r="E374" s="324">
        <v>249.2</v>
      </c>
      <c r="F374" s="324">
        <v>245</v>
      </c>
      <c r="G374" s="324">
        <v>238.4</v>
      </c>
      <c r="H374" s="324">
        <v>260</v>
      </c>
      <c r="I374" s="324">
        <v>266.59999999999991</v>
      </c>
      <c r="J374" s="324">
        <v>270.79999999999995</v>
      </c>
      <c r="K374" s="323">
        <v>262.39999999999998</v>
      </c>
      <c r="L374" s="323">
        <v>251.6</v>
      </c>
      <c r="M374" s="323">
        <v>15.3384</v>
      </c>
      <c r="N374" s="1"/>
      <c r="O374" s="1"/>
    </row>
    <row r="375" spans="1:15" ht="12.75" customHeight="1">
      <c r="A375" s="30">
        <v>365</v>
      </c>
      <c r="B375" s="342" t="s">
        <v>180</v>
      </c>
      <c r="C375" s="323">
        <v>209.65</v>
      </c>
      <c r="D375" s="324">
        <v>209.05000000000004</v>
      </c>
      <c r="E375" s="324">
        <v>207.30000000000007</v>
      </c>
      <c r="F375" s="324">
        <v>204.95000000000002</v>
      </c>
      <c r="G375" s="324">
        <v>203.20000000000005</v>
      </c>
      <c r="H375" s="324">
        <v>211.40000000000009</v>
      </c>
      <c r="I375" s="324">
        <v>213.15000000000003</v>
      </c>
      <c r="J375" s="324">
        <v>215.50000000000011</v>
      </c>
      <c r="K375" s="323">
        <v>210.8</v>
      </c>
      <c r="L375" s="323">
        <v>206.7</v>
      </c>
      <c r="M375" s="323">
        <v>73.820030000000003</v>
      </c>
      <c r="N375" s="1"/>
      <c r="O375" s="1"/>
    </row>
    <row r="376" spans="1:15" ht="12.75" customHeight="1">
      <c r="A376" s="30">
        <v>366</v>
      </c>
      <c r="B376" s="342" t="s">
        <v>290</v>
      </c>
      <c r="C376" s="323">
        <v>3378.95</v>
      </c>
      <c r="D376" s="324">
        <v>3399.65</v>
      </c>
      <c r="E376" s="324">
        <v>3329.3</v>
      </c>
      <c r="F376" s="324">
        <v>3279.65</v>
      </c>
      <c r="G376" s="324">
        <v>3209.3</v>
      </c>
      <c r="H376" s="324">
        <v>3449.3</v>
      </c>
      <c r="I376" s="324">
        <v>3519.6499999999996</v>
      </c>
      <c r="J376" s="324">
        <v>3569.3</v>
      </c>
      <c r="K376" s="323">
        <v>3470</v>
      </c>
      <c r="L376" s="323">
        <v>3350</v>
      </c>
      <c r="M376" s="323">
        <v>0.30202000000000001</v>
      </c>
      <c r="N376" s="1"/>
      <c r="O376" s="1"/>
    </row>
    <row r="377" spans="1:15" ht="12.75" customHeight="1">
      <c r="A377" s="30">
        <v>367</v>
      </c>
      <c r="B377" s="342" t="s">
        <v>844</v>
      </c>
      <c r="C377" s="323">
        <v>365.1</v>
      </c>
      <c r="D377" s="324">
        <v>368.88333333333338</v>
      </c>
      <c r="E377" s="324">
        <v>358.86666666666679</v>
      </c>
      <c r="F377" s="324">
        <v>352.63333333333338</v>
      </c>
      <c r="G377" s="324">
        <v>342.61666666666679</v>
      </c>
      <c r="H377" s="324">
        <v>375.11666666666679</v>
      </c>
      <c r="I377" s="324">
        <v>385.13333333333333</v>
      </c>
      <c r="J377" s="324">
        <v>391.36666666666679</v>
      </c>
      <c r="K377" s="323">
        <v>378.9</v>
      </c>
      <c r="L377" s="323">
        <v>362.65</v>
      </c>
      <c r="M377" s="323">
        <v>6.41838</v>
      </c>
      <c r="N377" s="1"/>
      <c r="O377" s="1"/>
    </row>
    <row r="378" spans="1:15" ht="12.75" customHeight="1">
      <c r="A378" s="30">
        <v>368</v>
      </c>
      <c r="B378" s="342" t="s">
        <v>272</v>
      </c>
      <c r="C378" s="323">
        <v>475.25</v>
      </c>
      <c r="D378" s="324">
        <v>472.68333333333334</v>
      </c>
      <c r="E378" s="324">
        <v>467.56666666666666</v>
      </c>
      <c r="F378" s="324">
        <v>459.88333333333333</v>
      </c>
      <c r="G378" s="324">
        <v>454.76666666666665</v>
      </c>
      <c r="H378" s="324">
        <v>480.36666666666667</v>
      </c>
      <c r="I378" s="324">
        <v>485.48333333333335</v>
      </c>
      <c r="J378" s="324">
        <v>493.16666666666669</v>
      </c>
      <c r="K378" s="323">
        <v>477.8</v>
      </c>
      <c r="L378" s="323">
        <v>465</v>
      </c>
      <c r="M378" s="323">
        <v>5.1212</v>
      </c>
      <c r="N378" s="1"/>
      <c r="O378" s="1"/>
    </row>
    <row r="379" spans="1:15" ht="12.75" customHeight="1">
      <c r="A379" s="30">
        <v>369</v>
      </c>
      <c r="B379" s="342" t="s">
        <v>476</v>
      </c>
      <c r="C379" s="323">
        <v>647.1</v>
      </c>
      <c r="D379" s="324">
        <v>650.25</v>
      </c>
      <c r="E379" s="324">
        <v>640.5</v>
      </c>
      <c r="F379" s="324">
        <v>633.9</v>
      </c>
      <c r="G379" s="324">
        <v>624.15</v>
      </c>
      <c r="H379" s="324">
        <v>656.85</v>
      </c>
      <c r="I379" s="324">
        <v>666.6</v>
      </c>
      <c r="J379" s="324">
        <v>673.2</v>
      </c>
      <c r="K379" s="323">
        <v>660</v>
      </c>
      <c r="L379" s="323">
        <v>643.65</v>
      </c>
      <c r="M379" s="323">
        <v>1.26749</v>
      </c>
      <c r="N379" s="1"/>
      <c r="O379" s="1"/>
    </row>
    <row r="380" spans="1:15" ht="12.75" customHeight="1">
      <c r="A380" s="30">
        <v>370</v>
      </c>
      <c r="B380" s="342" t="s">
        <v>477</v>
      </c>
      <c r="C380" s="323">
        <v>116.3</v>
      </c>
      <c r="D380" s="324">
        <v>117.08333333333333</v>
      </c>
      <c r="E380" s="324">
        <v>115.31666666666666</v>
      </c>
      <c r="F380" s="324">
        <v>114.33333333333333</v>
      </c>
      <c r="G380" s="324">
        <v>112.56666666666666</v>
      </c>
      <c r="H380" s="324">
        <v>118.06666666666666</v>
      </c>
      <c r="I380" s="324">
        <v>119.83333333333334</v>
      </c>
      <c r="J380" s="324">
        <v>120.81666666666666</v>
      </c>
      <c r="K380" s="323">
        <v>118.85</v>
      </c>
      <c r="L380" s="323">
        <v>116.1</v>
      </c>
      <c r="M380" s="323">
        <v>1.2199</v>
      </c>
      <c r="N380" s="1"/>
      <c r="O380" s="1"/>
    </row>
    <row r="381" spans="1:15" ht="12.75" customHeight="1">
      <c r="A381" s="30">
        <v>371</v>
      </c>
      <c r="B381" s="342" t="s">
        <v>182</v>
      </c>
      <c r="C381" s="323">
        <v>1821.65</v>
      </c>
      <c r="D381" s="324">
        <v>1824.6166666666668</v>
      </c>
      <c r="E381" s="324">
        <v>1781.2333333333336</v>
      </c>
      <c r="F381" s="324">
        <v>1740.8166666666668</v>
      </c>
      <c r="G381" s="324">
        <v>1697.4333333333336</v>
      </c>
      <c r="H381" s="324">
        <v>1865.0333333333335</v>
      </c>
      <c r="I381" s="324">
        <v>1908.4166666666667</v>
      </c>
      <c r="J381" s="324">
        <v>1948.8333333333335</v>
      </c>
      <c r="K381" s="323">
        <v>1868</v>
      </c>
      <c r="L381" s="323">
        <v>1784.2</v>
      </c>
      <c r="M381" s="323">
        <v>31.17427</v>
      </c>
      <c r="N381" s="1"/>
      <c r="O381" s="1"/>
    </row>
    <row r="382" spans="1:15" ht="12.75" customHeight="1">
      <c r="A382" s="30">
        <v>372</v>
      </c>
      <c r="B382" s="342" t="s">
        <v>479</v>
      </c>
      <c r="C382" s="323">
        <v>586.45000000000005</v>
      </c>
      <c r="D382" s="324">
        <v>586.19999999999993</v>
      </c>
      <c r="E382" s="324">
        <v>579.24999999999989</v>
      </c>
      <c r="F382" s="324">
        <v>572.04999999999995</v>
      </c>
      <c r="G382" s="324">
        <v>565.09999999999991</v>
      </c>
      <c r="H382" s="324">
        <v>593.39999999999986</v>
      </c>
      <c r="I382" s="324">
        <v>600.34999999999991</v>
      </c>
      <c r="J382" s="324">
        <v>607.54999999999984</v>
      </c>
      <c r="K382" s="323">
        <v>593.15</v>
      </c>
      <c r="L382" s="323">
        <v>579</v>
      </c>
      <c r="M382" s="323">
        <v>2.3988100000000001</v>
      </c>
      <c r="N382" s="1"/>
      <c r="O382" s="1"/>
    </row>
    <row r="383" spans="1:15" ht="12.75" customHeight="1">
      <c r="A383" s="30">
        <v>373</v>
      </c>
      <c r="B383" s="342" t="s">
        <v>481</v>
      </c>
      <c r="C383" s="323">
        <v>897.4</v>
      </c>
      <c r="D383" s="324">
        <v>903.11666666666667</v>
      </c>
      <c r="E383" s="324">
        <v>887.2833333333333</v>
      </c>
      <c r="F383" s="324">
        <v>877.16666666666663</v>
      </c>
      <c r="G383" s="324">
        <v>861.33333333333326</v>
      </c>
      <c r="H383" s="324">
        <v>913.23333333333335</v>
      </c>
      <c r="I383" s="324">
        <v>929.06666666666661</v>
      </c>
      <c r="J383" s="324">
        <v>939.18333333333339</v>
      </c>
      <c r="K383" s="323">
        <v>918.95</v>
      </c>
      <c r="L383" s="323">
        <v>893</v>
      </c>
      <c r="M383" s="323">
        <v>1.8208</v>
      </c>
      <c r="N383" s="1"/>
      <c r="O383" s="1"/>
    </row>
    <row r="384" spans="1:15" ht="12.75" customHeight="1">
      <c r="A384" s="30">
        <v>374</v>
      </c>
      <c r="B384" s="342" t="s">
        <v>845</v>
      </c>
      <c r="C384" s="323">
        <v>89.2</v>
      </c>
      <c r="D384" s="324">
        <v>89.25</v>
      </c>
      <c r="E384" s="324">
        <v>88.5</v>
      </c>
      <c r="F384" s="324">
        <v>87.8</v>
      </c>
      <c r="G384" s="324">
        <v>87.05</v>
      </c>
      <c r="H384" s="324">
        <v>89.95</v>
      </c>
      <c r="I384" s="324">
        <v>90.7</v>
      </c>
      <c r="J384" s="324">
        <v>91.4</v>
      </c>
      <c r="K384" s="323">
        <v>90</v>
      </c>
      <c r="L384" s="323">
        <v>88.55</v>
      </c>
      <c r="M384" s="323">
        <v>9.8303700000000003</v>
      </c>
      <c r="N384" s="1"/>
      <c r="O384" s="1"/>
    </row>
    <row r="385" spans="1:15" ht="12.75" customHeight="1">
      <c r="A385" s="30">
        <v>375</v>
      </c>
      <c r="B385" s="342" t="s">
        <v>483</v>
      </c>
      <c r="C385" s="323">
        <v>203.7</v>
      </c>
      <c r="D385" s="324">
        <v>204.28333333333333</v>
      </c>
      <c r="E385" s="324">
        <v>199.06666666666666</v>
      </c>
      <c r="F385" s="324">
        <v>194.43333333333334</v>
      </c>
      <c r="G385" s="324">
        <v>189.21666666666667</v>
      </c>
      <c r="H385" s="324">
        <v>208.91666666666666</v>
      </c>
      <c r="I385" s="324">
        <v>214.1333333333333</v>
      </c>
      <c r="J385" s="324">
        <v>218.76666666666665</v>
      </c>
      <c r="K385" s="323">
        <v>209.5</v>
      </c>
      <c r="L385" s="323">
        <v>199.65</v>
      </c>
      <c r="M385" s="323">
        <v>79.924869999999999</v>
      </c>
      <c r="N385" s="1"/>
      <c r="O385" s="1"/>
    </row>
    <row r="386" spans="1:15" ht="12.75" customHeight="1">
      <c r="A386" s="30">
        <v>376</v>
      </c>
      <c r="B386" s="342" t="s">
        <v>484</v>
      </c>
      <c r="C386" s="323">
        <v>684.8</v>
      </c>
      <c r="D386" s="324">
        <v>698.26666666666677</v>
      </c>
      <c r="E386" s="324">
        <v>666.53333333333353</v>
      </c>
      <c r="F386" s="324">
        <v>648.26666666666677</v>
      </c>
      <c r="G386" s="324">
        <v>616.53333333333353</v>
      </c>
      <c r="H386" s="324">
        <v>716.53333333333353</v>
      </c>
      <c r="I386" s="324">
        <v>748.26666666666688</v>
      </c>
      <c r="J386" s="324">
        <v>766.53333333333353</v>
      </c>
      <c r="K386" s="323">
        <v>730</v>
      </c>
      <c r="L386" s="323">
        <v>680</v>
      </c>
      <c r="M386" s="323">
        <v>3.0613999999999999</v>
      </c>
      <c r="N386" s="1"/>
      <c r="O386" s="1"/>
    </row>
    <row r="387" spans="1:15" ht="12.75" customHeight="1">
      <c r="A387" s="30">
        <v>377</v>
      </c>
      <c r="B387" s="342" t="s">
        <v>485</v>
      </c>
      <c r="C387" s="323">
        <v>237.95</v>
      </c>
      <c r="D387" s="324">
        <v>239.63333333333335</v>
      </c>
      <c r="E387" s="324">
        <v>235.6166666666667</v>
      </c>
      <c r="F387" s="324">
        <v>233.28333333333336</v>
      </c>
      <c r="G387" s="324">
        <v>229.26666666666671</v>
      </c>
      <c r="H387" s="324">
        <v>241.9666666666667</v>
      </c>
      <c r="I387" s="324">
        <v>245.98333333333335</v>
      </c>
      <c r="J387" s="324">
        <v>248.31666666666669</v>
      </c>
      <c r="K387" s="323">
        <v>243.65</v>
      </c>
      <c r="L387" s="323">
        <v>237.3</v>
      </c>
      <c r="M387" s="323">
        <v>3.3858899999999998</v>
      </c>
      <c r="N387" s="1"/>
      <c r="O387" s="1"/>
    </row>
    <row r="388" spans="1:15" ht="12.75" customHeight="1">
      <c r="A388" s="30">
        <v>378</v>
      </c>
      <c r="B388" s="342" t="s">
        <v>183</v>
      </c>
      <c r="C388" s="323">
        <v>727.9</v>
      </c>
      <c r="D388" s="324">
        <v>726.63333333333333</v>
      </c>
      <c r="E388" s="324">
        <v>721.26666666666665</v>
      </c>
      <c r="F388" s="324">
        <v>714.63333333333333</v>
      </c>
      <c r="G388" s="324">
        <v>709.26666666666665</v>
      </c>
      <c r="H388" s="324">
        <v>733.26666666666665</v>
      </c>
      <c r="I388" s="324">
        <v>738.63333333333321</v>
      </c>
      <c r="J388" s="324">
        <v>745.26666666666665</v>
      </c>
      <c r="K388" s="323">
        <v>732</v>
      </c>
      <c r="L388" s="323">
        <v>720</v>
      </c>
      <c r="M388" s="323">
        <v>5.7302299999999997</v>
      </c>
      <c r="N388" s="1"/>
      <c r="O388" s="1"/>
    </row>
    <row r="389" spans="1:15" ht="12.75" customHeight="1">
      <c r="A389" s="30">
        <v>379</v>
      </c>
      <c r="B389" s="342" t="s">
        <v>487</v>
      </c>
      <c r="C389" s="323">
        <v>2336.6</v>
      </c>
      <c r="D389" s="324">
        <v>2372.5333333333333</v>
      </c>
      <c r="E389" s="324">
        <v>2285.1166666666668</v>
      </c>
      <c r="F389" s="324">
        <v>2233.6333333333337</v>
      </c>
      <c r="G389" s="324">
        <v>2146.2166666666672</v>
      </c>
      <c r="H389" s="324">
        <v>2424.0166666666664</v>
      </c>
      <c r="I389" s="324">
        <v>2511.4333333333334</v>
      </c>
      <c r="J389" s="324">
        <v>2562.9166666666661</v>
      </c>
      <c r="K389" s="323">
        <v>2459.9499999999998</v>
      </c>
      <c r="L389" s="323">
        <v>2321.0500000000002</v>
      </c>
      <c r="M389" s="323">
        <v>0.20247000000000001</v>
      </c>
      <c r="N389" s="1"/>
      <c r="O389" s="1"/>
    </row>
    <row r="390" spans="1:15" ht="12.75" customHeight="1">
      <c r="A390" s="30">
        <v>380</v>
      </c>
      <c r="B390" s="342" t="s">
        <v>894</v>
      </c>
      <c r="C390" s="323">
        <v>100.3</v>
      </c>
      <c r="D390" s="324">
        <v>100.34999999999998</v>
      </c>
      <c r="E390" s="324">
        <v>99.549999999999955</v>
      </c>
      <c r="F390" s="324">
        <v>98.799999999999969</v>
      </c>
      <c r="G390" s="324">
        <v>97.999999999999943</v>
      </c>
      <c r="H390" s="324">
        <v>101.09999999999997</v>
      </c>
      <c r="I390" s="324">
        <v>101.9</v>
      </c>
      <c r="J390" s="324">
        <v>102.64999999999998</v>
      </c>
      <c r="K390" s="323">
        <v>101.15</v>
      </c>
      <c r="L390" s="323">
        <v>99.6</v>
      </c>
      <c r="M390" s="323">
        <v>11.473229999999999</v>
      </c>
      <c r="N390" s="1"/>
      <c r="O390" s="1"/>
    </row>
    <row r="391" spans="1:15" ht="12.75" customHeight="1">
      <c r="A391" s="30">
        <v>381</v>
      </c>
      <c r="B391" s="342" t="s">
        <v>184</v>
      </c>
      <c r="C391" s="323">
        <v>133.35</v>
      </c>
      <c r="D391" s="324">
        <v>134.01666666666668</v>
      </c>
      <c r="E391" s="324">
        <v>132.03333333333336</v>
      </c>
      <c r="F391" s="324">
        <v>130.71666666666667</v>
      </c>
      <c r="G391" s="324">
        <v>128.73333333333335</v>
      </c>
      <c r="H391" s="324">
        <v>135.33333333333337</v>
      </c>
      <c r="I391" s="324">
        <v>137.31666666666666</v>
      </c>
      <c r="J391" s="324">
        <v>138.63333333333338</v>
      </c>
      <c r="K391" s="323">
        <v>136</v>
      </c>
      <c r="L391" s="323">
        <v>132.69999999999999</v>
      </c>
      <c r="M391" s="323">
        <v>61.283850000000001</v>
      </c>
      <c r="N391" s="1"/>
      <c r="O391" s="1"/>
    </row>
    <row r="392" spans="1:15" ht="12.75" customHeight="1">
      <c r="A392" s="30">
        <v>382</v>
      </c>
      <c r="B392" s="342" t="s">
        <v>486</v>
      </c>
      <c r="C392" s="323">
        <v>81.400000000000006</v>
      </c>
      <c r="D392" s="324">
        <v>81.566666666666677</v>
      </c>
      <c r="E392" s="324">
        <v>80.233333333333348</v>
      </c>
      <c r="F392" s="324">
        <v>79.066666666666677</v>
      </c>
      <c r="G392" s="324">
        <v>77.733333333333348</v>
      </c>
      <c r="H392" s="324">
        <v>82.733333333333348</v>
      </c>
      <c r="I392" s="324">
        <v>84.066666666666691</v>
      </c>
      <c r="J392" s="324">
        <v>85.233333333333348</v>
      </c>
      <c r="K392" s="323">
        <v>82.9</v>
      </c>
      <c r="L392" s="323">
        <v>80.400000000000006</v>
      </c>
      <c r="M392" s="323">
        <v>32.195509999999999</v>
      </c>
      <c r="N392" s="1"/>
      <c r="O392" s="1"/>
    </row>
    <row r="393" spans="1:15" ht="12.75" customHeight="1">
      <c r="A393" s="30">
        <v>383</v>
      </c>
      <c r="B393" s="342" t="s">
        <v>185</v>
      </c>
      <c r="C393" s="323">
        <v>124.25</v>
      </c>
      <c r="D393" s="324">
        <v>124.75</v>
      </c>
      <c r="E393" s="324">
        <v>123.5</v>
      </c>
      <c r="F393" s="324">
        <v>122.75</v>
      </c>
      <c r="G393" s="324">
        <v>121.5</v>
      </c>
      <c r="H393" s="324">
        <v>125.5</v>
      </c>
      <c r="I393" s="324">
        <v>126.75</v>
      </c>
      <c r="J393" s="324">
        <v>127.5</v>
      </c>
      <c r="K393" s="323">
        <v>126</v>
      </c>
      <c r="L393" s="323">
        <v>124</v>
      </c>
      <c r="M393" s="323">
        <v>22.299949999999999</v>
      </c>
      <c r="N393" s="1"/>
      <c r="O393" s="1"/>
    </row>
    <row r="394" spans="1:15" ht="12.75" customHeight="1">
      <c r="A394" s="30">
        <v>384</v>
      </c>
      <c r="B394" s="342" t="s">
        <v>488</v>
      </c>
      <c r="C394" s="323">
        <v>147.6</v>
      </c>
      <c r="D394" s="324">
        <v>149.20000000000002</v>
      </c>
      <c r="E394" s="324">
        <v>145.50000000000003</v>
      </c>
      <c r="F394" s="324">
        <v>143.4</v>
      </c>
      <c r="G394" s="324">
        <v>139.70000000000002</v>
      </c>
      <c r="H394" s="324">
        <v>151.30000000000004</v>
      </c>
      <c r="I394" s="324">
        <v>155.00000000000003</v>
      </c>
      <c r="J394" s="324">
        <v>157.10000000000005</v>
      </c>
      <c r="K394" s="323">
        <v>152.9</v>
      </c>
      <c r="L394" s="323">
        <v>147.1</v>
      </c>
      <c r="M394" s="323">
        <v>23.041599999999999</v>
      </c>
      <c r="N394" s="1"/>
      <c r="O394" s="1"/>
    </row>
    <row r="395" spans="1:15" ht="12.75" customHeight="1">
      <c r="A395" s="30">
        <v>385</v>
      </c>
      <c r="B395" s="342" t="s">
        <v>489</v>
      </c>
      <c r="C395" s="323">
        <v>1041.3</v>
      </c>
      <c r="D395" s="324">
        <v>1045.5</v>
      </c>
      <c r="E395" s="324">
        <v>1028.8</v>
      </c>
      <c r="F395" s="324">
        <v>1016.3</v>
      </c>
      <c r="G395" s="324">
        <v>999.59999999999991</v>
      </c>
      <c r="H395" s="324">
        <v>1058</v>
      </c>
      <c r="I395" s="324">
        <v>1074.6999999999998</v>
      </c>
      <c r="J395" s="324">
        <v>1087.2</v>
      </c>
      <c r="K395" s="323">
        <v>1062.2</v>
      </c>
      <c r="L395" s="323">
        <v>1033</v>
      </c>
      <c r="M395" s="323">
        <v>2.4741499999999998</v>
      </c>
      <c r="N395" s="1"/>
      <c r="O395" s="1"/>
    </row>
    <row r="396" spans="1:15" ht="12.75" customHeight="1">
      <c r="A396" s="30">
        <v>386</v>
      </c>
      <c r="B396" s="342" t="s">
        <v>186</v>
      </c>
      <c r="C396" s="323">
        <v>2595.85</v>
      </c>
      <c r="D396" s="324">
        <v>2596.2833333333333</v>
      </c>
      <c r="E396" s="324">
        <v>2576.5666666666666</v>
      </c>
      <c r="F396" s="324">
        <v>2557.2833333333333</v>
      </c>
      <c r="G396" s="324">
        <v>2537.5666666666666</v>
      </c>
      <c r="H396" s="324">
        <v>2615.5666666666666</v>
      </c>
      <c r="I396" s="324">
        <v>2635.2833333333328</v>
      </c>
      <c r="J396" s="324">
        <v>2654.5666666666666</v>
      </c>
      <c r="K396" s="323">
        <v>2616</v>
      </c>
      <c r="L396" s="323">
        <v>2577</v>
      </c>
      <c r="M396" s="323">
        <v>65.636759999999995</v>
      </c>
      <c r="N396" s="1"/>
      <c r="O396" s="1"/>
    </row>
    <row r="397" spans="1:15" ht="12.75" customHeight="1">
      <c r="A397" s="30">
        <v>387</v>
      </c>
      <c r="B397" s="342" t="s">
        <v>846</v>
      </c>
      <c r="C397" s="323">
        <v>614</v>
      </c>
      <c r="D397" s="324">
        <v>611</v>
      </c>
      <c r="E397" s="324">
        <v>598</v>
      </c>
      <c r="F397" s="324">
        <v>582</v>
      </c>
      <c r="G397" s="324">
        <v>569</v>
      </c>
      <c r="H397" s="324">
        <v>627</v>
      </c>
      <c r="I397" s="324">
        <v>640</v>
      </c>
      <c r="J397" s="324">
        <v>656</v>
      </c>
      <c r="K397" s="323">
        <v>624</v>
      </c>
      <c r="L397" s="323">
        <v>595</v>
      </c>
      <c r="M397" s="323">
        <v>6.5010599999999998</v>
      </c>
      <c r="N397" s="1"/>
      <c r="O397" s="1"/>
    </row>
    <row r="398" spans="1:15" ht="12.75" customHeight="1">
      <c r="A398" s="30">
        <v>388</v>
      </c>
      <c r="B398" s="342" t="s">
        <v>480</v>
      </c>
      <c r="C398" s="323">
        <v>265</v>
      </c>
      <c r="D398" s="324">
        <v>263.15000000000003</v>
      </c>
      <c r="E398" s="324">
        <v>260.40000000000009</v>
      </c>
      <c r="F398" s="324">
        <v>255.80000000000007</v>
      </c>
      <c r="G398" s="324">
        <v>253.05000000000013</v>
      </c>
      <c r="H398" s="324">
        <v>267.75000000000006</v>
      </c>
      <c r="I398" s="324">
        <v>270.49999999999994</v>
      </c>
      <c r="J398" s="324">
        <v>275.10000000000002</v>
      </c>
      <c r="K398" s="323">
        <v>265.89999999999998</v>
      </c>
      <c r="L398" s="323">
        <v>258.55</v>
      </c>
      <c r="M398" s="323">
        <v>2.7761499999999999</v>
      </c>
      <c r="N398" s="1"/>
      <c r="O398" s="1"/>
    </row>
    <row r="399" spans="1:15" ht="12.75" customHeight="1">
      <c r="A399" s="30">
        <v>389</v>
      </c>
      <c r="B399" s="342" t="s">
        <v>490</v>
      </c>
      <c r="C399" s="323">
        <v>929.9</v>
      </c>
      <c r="D399" s="324">
        <v>929.9666666666667</v>
      </c>
      <c r="E399" s="324">
        <v>916.93333333333339</v>
      </c>
      <c r="F399" s="324">
        <v>903.9666666666667</v>
      </c>
      <c r="G399" s="324">
        <v>890.93333333333339</v>
      </c>
      <c r="H399" s="324">
        <v>942.93333333333339</v>
      </c>
      <c r="I399" s="324">
        <v>955.9666666666667</v>
      </c>
      <c r="J399" s="324">
        <v>968.93333333333339</v>
      </c>
      <c r="K399" s="323">
        <v>943</v>
      </c>
      <c r="L399" s="323">
        <v>917</v>
      </c>
      <c r="M399" s="323">
        <v>0.39105000000000001</v>
      </c>
      <c r="N399" s="1"/>
      <c r="O399" s="1"/>
    </row>
    <row r="400" spans="1:15" ht="12.75" customHeight="1">
      <c r="A400" s="30">
        <v>390</v>
      </c>
      <c r="B400" s="342" t="s">
        <v>491</v>
      </c>
      <c r="C400" s="323">
        <v>1535.75</v>
      </c>
      <c r="D400" s="324">
        <v>1540.25</v>
      </c>
      <c r="E400" s="324">
        <v>1520.5</v>
      </c>
      <c r="F400" s="324">
        <v>1505.25</v>
      </c>
      <c r="G400" s="324">
        <v>1485.5</v>
      </c>
      <c r="H400" s="324">
        <v>1555.5</v>
      </c>
      <c r="I400" s="324">
        <v>1575.25</v>
      </c>
      <c r="J400" s="324">
        <v>1590.5</v>
      </c>
      <c r="K400" s="323">
        <v>1560</v>
      </c>
      <c r="L400" s="323">
        <v>1525</v>
      </c>
      <c r="M400" s="323">
        <v>1.4742500000000001</v>
      </c>
      <c r="N400" s="1"/>
      <c r="O400" s="1"/>
    </row>
    <row r="401" spans="1:15" ht="12.75" customHeight="1">
      <c r="A401" s="30">
        <v>391</v>
      </c>
      <c r="B401" s="342" t="s">
        <v>482</v>
      </c>
      <c r="C401" s="323">
        <v>34.1</v>
      </c>
      <c r="D401" s="324">
        <v>34.35</v>
      </c>
      <c r="E401" s="324">
        <v>33.700000000000003</v>
      </c>
      <c r="F401" s="324">
        <v>33.300000000000004</v>
      </c>
      <c r="G401" s="324">
        <v>32.650000000000006</v>
      </c>
      <c r="H401" s="324">
        <v>34.75</v>
      </c>
      <c r="I401" s="324">
        <v>35.399999999999991</v>
      </c>
      <c r="J401" s="324">
        <v>35.799999999999997</v>
      </c>
      <c r="K401" s="323">
        <v>35</v>
      </c>
      <c r="L401" s="323">
        <v>33.950000000000003</v>
      </c>
      <c r="M401" s="323">
        <v>33.439169999999997</v>
      </c>
      <c r="N401" s="1"/>
      <c r="O401" s="1"/>
    </row>
    <row r="402" spans="1:15" ht="12.75" customHeight="1">
      <c r="A402" s="30">
        <v>392</v>
      </c>
      <c r="B402" s="342" t="s">
        <v>187</v>
      </c>
      <c r="C402" s="323">
        <v>103.1</v>
      </c>
      <c r="D402" s="324">
        <v>103.71666666666665</v>
      </c>
      <c r="E402" s="324">
        <v>102.2833333333333</v>
      </c>
      <c r="F402" s="324">
        <v>101.46666666666665</v>
      </c>
      <c r="G402" s="324">
        <v>100.0333333333333</v>
      </c>
      <c r="H402" s="324">
        <v>104.5333333333333</v>
      </c>
      <c r="I402" s="324">
        <v>105.96666666666667</v>
      </c>
      <c r="J402" s="324">
        <v>106.7833333333333</v>
      </c>
      <c r="K402" s="323">
        <v>105.15</v>
      </c>
      <c r="L402" s="323">
        <v>102.9</v>
      </c>
      <c r="M402" s="323">
        <v>299.16816999999998</v>
      </c>
      <c r="N402" s="1"/>
      <c r="O402" s="1"/>
    </row>
    <row r="403" spans="1:15" ht="12.75" customHeight="1">
      <c r="A403" s="30">
        <v>393</v>
      </c>
      <c r="B403" s="342" t="s">
        <v>275</v>
      </c>
      <c r="C403" s="323">
        <v>7348.65</v>
      </c>
      <c r="D403" s="324">
        <v>7330.8833333333341</v>
      </c>
      <c r="E403" s="324">
        <v>7292.7666666666682</v>
      </c>
      <c r="F403" s="324">
        <v>7236.8833333333341</v>
      </c>
      <c r="G403" s="324">
        <v>7198.7666666666682</v>
      </c>
      <c r="H403" s="324">
        <v>7386.7666666666682</v>
      </c>
      <c r="I403" s="324">
        <v>7424.883333333335</v>
      </c>
      <c r="J403" s="324">
        <v>7480.7666666666682</v>
      </c>
      <c r="K403" s="323">
        <v>7369</v>
      </c>
      <c r="L403" s="323">
        <v>7275</v>
      </c>
      <c r="M403" s="323">
        <v>0.23644999999999999</v>
      </c>
      <c r="N403" s="1"/>
      <c r="O403" s="1"/>
    </row>
    <row r="404" spans="1:15" ht="12.75" customHeight="1">
      <c r="A404" s="30">
        <v>394</v>
      </c>
      <c r="B404" s="342" t="s">
        <v>274</v>
      </c>
      <c r="C404" s="323">
        <v>863.05</v>
      </c>
      <c r="D404" s="324">
        <v>857.48333333333323</v>
      </c>
      <c r="E404" s="324">
        <v>842.96666666666647</v>
      </c>
      <c r="F404" s="324">
        <v>822.88333333333321</v>
      </c>
      <c r="G404" s="324">
        <v>808.36666666666645</v>
      </c>
      <c r="H404" s="324">
        <v>877.56666666666649</v>
      </c>
      <c r="I404" s="324">
        <v>892.08333333333314</v>
      </c>
      <c r="J404" s="324">
        <v>912.16666666666652</v>
      </c>
      <c r="K404" s="323">
        <v>872</v>
      </c>
      <c r="L404" s="323">
        <v>837.4</v>
      </c>
      <c r="M404" s="323">
        <v>11.23865</v>
      </c>
      <c r="N404" s="1"/>
      <c r="O404" s="1"/>
    </row>
    <row r="405" spans="1:15" ht="12.75" customHeight="1">
      <c r="A405" s="30">
        <v>395</v>
      </c>
      <c r="B405" s="342" t="s">
        <v>188</v>
      </c>
      <c r="C405" s="323">
        <v>1092.5999999999999</v>
      </c>
      <c r="D405" s="324">
        <v>1093.1666666666665</v>
      </c>
      <c r="E405" s="324">
        <v>1085.0333333333331</v>
      </c>
      <c r="F405" s="324">
        <v>1077.4666666666665</v>
      </c>
      <c r="G405" s="324">
        <v>1069.333333333333</v>
      </c>
      <c r="H405" s="324">
        <v>1100.7333333333331</v>
      </c>
      <c r="I405" s="324">
        <v>1108.8666666666663</v>
      </c>
      <c r="J405" s="324">
        <v>1116.4333333333332</v>
      </c>
      <c r="K405" s="323">
        <v>1101.3</v>
      </c>
      <c r="L405" s="323">
        <v>1085.5999999999999</v>
      </c>
      <c r="M405" s="323">
        <v>5.9891899999999998</v>
      </c>
      <c r="N405" s="1"/>
      <c r="O405" s="1"/>
    </row>
    <row r="406" spans="1:15" ht="12.75" customHeight="1">
      <c r="A406" s="30">
        <v>396</v>
      </c>
      <c r="B406" s="342" t="s">
        <v>189</v>
      </c>
      <c r="C406" s="323">
        <v>490.7</v>
      </c>
      <c r="D406" s="324">
        <v>490.2</v>
      </c>
      <c r="E406" s="324">
        <v>487.09999999999997</v>
      </c>
      <c r="F406" s="324">
        <v>483.5</v>
      </c>
      <c r="G406" s="324">
        <v>480.4</v>
      </c>
      <c r="H406" s="324">
        <v>493.79999999999995</v>
      </c>
      <c r="I406" s="324">
        <v>496.9</v>
      </c>
      <c r="J406" s="324">
        <v>500.49999999999994</v>
      </c>
      <c r="K406" s="323">
        <v>493.3</v>
      </c>
      <c r="L406" s="323">
        <v>486.6</v>
      </c>
      <c r="M406" s="323">
        <v>115.41195999999999</v>
      </c>
      <c r="N406" s="1"/>
      <c r="O406" s="1"/>
    </row>
    <row r="407" spans="1:15" ht="12.75" customHeight="1">
      <c r="A407" s="30">
        <v>397</v>
      </c>
      <c r="B407" s="342" t="s">
        <v>495</v>
      </c>
      <c r="C407" s="323">
        <v>1851.75</v>
      </c>
      <c r="D407" s="324">
        <v>1863.2</v>
      </c>
      <c r="E407" s="324">
        <v>1829.4</v>
      </c>
      <c r="F407" s="324">
        <v>1807.05</v>
      </c>
      <c r="G407" s="324">
        <v>1773.25</v>
      </c>
      <c r="H407" s="324">
        <v>1885.5500000000002</v>
      </c>
      <c r="I407" s="324">
        <v>1919.35</v>
      </c>
      <c r="J407" s="324">
        <v>1941.7000000000003</v>
      </c>
      <c r="K407" s="323">
        <v>1897</v>
      </c>
      <c r="L407" s="323">
        <v>1840.85</v>
      </c>
      <c r="M407" s="323">
        <v>0.27694999999999997</v>
      </c>
      <c r="N407" s="1"/>
      <c r="O407" s="1"/>
    </row>
    <row r="408" spans="1:15" ht="12.75" customHeight="1">
      <c r="A408" s="30">
        <v>398</v>
      </c>
      <c r="B408" s="342" t="s">
        <v>496</v>
      </c>
      <c r="C408" s="323">
        <v>113.05</v>
      </c>
      <c r="D408" s="324">
        <v>114.01666666666665</v>
      </c>
      <c r="E408" s="324">
        <v>111.6333333333333</v>
      </c>
      <c r="F408" s="324">
        <v>110.21666666666664</v>
      </c>
      <c r="G408" s="324">
        <v>107.83333333333329</v>
      </c>
      <c r="H408" s="324">
        <v>115.43333333333331</v>
      </c>
      <c r="I408" s="324">
        <v>117.81666666666666</v>
      </c>
      <c r="J408" s="324">
        <v>119.23333333333332</v>
      </c>
      <c r="K408" s="323">
        <v>116.4</v>
      </c>
      <c r="L408" s="323">
        <v>112.6</v>
      </c>
      <c r="M408" s="323">
        <v>3.3581099999999999</v>
      </c>
      <c r="N408" s="1"/>
      <c r="O408" s="1"/>
    </row>
    <row r="409" spans="1:15" ht="12.75" customHeight="1">
      <c r="A409" s="30">
        <v>399</v>
      </c>
      <c r="B409" s="342" t="s">
        <v>501</v>
      </c>
      <c r="C409" s="323">
        <v>114.1</v>
      </c>
      <c r="D409" s="324">
        <v>114.89999999999999</v>
      </c>
      <c r="E409" s="324">
        <v>112.89999999999998</v>
      </c>
      <c r="F409" s="324">
        <v>111.69999999999999</v>
      </c>
      <c r="G409" s="324">
        <v>109.69999999999997</v>
      </c>
      <c r="H409" s="324">
        <v>116.09999999999998</v>
      </c>
      <c r="I409" s="324">
        <v>118.10000000000001</v>
      </c>
      <c r="J409" s="324">
        <v>119.29999999999998</v>
      </c>
      <c r="K409" s="323">
        <v>116.9</v>
      </c>
      <c r="L409" s="323">
        <v>113.7</v>
      </c>
      <c r="M409" s="323">
        <v>9.2923600000000004</v>
      </c>
      <c r="N409" s="1"/>
      <c r="O409" s="1"/>
    </row>
    <row r="410" spans="1:15" ht="12.75" customHeight="1">
      <c r="A410" s="30">
        <v>400</v>
      </c>
      <c r="B410" s="342" t="s">
        <v>497</v>
      </c>
      <c r="C410" s="323">
        <v>134.94999999999999</v>
      </c>
      <c r="D410" s="324">
        <v>136.25</v>
      </c>
      <c r="E410" s="324">
        <v>131.80000000000001</v>
      </c>
      <c r="F410" s="324">
        <v>128.65</v>
      </c>
      <c r="G410" s="324">
        <v>124.20000000000002</v>
      </c>
      <c r="H410" s="324">
        <v>139.4</v>
      </c>
      <c r="I410" s="324">
        <v>143.85</v>
      </c>
      <c r="J410" s="324">
        <v>147</v>
      </c>
      <c r="K410" s="323">
        <v>140.69999999999999</v>
      </c>
      <c r="L410" s="323">
        <v>133.1</v>
      </c>
      <c r="M410" s="323">
        <v>37.571660000000001</v>
      </c>
      <c r="N410" s="1"/>
      <c r="O410" s="1"/>
    </row>
    <row r="411" spans="1:15" ht="12.75" customHeight="1">
      <c r="A411" s="30">
        <v>401</v>
      </c>
      <c r="B411" s="342" t="s">
        <v>499</v>
      </c>
      <c r="C411" s="323">
        <v>3372.4</v>
      </c>
      <c r="D411" s="324">
        <v>3391.4166666666665</v>
      </c>
      <c r="E411" s="324">
        <v>3335.9833333333331</v>
      </c>
      <c r="F411" s="324">
        <v>3299.5666666666666</v>
      </c>
      <c r="G411" s="324">
        <v>3244.1333333333332</v>
      </c>
      <c r="H411" s="324">
        <v>3427.833333333333</v>
      </c>
      <c r="I411" s="324">
        <v>3483.2666666666664</v>
      </c>
      <c r="J411" s="324">
        <v>3519.6833333333329</v>
      </c>
      <c r="K411" s="323">
        <v>3446.85</v>
      </c>
      <c r="L411" s="323">
        <v>3355</v>
      </c>
      <c r="M411" s="323">
        <v>0.14731</v>
      </c>
      <c r="N411" s="1"/>
      <c r="O411" s="1"/>
    </row>
    <row r="412" spans="1:15" ht="12.75" customHeight="1">
      <c r="A412" s="30">
        <v>402</v>
      </c>
      <c r="B412" s="342" t="s">
        <v>498</v>
      </c>
      <c r="C412" s="323">
        <v>538.65</v>
      </c>
      <c r="D412" s="324">
        <v>543.85</v>
      </c>
      <c r="E412" s="324">
        <v>525.25</v>
      </c>
      <c r="F412" s="324">
        <v>511.85</v>
      </c>
      <c r="G412" s="324">
        <v>493.25</v>
      </c>
      <c r="H412" s="324">
        <v>557.25</v>
      </c>
      <c r="I412" s="324">
        <v>575.85000000000014</v>
      </c>
      <c r="J412" s="324">
        <v>589.25</v>
      </c>
      <c r="K412" s="323">
        <v>562.45000000000005</v>
      </c>
      <c r="L412" s="323">
        <v>530.45000000000005</v>
      </c>
      <c r="M412" s="323">
        <v>1.9212800000000001</v>
      </c>
      <c r="N412" s="1"/>
      <c r="O412" s="1"/>
    </row>
    <row r="413" spans="1:15" ht="12.75" customHeight="1">
      <c r="A413" s="30">
        <v>403</v>
      </c>
      <c r="B413" s="342" t="s">
        <v>500</v>
      </c>
      <c r="C413" s="323">
        <v>400.1</v>
      </c>
      <c r="D413" s="324">
        <v>401.26666666666665</v>
      </c>
      <c r="E413" s="324">
        <v>394.38333333333333</v>
      </c>
      <c r="F413" s="324">
        <v>388.66666666666669</v>
      </c>
      <c r="G413" s="324">
        <v>381.78333333333336</v>
      </c>
      <c r="H413" s="324">
        <v>406.98333333333329</v>
      </c>
      <c r="I413" s="324">
        <v>413.86666666666662</v>
      </c>
      <c r="J413" s="324">
        <v>419.58333333333326</v>
      </c>
      <c r="K413" s="323">
        <v>408.15</v>
      </c>
      <c r="L413" s="323">
        <v>395.55</v>
      </c>
      <c r="M413" s="323">
        <v>2.1758999999999999</v>
      </c>
      <c r="N413" s="1"/>
      <c r="O413" s="1"/>
    </row>
    <row r="414" spans="1:15" ht="12.75" customHeight="1">
      <c r="A414" s="30">
        <v>404</v>
      </c>
      <c r="B414" s="342" t="s">
        <v>190</v>
      </c>
      <c r="C414" s="323">
        <v>23259.35</v>
      </c>
      <c r="D414" s="324">
        <v>23302.100000000002</v>
      </c>
      <c r="E414" s="324">
        <v>23108.250000000004</v>
      </c>
      <c r="F414" s="324">
        <v>22957.15</v>
      </c>
      <c r="G414" s="324">
        <v>22763.300000000003</v>
      </c>
      <c r="H414" s="324">
        <v>23453.200000000004</v>
      </c>
      <c r="I414" s="324">
        <v>23647.050000000003</v>
      </c>
      <c r="J414" s="324">
        <v>23798.150000000005</v>
      </c>
      <c r="K414" s="323">
        <v>23495.95</v>
      </c>
      <c r="L414" s="323">
        <v>23151</v>
      </c>
      <c r="M414" s="323">
        <v>0.34349000000000002</v>
      </c>
      <c r="N414" s="1"/>
      <c r="O414" s="1"/>
    </row>
    <row r="415" spans="1:15" ht="12.75" customHeight="1">
      <c r="A415" s="30">
        <v>405</v>
      </c>
      <c r="B415" s="342" t="s">
        <v>502</v>
      </c>
      <c r="C415" s="323">
        <v>1621.75</v>
      </c>
      <c r="D415" s="324">
        <v>1606.5333333333335</v>
      </c>
      <c r="E415" s="324">
        <v>1566.416666666667</v>
      </c>
      <c r="F415" s="324">
        <v>1511.0833333333335</v>
      </c>
      <c r="G415" s="324">
        <v>1470.9666666666669</v>
      </c>
      <c r="H415" s="324">
        <v>1661.866666666667</v>
      </c>
      <c r="I415" s="324">
        <v>1701.9833333333333</v>
      </c>
      <c r="J415" s="324">
        <v>1757.3166666666671</v>
      </c>
      <c r="K415" s="323">
        <v>1646.65</v>
      </c>
      <c r="L415" s="323">
        <v>1551.2</v>
      </c>
      <c r="M415" s="323">
        <v>2.3697900000000001</v>
      </c>
      <c r="N415" s="1"/>
      <c r="O415" s="1"/>
    </row>
    <row r="416" spans="1:15" ht="12.75" customHeight="1">
      <c r="A416" s="30">
        <v>406</v>
      </c>
      <c r="B416" s="342" t="s">
        <v>191</v>
      </c>
      <c r="C416" s="323">
        <v>2273.8000000000002</v>
      </c>
      <c r="D416" s="324">
        <v>2281.416666666667</v>
      </c>
      <c r="E416" s="324">
        <v>2250.4333333333338</v>
      </c>
      <c r="F416" s="324">
        <v>2227.0666666666671</v>
      </c>
      <c r="G416" s="324">
        <v>2196.0833333333339</v>
      </c>
      <c r="H416" s="324">
        <v>2304.7833333333338</v>
      </c>
      <c r="I416" s="324">
        <v>2335.7666666666673</v>
      </c>
      <c r="J416" s="324">
        <v>2359.1333333333337</v>
      </c>
      <c r="K416" s="323">
        <v>2312.4</v>
      </c>
      <c r="L416" s="323">
        <v>2258.0500000000002</v>
      </c>
      <c r="M416" s="323">
        <v>2.3542900000000002</v>
      </c>
      <c r="N416" s="1"/>
      <c r="O416" s="1"/>
    </row>
    <row r="417" spans="1:15" ht="12.75" customHeight="1">
      <c r="A417" s="30">
        <v>407</v>
      </c>
      <c r="B417" s="342" t="s">
        <v>492</v>
      </c>
      <c r="C417" s="323">
        <v>498.05</v>
      </c>
      <c r="D417" s="324">
        <v>494.8</v>
      </c>
      <c r="E417" s="324">
        <v>489.25</v>
      </c>
      <c r="F417" s="324">
        <v>480.45</v>
      </c>
      <c r="G417" s="324">
        <v>474.9</v>
      </c>
      <c r="H417" s="324">
        <v>503.6</v>
      </c>
      <c r="I417" s="324">
        <v>509.15000000000009</v>
      </c>
      <c r="J417" s="324">
        <v>517.95000000000005</v>
      </c>
      <c r="K417" s="323">
        <v>500.35</v>
      </c>
      <c r="L417" s="323">
        <v>486</v>
      </c>
      <c r="M417" s="323">
        <v>0.99077999999999999</v>
      </c>
      <c r="N417" s="1"/>
      <c r="O417" s="1"/>
    </row>
    <row r="418" spans="1:15" ht="12.75" customHeight="1">
      <c r="A418" s="30">
        <v>408</v>
      </c>
      <c r="B418" s="342" t="s">
        <v>493</v>
      </c>
      <c r="C418" s="323">
        <v>27.3</v>
      </c>
      <c r="D418" s="324">
        <v>27.333333333333332</v>
      </c>
      <c r="E418" s="324">
        <v>27.216666666666665</v>
      </c>
      <c r="F418" s="324">
        <v>27.133333333333333</v>
      </c>
      <c r="G418" s="324">
        <v>27.016666666666666</v>
      </c>
      <c r="H418" s="324">
        <v>27.416666666666664</v>
      </c>
      <c r="I418" s="324">
        <v>27.533333333333331</v>
      </c>
      <c r="J418" s="324">
        <v>27.616666666666664</v>
      </c>
      <c r="K418" s="323">
        <v>27.45</v>
      </c>
      <c r="L418" s="323">
        <v>27.25</v>
      </c>
      <c r="M418" s="323">
        <v>17.729220000000002</v>
      </c>
      <c r="N418" s="1"/>
      <c r="O418" s="1"/>
    </row>
    <row r="419" spans="1:15" ht="12.75" customHeight="1">
      <c r="A419" s="30">
        <v>409</v>
      </c>
      <c r="B419" s="342" t="s">
        <v>494</v>
      </c>
      <c r="C419" s="323">
        <v>3355.65</v>
      </c>
      <c r="D419" s="324">
        <v>3344.1</v>
      </c>
      <c r="E419" s="324">
        <v>3313.5499999999997</v>
      </c>
      <c r="F419" s="324">
        <v>3271.45</v>
      </c>
      <c r="G419" s="324">
        <v>3240.8999999999996</v>
      </c>
      <c r="H419" s="324">
        <v>3386.2</v>
      </c>
      <c r="I419" s="324">
        <v>3416.75</v>
      </c>
      <c r="J419" s="324">
        <v>3458.85</v>
      </c>
      <c r="K419" s="323">
        <v>3374.65</v>
      </c>
      <c r="L419" s="323">
        <v>3302</v>
      </c>
      <c r="M419" s="323">
        <v>0.15476000000000001</v>
      </c>
      <c r="N419" s="1"/>
      <c r="O419" s="1"/>
    </row>
    <row r="420" spans="1:15" ht="12.75" customHeight="1">
      <c r="A420" s="30">
        <v>410</v>
      </c>
      <c r="B420" s="342" t="s">
        <v>503</v>
      </c>
      <c r="C420" s="323">
        <v>711.65</v>
      </c>
      <c r="D420" s="324">
        <v>719.31666666666661</v>
      </c>
      <c r="E420" s="324">
        <v>701.43333333333317</v>
      </c>
      <c r="F420" s="324">
        <v>691.21666666666658</v>
      </c>
      <c r="G420" s="324">
        <v>673.33333333333314</v>
      </c>
      <c r="H420" s="324">
        <v>729.53333333333319</v>
      </c>
      <c r="I420" s="324">
        <v>747.41666666666663</v>
      </c>
      <c r="J420" s="324">
        <v>757.63333333333321</v>
      </c>
      <c r="K420" s="323">
        <v>737.2</v>
      </c>
      <c r="L420" s="323">
        <v>709.1</v>
      </c>
      <c r="M420" s="323">
        <v>2.2672300000000001</v>
      </c>
      <c r="N420" s="1"/>
      <c r="O420" s="1"/>
    </row>
    <row r="421" spans="1:15" ht="12.75" customHeight="1">
      <c r="A421" s="30">
        <v>411</v>
      </c>
      <c r="B421" s="342" t="s">
        <v>505</v>
      </c>
      <c r="C421" s="323">
        <v>692.05</v>
      </c>
      <c r="D421" s="324">
        <v>694.85</v>
      </c>
      <c r="E421" s="324">
        <v>680.85</v>
      </c>
      <c r="F421" s="324">
        <v>669.65</v>
      </c>
      <c r="G421" s="324">
        <v>655.65</v>
      </c>
      <c r="H421" s="324">
        <v>706.05000000000007</v>
      </c>
      <c r="I421" s="324">
        <v>720.05000000000007</v>
      </c>
      <c r="J421" s="324">
        <v>731.25000000000011</v>
      </c>
      <c r="K421" s="323">
        <v>708.85</v>
      </c>
      <c r="L421" s="323">
        <v>683.65</v>
      </c>
      <c r="M421" s="323">
        <v>0.99946000000000002</v>
      </c>
      <c r="N421" s="1"/>
      <c r="O421" s="1"/>
    </row>
    <row r="422" spans="1:15" ht="12.75" customHeight="1">
      <c r="A422" s="30">
        <v>412</v>
      </c>
      <c r="B422" s="342" t="s">
        <v>504</v>
      </c>
      <c r="C422" s="323">
        <v>2640.3</v>
      </c>
      <c r="D422" s="324">
        <v>2650.9833333333336</v>
      </c>
      <c r="E422" s="324">
        <v>2620.3166666666671</v>
      </c>
      <c r="F422" s="324">
        <v>2600.3333333333335</v>
      </c>
      <c r="G422" s="324">
        <v>2569.666666666667</v>
      </c>
      <c r="H422" s="324">
        <v>2670.9666666666672</v>
      </c>
      <c r="I422" s="324">
        <v>2701.6333333333332</v>
      </c>
      <c r="J422" s="324">
        <v>2721.6166666666672</v>
      </c>
      <c r="K422" s="323">
        <v>2681.65</v>
      </c>
      <c r="L422" s="323">
        <v>2631</v>
      </c>
      <c r="M422" s="323">
        <v>0.19217000000000001</v>
      </c>
      <c r="N422" s="1"/>
      <c r="O422" s="1"/>
    </row>
    <row r="423" spans="1:15" ht="12.75" customHeight="1">
      <c r="A423" s="30">
        <v>413</v>
      </c>
      <c r="B423" s="342" t="s">
        <v>895</v>
      </c>
      <c r="C423" s="323">
        <v>662.35</v>
      </c>
      <c r="D423" s="324">
        <v>668.91666666666663</v>
      </c>
      <c r="E423" s="324">
        <v>653.43333333333328</v>
      </c>
      <c r="F423" s="324">
        <v>644.51666666666665</v>
      </c>
      <c r="G423" s="324">
        <v>629.0333333333333</v>
      </c>
      <c r="H423" s="324">
        <v>677.83333333333326</v>
      </c>
      <c r="I423" s="324">
        <v>693.31666666666661</v>
      </c>
      <c r="J423" s="324">
        <v>702.23333333333323</v>
      </c>
      <c r="K423" s="323">
        <v>684.4</v>
      </c>
      <c r="L423" s="323">
        <v>660</v>
      </c>
      <c r="M423" s="323">
        <v>6.0193000000000003</v>
      </c>
      <c r="N423" s="1"/>
      <c r="O423" s="1"/>
    </row>
    <row r="424" spans="1:15" ht="12.75" customHeight="1">
      <c r="A424" s="30">
        <v>414</v>
      </c>
      <c r="B424" s="342" t="s">
        <v>506</v>
      </c>
      <c r="C424" s="323">
        <v>766.9</v>
      </c>
      <c r="D424" s="324">
        <v>770.61666666666667</v>
      </c>
      <c r="E424" s="324">
        <v>757.0333333333333</v>
      </c>
      <c r="F424" s="324">
        <v>747.16666666666663</v>
      </c>
      <c r="G424" s="324">
        <v>733.58333333333326</v>
      </c>
      <c r="H424" s="324">
        <v>780.48333333333335</v>
      </c>
      <c r="I424" s="324">
        <v>794.06666666666661</v>
      </c>
      <c r="J424" s="324">
        <v>803.93333333333339</v>
      </c>
      <c r="K424" s="323">
        <v>784.2</v>
      </c>
      <c r="L424" s="323">
        <v>760.75</v>
      </c>
      <c r="M424" s="323">
        <v>0.70953999999999995</v>
      </c>
      <c r="N424" s="1"/>
      <c r="O424" s="1"/>
    </row>
    <row r="425" spans="1:15" ht="12.75" customHeight="1">
      <c r="A425" s="30">
        <v>415</v>
      </c>
      <c r="B425" s="342" t="s">
        <v>507</v>
      </c>
      <c r="C425" s="323">
        <v>371.8</v>
      </c>
      <c r="D425" s="324">
        <v>370.06666666666661</v>
      </c>
      <c r="E425" s="324">
        <v>365.13333333333321</v>
      </c>
      <c r="F425" s="324">
        <v>358.46666666666658</v>
      </c>
      <c r="G425" s="324">
        <v>353.53333333333319</v>
      </c>
      <c r="H425" s="324">
        <v>376.73333333333323</v>
      </c>
      <c r="I425" s="324">
        <v>381.66666666666663</v>
      </c>
      <c r="J425" s="324">
        <v>388.33333333333326</v>
      </c>
      <c r="K425" s="323">
        <v>375</v>
      </c>
      <c r="L425" s="323">
        <v>363.4</v>
      </c>
      <c r="M425" s="323">
        <v>1.55728</v>
      </c>
      <c r="N425" s="1"/>
      <c r="O425" s="1"/>
    </row>
    <row r="426" spans="1:15" ht="12.75" customHeight="1">
      <c r="A426" s="30">
        <v>416</v>
      </c>
      <c r="B426" s="342" t="s">
        <v>515</v>
      </c>
      <c r="C426" s="323">
        <v>289.60000000000002</v>
      </c>
      <c r="D426" s="324">
        <v>290.84999999999997</v>
      </c>
      <c r="E426" s="324">
        <v>284.79999999999995</v>
      </c>
      <c r="F426" s="324">
        <v>280</v>
      </c>
      <c r="G426" s="324">
        <v>273.95</v>
      </c>
      <c r="H426" s="324">
        <v>295.64999999999992</v>
      </c>
      <c r="I426" s="324">
        <v>301.7</v>
      </c>
      <c r="J426" s="324">
        <v>306.49999999999989</v>
      </c>
      <c r="K426" s="323">
        <v>296.89999999999998</v>
      </c>
      <c r="L426" s="323">
        <v>286.05</v>
      </c>
      <c r="M426" s="323">
        <v>7.6116099999999998</v>
      </c>
      <c r="N426" s="1"/>
      <c r="O426" s="1"/>
    </row>
    <row r="427" spans="1:15" ht="12.75" customHeight="1">
      <c r="A427" s="30">
        <v>417</v>
      </c>
      <c r="B427" s="342" t="s">
        <v>508</v>
      </c>
      <c r="C427" s="323">
        <v>56.9</v>
      </c>
      <c r="D427" s="324">
        <v>57.1</v>
      </c>
      <c r="E427" s="324">
        <v>56</v>
      </c>
      <c r="F427" s="324">
        <v>55.1</v>
      </c>
      <c r="G427" s="324">
        <v>54</v>
      </c>
      <c r="H427" s="324">
        <v>58</v>
      </c>
      <c r="I427" s="324">
        <v>59.100000000000009</v>
      </c>
      <c r="J427" s="324">
        <v>60</v>
      </c>
      <c r="K427" s="323">
        <v>58.2</v>
      </c>
      <c r="L427" s="323">
        <v>56.2</v>
      </c>
      <c r="M427" s="323">
        <v>34.27993</v>
      </c>
      <c r="N427" s="1"/>
      <c r="O427" s="1"/>
    </row>
    <row r="428" spans="1:15" ht="12.75" customHeight="1">
      <c r="A428" s="30">
        <v>418</v>
      </c>
      <c r="B428" s="342" t="s">
        <v>192</v>
      </c>
      <c r="C428" s="323">
        <v>2614.5500000000002</v>
      </c>
      <c r="D428" s="324">
        <v>2614.0499999999997</v>
      </c>
      <c r="E428" s="324">
        <v>2600.4999999999995</v>
      </c>
      <c r="F428" s="324">
        <v>2586.4499999999998</v>
      </c>
      <c r="G428" s="324">
        <v>2572.8999999999996</v>
      </c>
      <c r="H428" s="324">
        <v>2628.0999999999995</v>
      </c>
      <c r="I428" s="324">
        <v>2641.6499999999996</v>
      </c>
      <c r="J428" s="324">
        <v>2655.6999999999994</v>
      </c>
      <c r="K428" s="323">
        <v>2627.6</v>
      </c>
      <c r="L428" s="323">
        <v>2600</v>
      </c>
      <c r="M428" s="323">
        <v>2.5114399999999999</v>
      </c>
      <c r="N428" s="1"/>
      <c r="O428" s="1"/>
    </row>
    <row r="429" spans="1:15" ht="12.75" customHeight="1">
      <c r="A429" s="30">
        <v>419</v>
      </c>
      <c r="B429" s="342" t="s">
        <v>193</v>
      </c>
      <c r="C429" s="323">
        <v>1103</v>
      </c>
      <c r="D429" s="324">
        <v>1100.4833333333333</v>
      </c>
      <c r="E429" s="324">
        <v>1088.5666666666666</v>
      </c>
      <c r="F429" s="324">
        <v>1074.1333333333332</v>
      </c>
      <c r="G429" s="324">
        <v>1062.2166666666665</v>
      </c>
      <c r="H429" s="324">
        <v>1114.9166666666667</v>
      </c>
      <c r="I429" s="324">
        <v>1126.8333333333333</v>
      </c>
      <c r="J429" s="324">
        <v>1141.2666666666669</v>
      </c>
      <c r="K429" s="323">
        <v>1112.4000000000001</v>
      </c>
      <c r="L429" s="323">
        <v>1086.05</v>
      </c>
      <c r="M429" s="323">
        <v>6.4685600000000001</v>
      </c>
      <c r="N429" s="1"/>
      <c r="O429" s="1"/>
    </row>
    <row r="430" spans="1:15" ht="12.75" customHeight="1">
      <c r="A430" s="30">
        <v>420</v>
      </c>
      <c r="B430" s="342" t="s">
        <v>512</v>
      </c>
      <c r="C430" s="323">
        <v>363.6</v>
      </c>
      <c r="D430" s="324">
        <v>365.8</v>
      </c>
      <c r="E430" s="324">
        <v>359.6</v>
      </c>
      <c r="F430" s="324">
        <v>355.6</v>
      </c>
      <c r="G430" s="324">
        <v>349.40000000000003</v>
      </c>
      <c r="H430" s="324">
        <v>369.8</v>
      </c>
      <c r="I430" s="324">
        <v>375.99999999999994</v>
      </c>
      <c r="J430" s="324">
        <v>380</v>
      </c>
      <c r="K430" s="323">
        <v>372</v>
      </c>
      <c r="L430" s="323">
        <v>361.8</v>
      </c>
      <c r="M430" s="323">
        <v>9.4618400000000005</v>
      </c>
      <c r="N430" s="1"/>
      <c r="O430" s="1"/>
    </row>
    <row r="431" spans="1:15" ht="12.75" customHeight="1">
      <c r="A431" s="30">
        <v>421</v>
      </c>
      <c r="B431" s="342" t="s">
        <v>509</v>
      </c>
      <c r="C431" s="323">
        <v>92.5</v>
      </c>
      <c r="D431" s="324">
        <v>93.016666666666652</v>
      </c>
      <c r="E431" s="324">
        <v>91.0833333333333</v>
      </c>
      <c r="F431" s="324">
        <v>89.666666666666643</v>
      </c>
      <c r="G431" s="324">
        <v>87.733333333333292</v>
      </c>
      <c r="H431" s="324">
        <v>94.433333333333309</v>
      </c>
      <c r="I431" s="324">
        <v>96.366666666666646</v>
      </c>
      <c r="J431" s="324">
        <v>97.783333333333317</v>
      </c>
      <c r="K431" s="323">
        <v>94.95</v>
      </c>
      <c r="L431" s="323">
        <v>91.6</v>
      </c>
      <c r="M431" s="323">
        <v>1.2155899999999999</v>
      </c>
      <c r="N431" s="1"/>
      <c r="O431" s="1"/>
    </row>
    <row r="432" spans="1:15" ht="12.75" customHeight="1">
      <c r="A432" s="30">
        <v>422</v>
      </c>
      <c r="B432" s="342" t="s">
        <v>511</v>
      </c>
      <c r="C432" s="323">
        <v>224.85</v>
      </c>
      <c r="D432" s="324">
        <v>223.31666666666669</v>
      </c>
      <c r="E432" s="324">
        <v>219.63333333333338</v>
      </c>
      <c r="F432" s="324">
        <v>214.41666666666669</v>
      </c>
      <c r="G432" s="324">
        <v>210.73333333333338</v>
      </c>
      <c r="H432" s="324">
        <v>228.53333333333339</v>
      </c>
      <c r="I432" s="324">
        <v>232.21666666666673</v>
      </c>
      <c r="J432" s="324">
        <v>237.43333333333339</v>
      </c>
      <c r="K432" s="323">
        <v>227</v>
      </c>
      <c r="L432" s="323">
        <v>218.1</v>
      </c>
      <c r="M432" s="323">
        <v>12.111800000000001</v>
      </c>
      <c r="N432" s="1"/>
      <c r="O432" s="1"/>
    </row>
    <row r="433" spans="1:15" ht="12.75" customHeight="1">
      <c r="A433" s="30">
        <v>423</v>
      </c>
      <c r="B433" s="342" t="s">
        <v>513</v>
      </c>
      <c r="C433" s="323">
        <v>533</v>
      </c>
      <c r="D433" s="324">
        <v>536.4666666666667</v>
      </c>
      <c r="E433" s="324">
        <v>528.03333333333342</v>
      </c>
      <c r="F433" s="324">
        <v>523.06666666666672</v>
      </c>
      <c r="G433" s="324">
        <v>514.63333333333344</v>
      </c>
      <c r="H433" s="324">
        <v>541.43333333333339</v>
      </c>
      <c r="I433" s="324">
        <v>549.86666666666679</v>
      </c>
      <c r="J433" s="324">
        <v>554.83333333333337</v>
      </c>
      <c r="K433" s="323">
        <v>544.9</v>
      </c>
      <c r="L433" s="323">
        <v>531.5</v>
      </c>
      <c r="M433" s="323">
        <v>0.84526999999999997</v>
      </c>
      <c r="N433" s="1"/>
      <c r="O433" s="1"/>
    </row>
    <row r="434" spans="1:15" ht="12.75" customHeight="1">
      <c r="A434" s="30">
        <v>424</v>
      </c>
      <c r="B434" s="342" t="s">
        <v>514</v>
      </c>
      <c r="C434" s="323">
        <v>407.05</v>
      </c>
      <c r="D434" s="324">
        <v>407.95</v>
      </c>
      <c r="E434" s="324">
        <v>403.5</v>
      </c>
      <c r="F434" s="324">
        <v>399.95</v>
      </c>
      <c r="G434" s="324">
        <v>395.5</v>
      </c>
      <c r="H434" s="324">
        <v>411.5</v>
      </c>
      <c r="I434" s="324">
        <v>415.94999999999993</v>
      </c>
      <c r="J434" s="324">
        <v>419.5</v>
      </c>
      <c r="K434" s="323">
        <v>412.4</v>
      </c>
      <c r="L434" s="323">
        <v>404.4</v>
      </c>
      <c r="M434" s="323">
        <v>2.3581699999999999</v>
      </c>
      <c r="N434" s="1"/>
      <c r="O434" s="1"/>
    </row>
    <row r="435" spans="1:15" ht="12.75" customHeight="1">
      <c r="A435" s="30">
        <v>425</v>
      </c>
      <c r="B435" s="342" t="s">
        <v>516</v>
      </c>
      <c r="C435" s="323">
        <v>1911.05</v>
      </c>
      <c r="D435" s="324">
        <v>1895.9000000000003</v>
      </c>
      <c r="E435" s="324">
        <v>1876.8000000000006</v>
      </c>
      <c r="F435" s="324">
        <v>1842.5500000000004</v>
      </c>
      <c r="G435" s="324">
        <v>1823.4500000000007</v>
      </c>
      <c r="H435" s="324">
        <v>1930.1500000000005</v>
      </c>
      <c r="I435" s="324">
        <v>1949.2500000000005</v>
      </c>
      <c r="J435" s="324">
        <v>1983.5000000000005</v>
      </c>
      <c r="K435" s="323">
        <v>1915</v>
      </c>
      <c r="L435" s="323">
        <v>1861.65</v>
      </c>
      <c r="M435" s="323">
        <v>0.41067999999999999</v>
      </c>
      <c r="N435" s="1"/>
      <c r="O435" s="1"/>
    </row>
    <row r="436" spans="1:15" ht="12.75" customHeight="1">
      <c r="A436" s="30">
        <v>426</v>
      </c>
      <c r="B436" s="342" t="s">
        <v>517</v>
      </c>
      <c r="C436" s="323">
        <v>916.35</v>
      </c>
      <c r="D436" s="324">
        <v>926.05000000000007</v>
      </c>
      <c r="E436" s="324">
        <v>900.70000000000016</v>
      </c>
      <c r="F436" s="324">
        <v>885.05000000000007</v>
      </c>
      <c r="G436" s="324">
        <v>859.70000000000016</v>
      </c>
      <c r="H436" s="324">
        <v>941.70000000000016</v>
      </c>
      <c r="I436" s="324">
        <v>967.05000000000007</v>
      </c>
      <c r="J436" s="324">
        <v>982.70000000000016</v>
      </c>
      <c r="K436" s="323">
        <v>951.4</v>
      </c>
      <c r="L436" s="323">
        <v>910.4</v>
      </c>
      <c r="M436" s="323">
        <v>1.0412600000000001</v>
      </c>
      <c r="N436" s="1"/>
      <c r="O436" s="1"/>
    </row>
    <row r="437" spans="1:15" ht="12.75" customHeight="1">
      <c r="A437" s="30">
        <v>427</v>
      </c>
      <c r="B437" s="342" t="s">
        <v>194</v>
      </c>
      <c r="C437" s="323">
        <v>902.35</v>
      </c>
      <c r="D437" s="324">
        <v>904.53333333333342</v>
      </c>
      <c r="E437" s="324">
        <v>894.11666666666679</v>
      </c>
      <c r="F437" s="324">
        <v>885.88333333333333</v>
      </c>
      <c r="G437" s="324">
        <v>875.4666666666667</v>
      </c>
      <c r="H437" s="324">
        <v>912.76666666666688</v>
      </c>
      <c r="I437" s="324">
        <v>923.18333333333362</v>
      </c>
      <c r="J437" s="324">
        <v>931.41666666666697</v>
      </c>
      <c r="K437" s="323">
        <v>914.95</v>
      </c>
      <c r="L437" s="323">
        <v>896.3</v>
      </c>
      <c r="M437" s="323">
        <v>15.716760000000001</v>
      </c>
      <c r="N437" s="1"/>
      <c r="O437" s="1"/>
    </row>
    <row r="438" spans="1:15" ht="12.75" customHeight="1">
      <c r="A438" s="30">
        <v>428</v>
      </c>
      <c r="B438" s="342" t="s">
        <v>518</v>
      </c>
      <c r="C438" s="323">
        <v>418.55</v>
      </c>
      <c r="D438" s="324">
        <v>420.84999999999997</v>
      </c>
      <c r="E438" s="324">
        <v>410.69999999999993</v>
      </c>
      <c r="F438" s="324">
        <v>402.84999999999997</v>
      </c>
      <c r="G438" s="324">
        <v>392.69999999999993</v>
      </c>
      <c r="H438" s="324">
        <v>428.69999999999993</v>
      </c>
      <c r="I438" s="324">
        <v>438.84999999999991</v>
      </c>
      <c r="J438" s="324">
        <v>446.69999999999993</v>
      </c>
      <c r="K438" s="323">
        <v>431</v>
      </c>
      <c r="L438" s="323">
        <v>413</v>
      </c>
      <c r="M438" s="323">
        <v>4.2273800000000001</v>
      </c>
      <c r="N438" s="1"/>
      <c r="O438" s="1"/>
    </row>
    <row r="439" spans="1:15" ht="12.75" customHeight="1">
      <c r="A439" s="30">
        <v>429</v>
      </c>
      <c r="B439" s="342" t="s">
        <v>195</v>
      </c>
      <c r="C439" s="323">
        <v>467.7</v>
      </c>
      <c r="D439" s="324">
        <v>468.2</v>
      </c>
      <c r="E439" s="324">
        <v>462.9</v>
      </c>
      <c r="F439" s="324">
        <v>458.09999999999997</v>
      </c>
      <c r="G439" s="324">
        <v>452.79999999999995</v>
      </c>
      <c r="H439" s="324">
        <v>473</v>
      </c>
      <c r="I439" s="324">
        <v>478.30000000000007</v>
      </c>
      <c r="J439" s="324">
        <v>483.1</v>
      </c>
      <c r="K439" s="323">
        <v>473.5</v>
      </c>
      <c r="L439" s="323">
        <v>463.4</v>
      </c>
      <c r="M439" s="323">
        <v>9.4764199999999992</v>
      </c>
      <c r="N439" s="1"/>
      <c r="O439" s="1"/>
    </row>
    <row r="440" spans="1:15" ht="12.75" customHeight="1">
      <c r="A440" s="30">
        <v>430</v>
      </c>
      <c r="B440" s="342" t="s">
        <v>521</v>
      </c>
      <c r="C440" s="323">
        <v>902.1</v>
      </c>
      <c r="D440" s="324">
        <v>892.30000000000007</v>
      </c>
      <c r="E440" s="324">
        <v>869.25000000000011</v>
      </c>
      <c r="F440" s="324">
        <v>836.40000000000009</v>
      </c>
      <c r="G440" s="324">
        <v>813.35000000000014</v>
      </c>
      <c r="H440" s="324">
        <v>925.15000000000009</v>
      </c>
      <c r="I440" s="324">
        <v>948.2</v>
      </c>
      <c r="J440" s="324">
        <v>981.05000000000007</v>
      </c>
      <c r="K440" s="323">
        <v>915.35</v>
      </c>
      <c r="L440" s="323">
        <v>859.45</v>
      </c>
      <c r="M440" s="323">
        <v>2.2026500000000002</v>
      </c>
      <c r="N440" s="1"/>
      <c r="O440" s="1"/>
    </row>
    <row r="441" spans="1:15" ht="12.75" customHeight="1">
      <c r="A441" s="30">
        <v>431</v>
      </c>
      <c r="B441" s="342" t="s">
        <v>519</v>
      </c>
      <c r="C441" s="323">
        <v>328.95</v>
      </c>
      <c r="D441" s="324">
        <v>329.93333333333334</v>
      </c>
      <c r="E441" s="324">
        <v>326.06666666666666</v>
      </c>
      <c r="F441" s="324">
        <v>323.18333333333334</v>
      </c>
      <c r="G441" s="324">
        <v>319.31666666666666</v>
      </c>
      <c r="H441" s="324">
        <v>332.81666666666666</v>
      </c>
      <c r="I441" s="324">
        <v>336.68333333333334</v>
      </c>
      <c r="J441" s="324">
        <v>339.56666666666666</v>
      </c>
      <c r="K441" s="323">
        <v>333.8</v>
      </c>
      <c r="L441" s="323">
        <v>327.05</v>
      </c>
      <c r="M441" s="323">
        <v>0.62514000000000003</v>
      </c>
      <c r="N441" s="1"/>
      <c r="O441" s="1"/>
    </row>
    <row r="442" spans="1:15" ht="12.75" customHeight="1">
      <c r="A442" s="30">
        <v>432</v>
      </c>
      <c r="B442" s="342" t="s">
        <v>520</v>
      </c>
      <c r="C442" s="323">
        <v>2003.15</v>
      </c>
      <c r="D442" s="324">
        <v>2006.1499999999999</v>
      </c>
      <c r="E442" s="324">
        <v>1978.9999999999998</v>
      </c>
      <c r="F442" s="324">
        <v>1954.85</v>
      </c>
      <c r="G442" s="324">
        <v>1927.6999999999998</v>
      </c>
      <c r="H442" s="324">
        <v>2030.2999999999997</v>
      </c>
      <c r="I442" s="324">
        <v>2057.4499999999998</v>
      </c>
      <c r="J442" s="324">
        <v>2081.5999999999995</v>
      </c>
      <c r="K442" s="323">
        <v>2033.3</v>
      </c>
      <c r="L442" s="323">
        <v>1982</v>
      </c>
      <c r="M442" s="323">
        <v>0.32688</v>
      </c>
      <c r="N442" s="1"/>
      <c r="O442" s="1"/>
    </row>
    <row r="443" spans="1:15" ht="12.75" customHeight="1">
      <c r="A443" s="30">
        <v>433</v>
      </c>
      <c r="B443" s="342" t="s">
        <v>522</v>
      </c>
      <c r="C443" s="323">
        <v>600.15</v>
      </c>
      <c r="D443" s="324">
        <v>604.03333333333342</v>
      </c>
      <c r="E443" s="324">
        <v>588.06666666666683</v>
      </c>
      <c r="F443" s="324">
        <v>575.98333333333346</v>
      </c>
      <c r="G443" s="324">
        <v>560.01666666666688</v>
      </c>
      <c r="H443" s="324">
        <v>616.11666666666679</v>
      </c>
      <c r="I443" s="324">
        <v>632.08333333333326</v>
      </c>
      <c r="J443" s="324">
        <v>644.16666666666674</v>
      </c>
      <c r="K443" s="323">
        <v>620</v>
      </c>
      <c r="L443" s="323">
        <v>591.95000000000005</v>
      </c>
      <c r="M443" s="323">
        <v>6.7122099999999998</v>
      </c>
      <c r="N443" s="1"/>
      <c r="O443" s="1"/>
    </row>
    <row r="444" spans="1:15" ht="12.75" customHeight="1">
      <c r="A444" s="30">
        <v>434</v>
      </c>
      <c r="B444" s="342" t="s">
        <v>523</v>
      </c>
      <c r="C444" s="323">
        <v>9.35</v>
      </c>
      <c r="D444" s="324">
        <v>9.4499999999999993</v>
      </c>
      <c r="E444" s="324">
        <v>9.1999999999999993</v>
      </c>
      <c r="F444" s="324">
        <v>9.0500000000000007</v>
      </c>
      <c r="G444" s="324">
        <v>8.8000000000000007</v>
      </c>
      <c r="H444" s="324">
        <v>9.5999999999999979</v>
      </c>
      <c r="I444" s="324">
        <v>9.8499999999999979</v>
      </c>
      <c r="J444" s="324">
        <v>9.9999999999999964</v>
      </c>
      <c r="K444" s="323">
        <v>9.6999999999999993</v>
      </c>
      <c r="L444" s="323">
        <v>9.3000000000000007</v>
      </c>
      <c r="M444" s="323">
        <v>273.34487000000001</v>
      </c>
      <c r="N444" s="1"/>
      <c r="O444" s="1"/>
    </row>
    <row r="445" spans="1:15" ht="12.75" customHeight="1">
      <c r="A445" s="30">
        <v>435</v>
      </c>
      <c r="B445" s="342" t="s">
        <v>510</v>
      </c>
      <c r="C445" s="323">
        <v>306.2</v>
      </c>
      <c r="D445" s="324">
        <v>309.13333333333338</v>
      </c>
      <c r="E445" s="324">
        <v>301.26666666666677</v>
      </c>
      <c r="F445" s="324">
        <v>296.33333333333337</v>
      </c>
      <c r="G445" s="324">
        <v>288.46666666666675</v>
      </c>
      <c r="H445" s="324">
        <v>314.06666666666678</v>
      </c>
      <c r="I445" s="324">
        <v>321.93333333333345</v>
      </c>
      <c r="J445" s="324">
        <v>326.86666666666679</v>
      </c>
      <c r="K445" s="323">
        <v>317</v>
      </c>
      <c r="L445" s="323">
        <v>304.2</v>
      </c>
      <c r="M445" s="323">
        <v>5.7219600000000002</v>
      </c>
      <c r="N445" s="1"/>
      <c r="O445" s="1"/>
    </row>
    <row r="446" spans="1:15" ht="12.75" customHeight="1">
      <c r="A446" s="30">
        <v>436</v>
      </c>
      <c r="B446" s="342" t="s">
        <v>524</v>
      </c>
      <c r="C446" s="323">
        <v>1083.3</v>
      </c>
      <c r="D446" s="324">
        <v>1088.3500000000001</v>
      </c>
      <c r="E446" s="324">
        <v>1065.2500000000002</v>
      </c>
      <c r="F446" s="324">
        <v>1047.2</v>
      </c>
      <c r="G446" s="324">
        <v>1024.1000000000001</v>
      </c>
      <c r="H446" s="324">
        <v>1106.4000000000003</v>
      </c>
      <c r="I446" s="324">
        <v>1129.5000000000002</v>
      </c>
      <c r="J446" s="324">
        <v>1147.5500000000004</v>
      </c>
      <c r="K446" s="323">
        <v>1111.45</v>
      </c>
      <c r="L446" s="323">
        <v>1070.3</v>
      </c>
      <c r="M446" s="323">
        <v>0.62688999999999995</v>
      </c>
      <c r="N446" s="1"/>
      <c r="O446" s="1"/>
    </row>
    <row r="447" spans="1:15" ht="12.75" customHeight="1">
      <c r="A447" s="30">
        <v>437</v>
      </c>
      <c r="B447" s="342" t="s">
        <v>276</v>
      </c>
      <c r="C447" s="323">
        <v>579.04999999999995</v>
      </c>
      <c r="D447" s="324">
        <v>583.25</v>
      </c>
      <c r="E447" s="324">
        <v>572.15</v>
      </c>
      <c r="F447" s="324">
        <v>565.25</v>
      </c>
      <c r="G447" s="324">
        <v>554.15</v>
      </c>
      <c r="H447" s="324">
        <v>590.15</v>
      </c>
      <c r="I447" s="324">
        <v>601.24999999999989</v>
      </c>
      <c r="J447" s="324">
        <v>608.15</v>
      </c>
      <c r="K447" s="323">
        <v>594.35</v>
      </c>
      <c r="L447" s="323">
        <v>576.35</v>
      </c>
      <c r="M447" s="323">
        <v>3.26722</v>
      </c>
      <c r="N447" s="1"/>
      <c r="O447" s="1"/>
    </row>
    <row r="448" spans="1:15" ht="12.75" customHeight="1">
      <c r="A448" s="30">
        <v>438</v>
      </c>
      <c r="B448" s="342" t="s">
        <v>529</v>
      </c>
      <c r="C448" s="323">
        <v>1382</v>
      </c>
      <c r="D448" s="324">
        <v>1387.75</v>
      </c>
      <c r="E448" s="324">
        <v>1349.25</v>
      </c>
      <c r="F448" s="324">
        <v>1316.5</v>
      </c>
      <c r="G448" s="324">
        <v>1278</v>
      </c>
      <c r="H448" s="324">
        <v>1420.5</v>
      </c>
      <c r="I448" s="324">
        <v>1459</v>
      </c>
      <c r="J448" s="324">
        <v>1491.75</v>
      </c>
      <c r="K448" s="323">
        <v>1426.25</v>
      </c>
      <c r="L448" s="323">
        <v>1355</v>
      </c>
      <c r="M448" s="323">
        <v>3.2651500000000002</v>
      </c>
      <c r="N448" s="1"/>
      <c r="O448" s="1"/>
    </row>
    <row r="449" spans="1:15" ht="12.75" customHeight="1">
      <c r="A449" s="30">
        <v>439</v>
      </c>
      <c r="B449" s="342" t="s">
        <v>530</v>
      </c>
      <c r="C449" s="323">
        <v>10716</v>
      </c>
      <c r="D449" s="324">
        <v>10789.983333333334</v>
      </c>
      <c r="E449" s="324">
        <v>10565.566666666668</v>
      </c>
      <c r="F449" s="324">
        <v>10415.133333333333</v>
      </c>
      <c r="G449" s="324">
        <v>10190.716666666667</v>
      </c>
      <c r="H449" s="324">
        <v>10940.416666666668</v>
      </c>
      <c r="I449" s="324">
        <v>11164.833333333332</v>
      </c>
      <c r="J449" s="324">
        <v>11315.266666666668</v>
      </c>
      <c r="K449" s="323">
        <v>11014.4</v>
      </c>
      <c r="L449" s="323">
        <v>10639.55</v>
      </c>
      <c r="M449" s="323">
        <v>2.3630000000000002E-2</v>
      </c>
      <c r="N449" s="1"/>
      <c r="O449" s="1"/>
    </row>
    <row r="450" spans="1:15" ht="12.75" customHeight="1">
      <c r="A450" s="30">
        <v>440</v>
      </c>
      <c r="B450" s="342" t="s">
        <v>196</v>
      </c>
      <c r="C450" s="323">
        <v>975.1</v>
      </c>
      <c r="D450" s="324">
        <v>975.94999999999993</v>
      </c>
      <c r="E450" s="324">
        <v>966.39999999999986</v>
      </c>
      <c r="F450" s="324">
        <v>957.69999999999993</v>
      </c>
      <c r="G450" s="324">
        <v>948.14999999999986</v>
      </c>
      <c r="H450" s="324">
        <v>984.64999999999986</v>
      </c>
      <c r="I450" s="324">
        <v>994.19999999999982</v>
      </c>
      <c r="J450" s="324">
        <v>1002.8999999999999</v>
      </c>
      <c r="K450" s="323">
        <v>985.5</v>
      </c>
      <c r="L450" s="323">
        <v>967.25</v>
      </c>
      <c r="M450" s="323">
        <v>14.21106</v>
      </c>
      <c r="N450" s="1"/>
      <c r="O450" s="1"/>
    </row>
    <row r="451" spans="1:15" ht="12.75" customHeight="1">
      <c r="A451" s="30">
        <v>441</v>
      </c>
      <c r="B451" s="342" t="s">
        <v>531</v>
      </c>
      <c r="C451" s="323">
        <v>198.4</v>
      </c>
      <c r="D451" s="324">
        <v>199.08333333333334</v>
      </c>
      <c r="E451" s="324">
        <v>196.81666666666669</v>
      </c>
      <c r="F451" s="324">
        <v>195.23333333333335</v>
      </c>
      <c r="G451" s="324">
        <v>192.9666666666667</v>
      </c>
      <c r="H451" s="324">
        <v>200.66666666666669</v>
      </c>
      <c r="I451" s="324">
        <v>202.93333333333334</v>
      </c>
      <c r="J451" s="324">
        <v>204.51666666666668</v>
      </c>
      <c r="K451" s="323">
        <v>201.35</v>
      </c>
      <c r="L451" s="323">
        <v>197.5</v>
      </c>
      <c r="M451" s="323">
        <v>5.4318900000000001</v>
      </c>
      <c r="N451" s="1"/>
      <c r="O451" s="1"/>
    </row>
    <row r="452" spans="1:15" ht="12.75" customHeight="1">
      <c r="A452" s="30">
        <v>442</v>
      </c>
      <c r="B452" s="342" t="s">
        <v>532</v>
      </c>
      <c r="C452" s="323">
        <v>1166.4000000000001</v>
      </c>
      <c r="D452" s="324">
        <v>1167.25</v>
      </c>
      <c r="E452" s="324">
        <v>1155.45</v>
      </c>
      <c r="F452" s="324">
        <v>1144.5</v>
      </c>
      <c r="G452" s="324">
        <v>1132.7</v>
      </c>
      <c r="H452" s="324">
        <v>1178.2</v>
      </c>
      <c r="I452" s="324">
        <v>1190.0000000000002</v>
      </c>
      <c r="J452" s="324">
        <v>1200.95</v>
      </c>
      <c r="K452" s="323">
        <v>1179.05</v>
      </c>
      <c r="L452" s="323">
        <v>1156.3</v>
      </c>
      <c r="M452" s="323">
        <v>4.8609200000000001</v>
      </c>
      <c r="N452" s="1"/>
      <c r="O452" s="1"/>
    </row>
    <row r="453" spans="1:15" ht="12.75" customHeight="1">
      <c r="A453" s="30">
        <v>443</v>
      </c>
      <c r="B453" s="342" t="s">
        <v>197</v>
      </c>
      <c r="C453" s="323">
        <v>733.35</v>
      </c>
      <c r="D453" s="324">
        <v>727.31666666666661</v>
      </c>
      <c r="E453" s="324">
        <v>714.63333333333321</v>
      </c>
      <c r="F453" s="324">
        <v>695.91666666666663</v>
      </c>
      <c r="G453" s="324">
        <v>683.23333333333323</v>
      </c>
      <c r="H453" s="324">
        <v>746.03333333333319</v>
      </c>
      <c r="I453" s="324">
        <v>758.71666666666658</v>
      </c>
      <c r="J453" s="324">
        <v>777.43333333333317</v>
      </c>
      <c r="K453" s="323">
        <v>740</v>
      </c>
      <c r="L453" s="323">
        <v>708.6</v>
      </c>
      <c r="M453" s="323">
        <v>29.686209999999999</v>
      </c>
      <c r="N453" s="1"/>
      <c r="O453" s="1"/>
    </row>
    <row r="454" spans="1:15" ht="12.75" customHeight="1">
      <c r="A454" s="30">
        <v>444</v>
      </c>
      <c r="B454" s="342" t="s">
        <v>277</v>
      </c>
      <c r="C454" s="323">
        <v>8438.2000000000007</v>
      </c>
      <c r="D454" s="324">
        <v>8190.8166666666666</v>
      </c>
      <c r="E454" s="324">
        <v>7847.6333333333332</v>
      </c>
      <c r="F454" s="324">
        <v>7257.0666666666666</v>
      </c>
      <c r="G454" s="324">
        <v>6913.8833333333332</v>
      </c>
      <c r="H454" s="324">
        <v>8781.3833333333332</v>
      </c>
      <c r="I454" s="324">
        <v>9124.5666666666657</v>
      </c>
      <c r="J454" s="324">
        <v>9715.1333333333332</v>
      </c>
      <c r="K454" s="323">
        <v>8534</v>
      </c>
      <c r="L454" s="323">
        <v>7600.25</v>
      </c>
      <c r="M454" s="323">
        <v>18.2912</v>
      </c>
      <c r="N454" s="1"/>
      <c r="O454" s="1"/>
    </row>
    <row r="455" spans="1:15" ht="12.75" customHeight="1">
      <c r="A455" s="30">
        <v>445</v>
      </c>
      <c r="B455" s="342" t="s">
        <v>198</v>
      </c>
      <c r="C455" s="323">
        <v>432.1</v>
      </c>
      <c r="D455" s="324">
        <v>432.25</v>
      </c>
      <c r="E455" s="324">
        <v>427.5</v>
      </c>
      <c r="F455" s="324">
        <v>422.9</v>
      </c>
      <c r="G455" s="324">
        <v>418.15</v>
      </c>
      <c r="H455" s="324">
        <v>436.85</v>
      </c>
      <c r="I455" s="324">
        <v>441.6</v>
      </c>
      <c r="J455" s="324">
        <v>446.20000000000005</v>
      </c>
      <c r="K455" s="323">
        <v>437</v>
      </c>
      <c r="L455" s="323">
        <v>427.65</v>
      </c>
      <c r="M455" s="323">
        <v>151.04414</v>
      </c>
      <c r="N455" s="1"/>
      <c r="O455" s="1"/>
    </row>
    <row r="456" spans="1:15" ht="12.75" customHeight="1">
      <c r="A456" s="30">
        <v>446</v>
      </c>
      <c r="B456" s="342" t="s">
        <v>533</v>
      </c>
      <c r="C456" s="323">
        <v>207.5</v>
      </c>
      <c r="D456" s="324">
        <v>207.66666666666666</v>
      </c>
      <c r="E456" s="324">
        <v>204.93333333333331</v>
      </c>
      <c r="F456" s="324">
        <v>202.36666666666665</v>
      </c>
      <c r="G456" s="324">
        <v>199.6333333333333</v>
      </c>
      <c r="H456" s="324">
        <v>210.23333333333332</v>
      </c>
      <c r="I456" s="324">
        <v>212.96666666666667</v>
      </c>
      <c r="J456" s="324">
        <v>215.53333333333333</v>
      </c>
      <c r="K456" s="323">
        <v>210.4</v>
      </c>
      <c r="L456" s="323">
        <v>205.1</v>
      </c>
      <c r="M456" s="323">
        <v>27.256170000000001</v>
      </c>
      <c r="N456" s="1"/>
      <c r="O456" s="1"/>
    </row>
    <row r="457" spans="1:15" ht="12.75" customHeight="1">
      <c r="A457" s="30">
        <v>447</v>
      </c>
      <c r="B457" s="342" t="s">
        <v>199</v>
      </c>
      <c r="C457" s="323">
        <v>241.35</v>
      </c>
      <c r="D457" s="324">
        <v>241.61666666666665</v>
      </c>
      <c r="E457" s="324">
        <v>238.93333333333328</v>
      </c>
      <c r="F457" s="324">
        <v>236.51666666666662</v>
      </c>
      <c r="G457" s="324">
        <v>233.83333333333326</v>
      </c>
      <c r="H457" s="324">
        <v>244.0333333333333</v>
      </c>
      <c r="I457" s="324">
        <v>246.71666666666664</v>
      </c>
      <c r="J457" s="324">
        <v>249.13333333333333</v>
      </c>
      <c r="K457" s="323">
        <v>244.3</v>
      </c>
      <c r="L457" s="323">
        <v>239.2</v>
      </c>
      <c r="M457" s="323">
        <v>242.86187000000001</v>
      </c>
      <c r="N457" s="1"/>
      <c r="O457" s="1"/>
    </row>
    <row r="458" spans="1:15" ht="12.75" customHeight="1">
      <c r="A458" s="30">
        <v>448</v>
      </c>
      <c r="B458" s="342" t="s">
        <v>200</v>
      </c>
      <c r="C458" s="323">
        <v>1338.95</v>
      </c>
      <c r="D458" s="324">
        <v>1346.1666666666667</v>
      </c>
      <c r="E458" s="324">
        <v>1326.3333333333335</v>
      </c>
      <c r="F458" s="324">
        <v>1313.7166666666667</v>
      </c>
      <c r="G458" s="324">
        <v>1293.8833333333334</v>
      </c>
      <c r="H458" s="324">
        <v>1358.7833333333335</v>
      </c>
      <c r="I458" s="324">
        <v>1378.616666666667</v>
      </c>
      <c r="J458" s="324">
        <v>1391.2333333333336</v>
      </c>
      <c r="K458" s="323">
        <v>1366</v>
      </c>
      <c r="L458" s="323">
        <v>1333.55</v>
      </c>
      <c r="M458" s="323">
        <v>69.457440000000005</v>
      </c>
      <c r="N458" s="1"/>
      <c r="O458" s="1"/>
    </row>
    <row r="459" spans="1:15" ht="12.75" customHeight="1">
      <c r="A459" s="30">
        <v>449</v>
      </c>
      <c r="B459" s="342" t="s">
        <v>847</v>
      </c>
      <c r="C459" s="323">
        <v>745.05</v>
      </c>
      <c r="D459" s="324">
        <v>750.48333333333323</v>
      </c>
      <c r="E459" s="324">
        <v>736.06666666666649</v>
      </c>
      <c r="F459" s="324">
        <v>727.08333333333326</v>
      </c>
      <c r="G459" s="324">
        <v>712.66666666666652</v>
      </c>
      <c r="H459" s="324">
        <v>759.46666666666647</v>
      </c>
      <c r="I459" s="324">
        <v>773.88333333333321</v>
      </c>
      <c r="J459" s="324">
        <v>782.86666666666645</v>
      </c>
      <c r="K459" s="323">
        <v>764.9</v>
      </c>
      <c r="L459" s="323">
        <v>741.5</v>
      </c>
      <c r="M459" s="323">
        <v>0.65573000000000004</v>
      </c>
      <c r="N459" s="1"/>
      <c r="O459" s="1"/>
    </row>
    <row r="460" spans="1:15" ht="12.75" customHeight="1">
      <c r="A460" s="30">
        <v>450</v>
      </c>
      <c r="B460" s="342" t="s">
        <v>525</v>
      </c>
      <c r="C460" s="323">
        <v>1734.2</v>
      </c>
      <c r="D460" s="324">
        <v>1750.3666666666668</v>
      </c>
      <c r="E460" s="324">
        <v>1713.8333333333335</v>
      </c>
      <c r="F460" s="324">
        <v>1693.4666666666667</v>
      </c>
      <c r="G460" s="324">
        <v>1656.9333333333334</v>
      </c>
      <c r="H460" s="324">
        <v>1770.7333333333336</v>
      </c>
      <c r="I460" s="324">
        <v>1807.2666666666669</v>
      </c>
      <c r="J460" s="324">
        <v>1827.6333333333337</v>
      </c>
      <c r="K460" s="323">
        <v>1786.9</v>
      </c>
      <c r="L460" s="323">
        <v>1730</v>
      </c>
      <c r="M460" s="323">
        <v>0.1186</v>
      </c>
      <c r="N460" s="1"/>
      <c r="O460" s="1"/>
    </row>
    <row r="461" spans="1:15" ht="12.75" customHeight="1">
      <c r="A461" s="30">
        <v>451</v>
      </c>
      <c r="B461" s="342" t="s">
        <v>526</v>
      </c>
      <c r="C461" s="323">
        <v>775.15</v>
      </c>
      <c r="D461" s="324">
        <v>777.7833333333333</v>
      </c>
      <c r="E461" s="324">
        <v>761.36666666666656</v>
      </c>
      <c r="F461" s="324">
        <v>747.58333333333326</v>
      </c>
      <c r="G461" s="324">
        <v>731.16666666666652</v>
      </c>
      <c r="H461" s="324">
        <v>791.56666666666661</v>
      </c>
      <c r="I461" s="324">
        <v>807.98333333333335</v>
      </c>
      <c r="J461" s="324">
        <v>821.76666666666665</v>
      </c>
      <c r="K461" s="323">
        <v>794.2</v>
      </c>
      <c r="L461" s="323">
        <v>764</v>
      </c>
      <c r="M461" s="323">
        <v>5.3249999999999999E-2</v>
      </c>
      <c r="N461" s="1"/>
      <c r="O461" s="1"/>
    </row>
    <row r="462" spans="1:15" ht="12.75" customHeight="1">
      <c r="A462" s="30">
        <v>452</v>
      </c>
      <c r="B462" s="342" t="s">
        <v>201</v>
      </c>
      <c r="C462" s="323">
        <v>3707.45</v>
      </c>
      <c r="D462" s="324">
        <v>3719.65</v>
      </c>
      <c r="E462" s="324">
        <v>3659.8</v>
      </c>
      <c r="F462" s="324">
        <v>3612.15</v>
      </c>
      <c r="G462" s="324">
        <v>3552.3</v>
      </c>
      <c r="H462" s="324">
        <v>3767.3</v>
      </c>
      <c r="I462" s="324">
        <v>3827.1499999999996</v>
      </c>
      <c r="J462" s="324">
        <v>3874.8</v>
      </c>
      <c r="K462" s="323">
        <v>3779.5</v>
      </c>
      <c r="L462" s="323">
        <v>3672</v>
      </c>
      <c r="M462" s="323">
        <v>16.901330000000002</v>
      </c>
      <c r="N462" s="1"/>
      <c r="O462" s="1"/>
    </row>
    <row r="463" spans="1:15" ht="12.75" customHeight="1">
      <c r="A463" s="30">
        <v>453</v>
      </c>
      <c r="B463" s="342" t="s">
        <v>534</v>
      </c>
      <c r="C463" s="323">
        <v>3854.15</v>
      </c>
      <c r="D463" s="324">
        <v>3853.9166666666665</v>
      </c>
      <c r="E463" s="324">
        <v>3800.2333333333331</v>
      </c>
      <c r="F463" s="324">
        <v>3746.3166666666666</v>
      </c>
      <c r="G463" s="324">
        <v>3692.6333333333332</v>
      </c>
      <c r="H463" s="324">
        <v>3907.833333333333</v>
      </c>
      <c r="I463" s="324">
        <v>3961.5166666666664</v>
      </c>
      <c r="J463" s="324">
        <v>4015.4333333333329</v>
      </c>
      <c r="K463" s="323">
        <v>3907.6</v>
      </c>
      <c r="L463" s="323">
        <v>3800</v>
      </c>
      <c r="M463" s="323">
        <v>0.13746</v>
      </c>
      <c r="N463" s="1"/>
      <c r="O463" s="1"/>
    </row>
    <row r="464" spans="1:15" ht="12.75" customHeight="1">
      <c r="A464" s="30">
        <v>454</v>
      </c>
      <c r="B464" s="342" t="s">
        <v>202</v>
      </c>
      <c r="C464" s="323">
        <v>1530.55</v>
      </c>
      <c r="D464" s="324">
        <v>1542.6333333333332</v>
      </c>
      <c r="E464" s="324">
        <v>1510.3166666666664</v>
      </c>
      <c r="F464" s="324">
        <v>1490.0833333333333</v>
      </c>
      <c r="G464" s="324">
        <v>1457.7666666666664</v>
      </c>
      <c r="H464" s="324">
        <v>1562.8666666666663</v>
      </c>
      <c r="I464" s="324">
        <v>1595.1833333333329</v>
      </c>
      <c r="J464" s="324">
        <v>1615.4166666666663</v>
      </c>
      <c r="K464" s="323">
        <v>1574.95</v>
      </c>
      <c r="L464" s="323">
        <v>1522.4</v>
      </c>
      <c r="M464" s="323">
        <v>17.555109999999999</v>
      </c>
      <c r="N464" s="1"/>
      <c r="O464" s="1"/>
    </row>
    <row r="465" spans="1:15" ht="12.75" customHeight="1">
      <c r="A465" s="30">
        <v>455</v>
      </c>
      <c r="B465" s="342" t="s">
        <v>536</v>
      </c>
      <c r="C465" s="323">
        <v>1995.85</v>
      </c>
      <c r="D465" s="324">
        <v>2010.7166666666665</v>
      </c>
      <c r="E465" s="324">
        <v>1970.5333333333328</v>
      </c>
      <c r="F465" s="324">
        <v>1945.2166666666665</v>
      </c>
      <c r="G465" s="324">
        <v>1905.0333333333328</v>
      </c>
      <c r="H465" s="324">
        <v>2036.0333333333328</v>
      </c>
      <c r="I465" s="324">
        <v>2076.2166666666667</v>
      </c>
      <c r="J465" s="324">
        <v>2101.5333333333328</v>
      </c>
      <c r="K465" s="323">
        <v>2050.9</v>
      </c>
      <c r="L465" s="323">
        <v>1985.4</v>
      </c>
      <c r="M465" s="323">
        <v>0.15382999999999999</v>
      </c>
      <c r="N465" s="1"/>
      <c r="O465" s="1"/>
    </row>
    <row r="466" spans="1:15" ht="12.75" customHeight="1">
      <c r="A466" s="30">
        <v>456</v>
      </c>
      <c r="B466" s="342" t="s">
        <v>537</v>
      </c>
      <c r="C466" s="323">
        <v>780.25</v>
      </c>
      <c r="D466" s="324">
        <v>778.41666666666663</v>
      </c>
      <c r="E466" s="324">
        <v>772.88333333333321</v>
      </c>
      <c r="F466" s="324">
        <v>765.51666666666654</v>
      </c>
      <c r="G466" s="324">
        <v>759.98333333333312</v>
      </c>
      <c r="H466" s="324">
        <v>785.7833333333333</v>
      </c>
      <c r="I466" s="324">
        <v>791.31666666666683</v>
      </c>
      <c r="J466" s="324">
        <v>798.68333333333339</v>
      </c>
      <c r="K466" s="323">
        <v>783.95</v>
      </c>
      <c r="L466" s="323">
        <v>771.05</v>
      </c>
      <c r="M466" s="323">
        <v>1.0044999999999999</v>
      </c>
      <c r="N466" s="1"/>
      <c r="O466" s="1"/>
    </row>
    <row r="467" spans="1:15" ht="12.75" customHeight="1">
      <c r="A467" s="30">
        <v>457</v>
      </c>
      <c r="B467" s="342" t="s">
        <v>541</v>
      </c>
      <c r="C467" s="323">
        <v>1598.75</v>
      </c>
      <c r="D467" s="324">
        <v>1606.0666666666666</v>
      </c>
      <c r="E467" s="324">
        <v>1579.6833333333332</v>
      </c>
      <c r="F467" s="324">
        <v>1560.6166666666666</v>
      </c>
      <c r="G467" s="324">
        <v>1534.2333333333331</v>
      </c>
      <c r="H467" s="324">
        <v>1625.1333333333332</v>
      </c>
      <c r="I467" s="324">
        <v>1651.5166666666664</v>
      </c>
      <c r="J467" s="324">
        <v>1670.5833333333333</v>
      </c>
      <c r="K467" s="323">
        <v>1632.45</v>
      </c>
      <c r="L467" s="323">
        <v>1587</v>
      </c>
      <c r="M467" s="323">
        <v>0.80967</v>
      </c>
      <c r="N467" s="1"/>
      <c r="O467" s="1"/>
    </row>
    <row r="468" spans="1:15" ht="12.75" customHeight="1">
      <c r="A468" s="30">
        <v>458</v>
      </c>
      <c r="B468" s="342" t="s">
        <v>538</v>
      </c>
      <c r="C468" s="323">
        <v>2146.9</v>
      </c>
      <c r="D468" s="324">
        <v>2163.416666666667</v>
      </c>
      <c r="E468" s="324">
        <v>2121.0333333333338</v>
      </c>
      <c r="F468" s="324">
        <v>2095.166666666667</v>
      </c>
      <c r="G468" s="324">
        <v>2052.7833333333338</v>
      </c>
      <c r="H468" s="324">
        <v>2189.2833333333338</v>
      </c>
      <c r="I468" s="324">
        <v>2231.666666666667</v>
      </c>
      <c r="J468" s="324">
        <v>2257.5333333333338</v>
      </c>
      <c r="K468" s="323">
        <v>2205.8000000000002</v>
      </c>
      <c r="L468" s="323">
        <v>2137.5500000000002</v>
      </c>
      <c r="M468" s="323">
        <v>0.13786999999999999</v>
      </c>
      <c r="N468" s="1"/>
      <c r="O468" s="1"/>
    </row>
    <row r="469" spans="1:15" ht="12.75" customHeight="1">
      <c r="A469" s="30">
        <v>459</v>
      </c>
      <c r="B469" s="342" t="s">
        <v>203</v>
      </c>
      <c r="C469" s="323">
        <v>2523.9</v>
      </c>
      <c r="D469" s="324">
        <v>2558.6333333333332</v>
      </c>
      <c r="E469" s="324">
        <v>2483.2666666666664</v>
      </c>
      <c r="F469" s="324">
        <v>2442.6333333333332</v>
      </c>
      <c r="G469" s="324">
        <v>2367.2666666666664</v>
      </c>
      <c r="H469" s="324">
        <v>2599.2666666666664</v>
      </c>
      <c r="I469" s="324">
        <v>2674.6333333333332</v>
      </c>
      <c r="J469" s="324">
        <v>2715.2666666666664</v>
      </c>
      <c r="K469" s="323">
        <v>2634</v>
      </c>
      <c r="L469" s="323">
        <v>2518</v>
      </c>
      <c r="M469" s="323">
        <v>28.630400000000002</v>
      </c>
      <c r="N469" s="1"/>
      <c r="O469" s="1"/>
    </row>
    <row r="470" spans="1:15" ht="12.75" customHeight="1">
      <c r="A470" s="30">
        <v>460</v>
      </c>
      <c r="B470" s="342" t="s">
        <v>204</v>
      </c>
      <c r="C470" s="323">
        <v>2743.15</v>
      </c>
      <c r="D470" s="324">
        <v>2773.2833333333333</v>
      </c>
      <c r="E470" s="324">
        <v>2703.1666666666665</v>
      </c>
      <c r="F470" s="324">
        <v>2663.1833333333334</v>
      </c>
      <c r="G470" s="324">
        <v>2593.0666666666666</v>
      </c>
      <c r="H470" s="324">
        <v>2813.2666666666664</v>
      </c>
      <c r="I470" s="324">
        <v>2883.3833333333332</v>
      </c>
      <c r="J470" s="324">
        <v>2923.3666666666663</v>
      </c>
      <c r="K470" s="323">
        <v>2843.4</v>
      </c>
      <c r="L470" s="323">
        <v>2733.3</v>
      </c>
      <c r="M470" s="323">
        <v>1.8965700000000001</v>
      </c>
      <c r="N470" s="1"/>
      <c r="O470" s="1"/>
    </row>
    <row r="471" spans="1:15" ht="12.75" customHeight="1">
      <c r="A471" s="30">
        <v>461</v>
      </c>
      <c r="B471" s="342" t="s">
        <v>205</v>
      </c>
      <c r="C471" s="323">
        <v>485.95</v>
      </c>
      <c r="D471" s="324">
        <v>489.7833333333333</v>
      </c>
      <c r="E471" s="324">
        <v>480.36666666666662</v>
      </c>
      <c r="F471" s="324">
        <v>474.7833333333333</v>
      </c>
      <c r="G471" s="324">
        <v>465.36666666666662</v>
      </c>
      <c r="H471" s="324">
        <v>495.36666666666662</v>
      </c>
      <c r="I471" s="324">
        <v>504.78333333333336</v>
      </c>
      <c r="J471" s="324">
        <v>510.36666666666662</v>
      </c>
      <c r="K471" s="323">
        <v>499.2</v>
      </c>
      <c r="L471" s="323">
        <v>484.2</v>
      </c>
      <c r="M471" s="323">
        <v>5.9563800000000002</v>
      </c>
      <c r="N471" s="1"/>
      <c r="O471" s="1"/>
    </row>
    <row r="472" spans="1:15" ht="12.75" customHeight="1">
      <c r="A472" s="30">
        <v>462</v>
      </c>
      <c r="B472" s="342" t="s">
        <v>206</v>
      </c>
      <c r="C472" s="323">
        <v>1261.3</v>
      </c>
      <c r="D472" s="324">
        <v>1263.3500000000001</v>
      </c>
      <c r="E472" s="324">
        <v>1238.7000000000003</v>
      </c>
      <c r="F472" s="324">
        <v>1216.1000000000001</v>
      </c>
      <c r="G472" s="324">
        <v>1191.4500000000003</v>
      </c>
      <c r="H472" s="324">
        <v>1285.9500000000003</v>
      </c>
      <c r="I472" s="324">
        <v>1310.6000000000004</v>
      </c>
      <c r="J472" s="324">
        <v>1333.2000000000003</v>
      </c>
      <c r="K472" s="323">
        <v>1288</v>
      </c>
      <c r="L472" s="323">
        <v>1240.75</v>
      </c>
      <c r="M472" s="323">
        <v>6.6217600000000001</v>
      </c>
      <c r="N472" s="1"/>
      <c r="O472" s="1"/>
    </row>
    <row r="473" spans="1:15" ht="12.75" customHeight="1">
      <c r="A473" s="30">
        <v>463</v>
      </c>
      <c r="B473" s="342" t="s">
        <v>539</v>
      </c>
      <c r="C473" s="323">
        <v>52.2</v>
      </c>
      <c r="D473" s="324">
        <v>52.433333333333337</v>
      </c>
      <c r="E473" s="324">
        <v>51.866666666666674</v>
      </c>
      <c r="F473" s="324">
        <v>51.533333333333339</v>
      </c>
      <c r="G473" s="324">
        <v>50.966666666666676</v>
      </c>
      <c r="H473" s="324">
        <v>52.766666666666673</v>
      </c>
      <c r="I473" s="324">
        <v>53.333333333333336</v>
      </c>
      <c r="J473" s="324">
        <v>53.666666666666671</v>
      </c>
      <c r="K473" s="323">
        <v>53</v>
      </c>
      <c r="L473" s="323">
        <v>52.1</v>
      </c>
      <c r="M473" s="323">
        <v>28.009830000000001</v>
      </c>
      <c r="N473" s="1"/>
      <c r="O473" s="1"/>
    </row>
    <row r="474" spans="1:15" ht="12.75" customHeight="1">
      <c r="A474" s="30">
        <v>464</v>
      </c>
      <c r="B474" s="342" t="s">
        <v>540</v>
      </c>
      <c r="C474" s="323">
        <v>203.05</v>
      </c>
      <c r="D474" s="324">
        <v>202.51666666666665</v>
      </c>
      <c r="E474" s="324">
        <v>200.73333333333329</v>
      </c>
      <c r="F474" s="324">
        <v>198.41666666666663</v>
      </c>
      <c r="G474" s="324">
        <v>196.63333333333327</v>
      </c>
      <c r="H474" s="324">
        <v>204.83333333333331</v>
      </c>
      <c r="I474" s="324">
        <v>206.61666666666667</v>
      </c>
      <c r="J474" s="324">
        <v>208.93333333333334</v>
      </c>
      <c r="K474" s="323">
        <v>204.3</v>
      </c>
      <c r="L474" s="323">
        <v>200.2</v>
      </c>
      <c r="M474" s="323">
        <v>1.7457100000000001</v>
      </c>
      <c r="N474" s="1"/>
      <c r="O474" s="1"/>
    </row>
    <row r="475" spans="1:15" ht="12.75" customHeight="1">
      <c r="A475" s="30">
        <v>465</v>
      </c>
      <c r="B475" s="342" t="s">
        <v>527</v>
      </c>
      <c r="C475" s="323">
        <v>854.5</v>
      </c>
      <c r="D475" s="324">
        <v>850.16666666666663</v>
      </c>
      <c r="E475" s="324">
        <v>841.33333333333326</v>
      </c>
      <c r="F475" s="324">
        <v>828.16666666666663</v>
      </c>
      <c r="G475" s="324">
        <v>819.33333333333326</v>
      </c>
      <c r="H475" s="324">
        <v>863.33333333333326</v>
      </c>
      <c r="I475" s="324">
        <v>872.16666666666652</v>
      </c>
      <c r="J475" s="324">
        <v>885.33333333333326</v>
      </c>
      <c r="K475" s="323">
        <v>859</v>
      </c>
      <c r="L475" s="323">
        <v>837</v>
      </c>
      <c r="M475" s="323">
        <v>0.73055000000000003</v>
      </c>
      <c r="N475" s="1"/>
      <c r="O475" s="1"/>
    </row>
    <row r="476" spans="1:15" ht="12.75" customHeight="1">
      <c r="A476" s="30">
        <v>466</v>
      </c>
      <c r="B476" s="342" t="s">
        <v>848</v>
      </c>
      <c r="C476" s="323">
        <v>167.55</v>
      </c>
      <c r="D476" s="324">
        <v>167.51666666666668</v>
      </c>
      <c r="E476" s="324">
        <v>167.48333333333335</v>
      </c>
      <c r="F476" s="324">
        <v>167.41666666666666</v>
      </c>
      <c r="G476" s="324">
        <v>167.38333333333333</v>
      </c>
      <c r="H476" s="324">
        <v>167.58333333333337</v>
      </c>
      <c r="I476" s="324">
        <v>167.61666666666673</v>
      </c>
      <c r="J476" s="324">
        <v>167.68333333333339</v>
      </c>
      <c r="K476" s="323">
        <v>167.55</v>
      </c>
      <c r="L476" s="323">
        <v>167.45</v>
      </c>
      <c r="M476" s="323">
        <v>47.81823</v>
      </c>
      <c r="N476" s="1"/>
      <c r="O476" s="1"/>
    </row>
    <row r="477" spans="1:15" ht="12.75" customHeight="1">
      <c r="A477" s="30">
        <v>467</v>
      </c>
      <c r="B477" s="342" t="s">
        <v>528</v>
      </c>
      <c r="C477" s="323">
        <v>72.900000000000006</v>
      </c>
      <c r="D477" s="324">
        <v>73.566666666666677</v>
      </c>
      <c r="E477" s="324">
        <v>71.683333333333351</v>
      </c>
      <c r="F477" s="324">
        <v>70.466666666666669</v>
      </c>
      <c r="G477" s="324">
        <v>68.583333333333343</v>
      </c>
      <c r="H477" s="324">
        <v>74.78333333333336</v>
      </c>
      <c r="I477" s="324">
        <v>76.666666666666686</v>
      </c>
      <c r="J477" s="324">
        <v>77.883333333333368</v>
      </c>
      <c r="K477" s="323">
        <v>75.45</v>
      </c>
      <c r="L477" s="323">
        <v>72.349999999999994</v>
      </c>
      <c r="M477" s="323">
        <v>173.15063000000001</v>
      </c>
      <c r="N477" s="1"/>
      <c r="O477" s="1"/>
    </row>
    <row r="478" spans="1:15" ht="12.75" customHeight="1">
      <c r="A478" s="30">
        <v>468</v>
      </c>
      <c r="B478" s="342" t="s">
        <v>207</v>
      </c>
      <c r="C478" s="323">
        <v>603</v>
      </c>
      <c r="D478" s="324">
        <v>606.08333333333337</v>
      </c>
      <c r="E478" s="324">
        <v>597.36666666666679</v>
      </c>
      <c r="F478" s="324">
        <v>591.73333333333346</v>
      </c>
      <c r="G478" s="324">
        <v>583.01666666666688</v>
      </c>
      <c r="H478" s="324">
        <v>611.7166666666667</v>
      </c>
      <c r="I478" s="324">
        <v>620.43333333333317</v>
      </c>
      <c r="J478" s="324">
        <v>626.06666666666661</v>
      </c>
      <c r="K478" s="323">
        <v>614.79999999999995</v>
      </c>
      <c r="L478" s="323">
        <v>600.45000000000005</v>
      </c>
      <c r="M478" s="323">
        <v>7.84429</v>
      </c>
      <c r="N478" s="1"/>
      <c r="O478" s="1"/>
    </row>
    <row r="479" spans="1:15" ht="12.75" customHeight="1">
      <c r="A479" s="30">
        <v>469</v>
      </c>
      <c r="B479" s="342" t="s">
        <v>208</v>
      </c>
      <c r="C479" s="323">
        <v>1449.1</v>
      </c>
      <c r="D479" s="324">
        <v>1450.5666666666666</v>
      </c>
      <c r="E479" s="324">
        <v>1433.2333333333331</v>
      </c>
      <c r="F479" s="324">
        <v>1417.3666666666666</v>
      </c>
      <c r="G479" s="324">
        <v>1400.0333333333331</v>
      </c>
      <c r="H479" s="324">
        <v>1466.4333333333332</v>
      </c>
      <c r="I479" s="324">
        <v>1483.7666666666667</v>
      </c>
      <c r="J479" s="324">
        <v>1499.6333333333332</v>
      </c>
      <c r="K479" s="323">
        <v>1467.9</v>
      </c>
      <c r="L479" s="323">
        <v>1434.7</v>
      </c>
      <c r="M479" s="323">
        <v>2.3633600000000001</v>
      </c>
      <c r="N479" s="1"/>
      <c r="O479" s="1"/>
    </row>
    <row r="480" spans="1:15" ht="12.75" customHeight="1">
      <c r="A480" s="30">
        <v>470</v>
      </c>
      <c r="B480" s="342" t="s">
        <v>542</v>
      </c>
      <c r="C480" s="323">
        <v>11.7</v>
      </c>
      <c r="D480" s="324">
        <v>11.733333333333334</v>
      </c>
      <c r="E480" s="324">
        <v>11.666666666666668</v>
      </c>
      <c r="F480" s="324">
        <v>11.633333333333333</v>
      </c>
      <c r="G480" s="324">
        <v>11.566666666666666</v>
      </c>
      <c r="H480" s="324">
        <v>11.766666666666669</v>
      </c>
      <c r="I480" s="324">
        <v>11.833333333333336</v>
      </c>
      <c r="J480" s="324">
        <v>11.866666666666671</v>
      </c>
      <c r="K480" s="323">
        <v>11.8</v>
      </c>
      <c r="L480" s="323">
        <v>11.7</v>
      </c>
      <c r="M480" s="323">
        <v>13.37717</v>
      </c>
      <c r="N480" s="1"/>
      <c r="O480" s="1"/>
    </row>
    <row r="481" spans="1:15" ht="12.75" customHeight="1">
      <c r="A481" s="30">
        <v>471</v>
      </c>
      <c r="B481" s="342" t="s">
        <v>543</v>
      </c>
      <c r="C481" s="323">
        <v>582.6</v>
      </c>
      <c r="D481" s="324">
        <v>586.08333333333337</v>
      </c>
      <c r="E481" s="324">
        <v>576.51666666666677</v>
      </c>
      <c r="F481" s="324">
        <v>570.43333333333339</v>
      </c>
      <c r="G481" s="324">
        <v>560.86666666666679</v>
      </c>
      <c r="H481" s="324">
        <v>592.16666666666674</v>
      </c>
      <c r="I481" s="324">
        <v>601.73333333333335</v>
      </c>
      <c r="J481" s="324">
        <v>607.81666666666672</v>
      </c>
      <c r="K481" s="323">
        <v>595.65</v>
      </c>
      <c r="L481" s="323">
        <v>580</v>
      </c>
      <c r="M481" s="323">
        <v>1.10084</v>
      </c>
      <c r="N481" s="1"/>
      <c r="O481" s="1"/>
    </row>
    <row r="482" spans="1:15" ht="12.75" customHeight="1">
      <c r="A482" s="30">
        <v>472</v>
      </c>
      <c r="B482" s="342" t="s">
        <v>545</v>
      </c>
      <c r="C482" s="323">
        <v>107.15</v>
      </c>
      <c r="D482" s="324">
        <v>107.5</v>
      </c>
      <c r="E482" s="324">
        <v>105</v>
      </c>
      <c r="F482" s="324">
        <v>102.85</v>
      </c>
      <c r="G482" s="324">
        <v>100.35</v>
      </c>
      <c r="H482" s="324">
        <v>109.65</v>
      </c>
      <c r="I482" s="324">
        <v>112.15</v>
      </c>
      <c r="J482" s="324">
        <v>114.30000000000001</v>
      </c>
      <c r="K482" s="323">
        <v>110</v>
      </c>
      <c r="L482" s="323">
        <v>105.35</v>
      </c>
      <c r="M482" s="323">
        <v>13.68646</v>
      </c>
      <c r="N482" s="1"/>
      <c r="O482" s="1"/>
    </row>
    <row r="483" spans="1:15" ht="12.75" customHeight="1">
      <c r="A483" s="30">
        <v>473</v>
      </c>
      <c r="B483" s="342" t="s">
        <v>546</v>
      </c>
      <c r="C483" s="323">
        <v>16.05</v>
      </c>
      <c r="D483" s="324">
        <v>16.2</v>
      </c>
      <c r="E483" s="324">
        <v>15.849999999999998</v>
      </c>
      <c r="F483" s="324">
        <v>15.649999999999999</v>
      </c>
      <c r="G483" s="324">
        <v>15.299999999999997</v>
      </c>
      <c r="H483" s="324">
        <v>16.399999999999999</v>
      </c>
      <c r="I483" s="324">
        <v>16.75</v>
      </c>
      <c r="J483" s="324">
        <v>16.95</v>
      </c>
      <c r="K483" s="323">
        <v>16.55</v>
      </c>
      <c r="L483" s="323">
        <v>16</v>
      </c>
      <c r="M483" s="323">
        <v>16.657979999999998</v>
      </c>
      <c r="N483" s="1"/>
      <c r="O483" s="1"/>
    </row>
    <row r="484" spans="1:15" ht="12.75" customHeight="1">
      <c r="A484" s="30">
        <v>474</v>
      </c>
      <c r="B484" s="342" t="s">
        <v>209</v>
      </c>
      <c r="C484" s="323">
        <v>6312.7</v>
      </c>
      <c r="D484" s="324">
        <v>6329.1333333333323</v>
      </c>
      <c r="E484" s="324">
        <v>6267.616666666665</v>
      </c>
      <c r="F484" s="324">
        <v>6222.5333333333328</v>
      </c>
      <c r="G484" s="324">
        <v>6161.0166666666655</v>
      </c>
      <c r="H484" s="324">
        <v>6374.2166666666644</v>
      </c>
      <c r="I484" s="324">
        <v>6435.7333333333327</v>
      </c>
      <c r="J484" s="324">
        <v>6480.8166666666639</v>
      </c>
      <c r="K484" s="323">
        <v>6390.65</v>
      </c>
      <c r="L484" s="323">
        <v>6284.05</v>
      </c>
      <c r="M484" s="323">
        <v>3.2102300000000001</v>
      </c>
      <c r="N484" s="1"/>
      <c r="O484" s="1"/>
    </row>
    <row r="485" spans="1:15" ht="12.75" customHeight="1">
      <c r="A485" s="30">
        <v>475</v>
      </c>
      <c r="B485" s="342" t="s">
        <v>278</v>
      </c>
      <c r="C485" s="323">
        <v>38.4</v>
      </c>
      <c r="D485" s="324">
        <v>38.5</v>
      </c>
      <c r="E485" s="324">
        <v>38.1</v>
      </c>
      <c r="F485" s="324">
        <v>37.800000000000004</v>
      </c>
      <c r="G485" s="324">
        <v>37.400000000000006</v>
      </c>
      <c r="H485" s="324">
        <v>38.799999999999997</v>
      </c>
      <c r="I485" s="324">
        <v>39.200000000000003</v>
      </c>
      <c r="J485" s="324">
        <v>39.499999999999993</v>
      </c>
      <c r="K485" s="323">
        <v>38.9</v>
      </c>
      <c r="L485" s="323">
        <v>38.200000000000003</v>
      </c>
      <c r="M485" s="323">
        <v>64.914349999999999</v>
      </c>
      <c r="N485" s="1"/>
      <c r="O485" s="1"/>
    </row>
    <row r="486" spans="1:15" ht="12.75" customHeight="1">
      <c r="A486" s="30">
        <v>476</v>
      </c>
      <c r="B486" s="342" t="s">
        <v>210</v>
      </c>
      <c r="C486" s="323">
        <v>798.55</v>
      </c>
      <c r="D486" s="324">
        <v>801.55000000000007</v>
      </c>
      <c r="E486" s="324">
        <v>788.60000000000014</v>
      </c>
      <c r="F486" s="324">
        <v>778.65000000000009</v>
      </c>
      <c r="G486" s="324">
        <v>765.70000000000016</v>
      </c>
      <c r="H486" s="324">
        <v>811.50000000000011</v>
      </c>
      <c r="I486" s="324">
        <v>824.45000000000016</v>
      </c>
      <c r="J486" s="324">
        <v>834.40000000000009</v>
      </c>
      <c r="K486" s="323">
        <v>814.5</v>
      </c>
      <c r="L486" s="323">
        <v>791.6</v>
      </c>
      <c r="M486" s="323">
        <v>47.625410000000002</v>
      </c>
      <c r="N486" s="1"/>
      <c r="O486" s="1"/>
    </row>
    <row r="487" spans="1:15" ht="12.75" customHeight="1">
      <c r="A487" s="30">
        <v>477</v>
      </c>
      <c r="B487" s="342" t="s">
        <v>544</v>
      </c>
      <c r="C487" s="323">
        <v>973.1</v>
      </c>
      <c r="D487" s="324">
        <v>982.75</v>
      </c>
      <c r="E487" s="324">
        <v>957.5</v>
      </c>
      <c r="F487" s="324">
        <v>941.9</v>
      </c>
      <c r="G487" s="324">
        <v>916.65</v>
      </c>
      <c r="H487" s="324">
        <v>998.35</v>
      </c>
      <c r="I487" s="324">
        <v>1023.6</v>
      </c>
      <c r="J487" s="324">
        <v>1039.2</v>
      </c>
      <c r="K487" s="323">
        <v>1008</v>
      </c>
      <c r="L487" s="323">
        <v>967.15</v>
      </c>
      <c r="M487" s="323">
        <v>1.8073900000000001</v>
      </c>
      <c r="N487" s="1"/>
      <c r="O487" s="1"/>
    </row>
    <row r="488" spans="1:15" ht="12.75" customHeight="1">
      <c r="A488" s="30">
        <v>478</v>
      </c>
      <c r="B488" s="342" t="s">
        <v>549</v>
      </c>
      <c r="C488" s="323">
        <v>380.4</v>
      </c>
      <c r="D488" s="324">
        <v>384.65000000000003</v>
      </c>
      <c r="E488" s="324">
        <v>374.75000000000006</v>
      </c>
      <c r="F488" s="324">
        <v>369.1</v>
      </c>
      <c r="G488" s="324">
        <v>359.20000000000005</v>
      </c>
      <c r="H488" s="324">
        <v>390.30000000000007</v>
      </c>
      <c r="I488" s="324">
        <v>400.20000000000005</v>
      </c>
      <c r="J488" s="324">
        <v>405.85000000000008</v>
      </c>
      <c r="K488" s="323">
        <v>394.55</v>
      </c>
      <c r="L488" s="323">
        <v>379</v>
      </c>
      <c r="M488" s="323">
        <v>2.44129</v>
      </c>
      <c r="N488" s="1"/>
      <c r="O488" s="1"/>
    </row>
    <row r="489" spans="1:15" ht="12.75" customHeight="1">
      <c r="A489" s="30">
        <v>479</v>
      </c>
      <c r="B489" s="342" t="s">
        <v>550</v>
      </c>
      <c r="C489" s="323">
        <v>31</v>
      </c>
      <c r="D489" s="324">
        <v>31.05</v>
      </c>
      <c r="E489" s="324">
        <v>30.700000000000003</v>
      </c>
      <c r="F489" s="324">
        <v>30.400000000000002</v>
      </c>
      <c r="G489" s="324">
        <v>30.050000000000004</v>
      </c>
      <c r="H489" s="324">
        <v>31.35</v>
      </c>
      <c r="I489" s="324">
        <v>31.700000000000003</v>
      </c>
      <c r="J489" s="324">
        <v>32</v>
      </c>
      <c r="K489" s="323">
        <v>31.4</v>
      </c>
      <c r="L489" s="323">
        <v>30.75</v>
      </c>
      <c r="M489" s="323">
        <v>91.835520000000002</v>
      </c>
      <c r="N489" s="1"/>
      <c r="O489" s="1"/>
    </row>
    <row r="490" spans="1:15" ht="12.75" customHeight="1">
      <c r="A490" s="30">
        <v>480</v>
      </c>
      <c r="B490" s="342" t="s">
        <v>551</v>
      </c>
      <c r="C490" s="323">
        <v>956.7</v>
      </c>
      <c r="D490" s="324">
        <v>969.7833333333333</v>
      </c>
      <c r="E490" s="324">
        <v>937.01666666666665</v>
      </c>
      <c r="F490" s="324">
        <v>917.33333333333337</v>
      </c>
      <c r="G490" s="324">
        <v>884.56666666666672</v>
      </c>
      <c r="H490" s="324">
        <v>989.46666666666658</v>
      </c>
      <c r="I490" s="324">
        <v>1022.2333333333332</v>
      </c>
      <c r="J490" s="324">
        <v>1041.9166666666665</v>
      </c>
      <c r="K490" s="323">
        <v>1002.55</v>
      </c>
      <c r="L490" s="323">
        <v>950.1</v>
      </c>
      <c r="M490" s="323">
        <v>1.02478</v>
      </c>
      <c r="N490" s="1"/>
      <c r="O490" s="1"/>
    </row>
    <row r="491" spans="1:15" ht="12.75" customHeight="1">
      <c r="A491" s="30">
        <v>481</v>
      </c>
      <c r="B491" s="342" t="s">
        <v>553</v>
      </c>
      <c r="C491" s="323">
        <v>319.89999999999998</v>
      </c>
      <c r="D491" s="324">
        <v>322.45</v>
      </c>
      <c r="E491" s="324">
        <v>315.75</v>
      </c>
      <c r="F491" s="324">
        <v>311.60000000000002</v>
      </c>
      <c r="G491" s="324">
        <v>304.90000000000003</v>
      </c>
      <c r="H491" s="324">
        <v>326.59999999999997</v>
      </c>
      <c r="I491" s="324">
        <v>333.2999999999999</v>
      </c>
      <c r="J491" s="324">
        <v>337.44999999999993</v>
      </c>
      <c r="K491" s="323">
        <v>329.15</v>
      </c>
      <c r="L491" s="323">
        <v>318.3</v>
      </c>
      <c r="M491" s="323">
        <v>1.5643499999999999</v>
      </c>
      <c r="N491" s="1"/>
      <c r="O491" s="1"/>
    </row>
    <row r="492" spans="1:15" ht="12.75" customHeight="1">
      <c r="A492" s="30">
        <v>482</v>
      </c>
      <c r="B492" s="342" t="s">
        <v>280</v>
      </c>
      <c r="C492" s="323">
        <v>957.6</v>
      </c>
      <c r="D492" s="324">
        <v>961.19999999999993</v>
      </c>
      <c r="E492" s="324">
        <v>946.39999999999986</v>
      </c>
      <c r="F492" s="324">
        <v>935.19999999999993</v>
      </c>
      <c r="G492" s="324">
        <v>920.39999999999986</v>
      </c>
      <c r="H492" s="324">
        <v>972.39999999999986</v>
      </c>
      <c r="I492" s="324">
        <v>987.19999999999982</v>
      </c>
      <c r="J492" s="324">
        <v>998.39999999999986</v>
      </c>
      <c r="K492" s="323">
        <v>976</v>
      </c>
      <c r="L492" s="323">
        <v>950</v>
      </c>
      <c r="M492" s="323">
        <v>3.0843400000000001</v>
      </c>
      <c r="N492" s="1"/>
      <c r="O492" s="1"/>
    </row>
    <row r="493" spans="1:15" ht="12.75" customHeight="1">
      <c r="A493" s="30">
        <v>483</v>
      </c>
      <c r="B493" s="342" t="s">
        <v>211</v>
      </c>
      <c r="C493" s="323">
        <v>410.55</v>
      </c>
      <c r="D493" s="324">
        <v>410.7</v>
      </c>
      <c r="E493" s="324">
        <v>406.09999999999997</v>
      </c>
      <c r="F493" s="324">
        <v>401.65</v>
      </c>
      <c r="G493" s="324">
        <v>397.04999999999995</v>
      </c>
      <c r="H493" s="324">
        <v>415.15</v>
      </c>
      <c r="I493" s="324">
        <v>419.75</v>
      </c>
      <c r="J493" s="324">
        <v>424.2</v>
      </c>
      <c r="K493" s="323">
        <v>415.3</v>
      </c>
      <c r="L493" s="323">
        <v>406.25</v>
      </c>
      <c r="M493" s="323">
        <v>82.134900000000002</v>
      </c>
      <c r="N493" s="1"/>
      <c r="O493" s="1"/>
    </row>
    <row r="494" spans="1:15" ht="12.75" customHeight="1">
      <c r="A494" s="30">
        <v>484</v>
      </c>
      <c r="B494" s="342" t="s">
        <v>554</v>
      </c>
      <c r="C494" s="323">
        <v>2291.85</v>
      </c>
      <c r="D494" s="324">
        <v>2304.0166666666664</v>
      </c>
      <c r="E494" s="324">
        <v>2263.9333333333329</v>
      </c>
      <c r="F494" s="324">
        <v>2236.0166666666664</v>
      </c>
      <c r="G494" s="324">
        <v>2195.9333333333329</v>
      </c>
      <c r="H494" s="324">
        <v>2331.9333333333329</v>
      </c>
      <c r="I494" s="324">
        <v>2372.0166666666669</v>
      </c>
      <c r="J494" s="324">
        <v>2399.9333333333329</v>
      </c>
      <c r="K494" s="323">
        <v>2344.1</v>
      </c>
      <c r="L494" s="323">
        <v>2276.1</v>
      </c>
      <c r="M494" s="323">
        <v>0.29329</v>
      </c>
      <c r="N494" s="1"/>
      <c r="O494" s="1"/>
    </row>
    <row r="495" spans="1:15" ht="12.75" customHeight="1">
      <c r="A495" s="30">
        <v>485</v>
      </c>
      <c r="B495" s="342" t="s">
        <v>279</v>
      </c>
      <c r="C495" s="323">
        <v>218</v>
      </c>
      <c r="D495" s="324">
        <v>218</v>
      </c>
      <c r="E495" s="324">
        <v>216.25</v>
      </c>
      <c r="F495" s="324">
        <v>214.5</v>
      </c>
      <c r="G495" s="324">
        <v>212.75</v>
      </c>
      <c r="H495" s="324">
        <v>219.75</v>
      </c>
      <c r="I495" s="324">
        <v>221.5</v>
      </c>
      <c r="J495" s="324">
        <v>223.25</v>
      </c>
      <c r="K495" s="323">
        <v>219.75</v>
      </c>
      <c r="L495" s="323">
        <v>216.25</v>
      </c>
      <c r="M495" s="323">
        <v>3.5648499999999999</v>
      </c>
      <c r="N495" s="1"/>
      <c r="O495" s="1"/>
    </row>
    <row r="496" spans="1:15" ht="12.75" customHeight="1">
      <c r="A496" s="30">
        <v>486</v>
      </c>
      <c r="B496" s="342" t="s">
        <v>555</v>
      </c>
      <c r="C496" s="323">
        <v>1951.75</v>
      </c>
      <c r="D496" s="324">
        <v>1958.8166666666666</v>
      </c>
      <c r="E496" s="324">
        <v>1928.9333333333332</v>
      </c>
      <c r="F496" s="324">
        <v>1906.1166666666666</v>
      </c>
      <c r="G496" s="324">
        <v>1876.2333333333331</v>
      </c>
      <c r="H496" s="324">
        <v>1981.6333333333332</v>
      </c>
      <c r="I496" s="324">
        <v>2011.5166666666664</v>
      </c>
      <c r="J496" s="324">
        <v>2034.3333333333333</v>
      </c>
      <c r="K496" s="323">
        <v>1988.7</v>
      </c>
      <c r="L496" s="323">
        <v>1936</v>
      </c>
      <c r="M496" s="323">
        <v>0.14857999999999999</v>
      </c>
      <c r="N496" s="1"/>
      <c r="O496" s="1"/>
    </row>
    <row r="497" spans="1:15" ht="12.75" customHeight="1">
      <c r="A497" s="30">
        <v>487</v>
      </c>
      <c r="B497" s="342" t="s">
        <v>548</v>
      </c>
      <c r="C497" s="323">
        <v>689.2</v>
      </c>
      <c r="D497" s="324">
        <v>687.4666666666667</v>
      </c>
      <c r="E497" s="324">
        <v>668.33333333333337</v>
      </c>
      <c r="F497" s="324">
        <v>647.4666666666667</v>
      </c>
      <c r="G497" s="324">
        <v>628.33333333333337</v>
      </c>
      <c r="H497" s="324">
        <v>708.33333333333337</v>
      </c>
      <c r="I497" s="324">
        <v>727.46666666666658</v>
      </c>
      <c r="J497" s="324">
        <v>748.33333333333337</v>
      </c>
      <c r="K497" s="323">
        <v>706.6</v>
      </c>
      <c r="L497" s="323">
        <v>666.6</v>
      </c>
      <c r="M497" s="323">
        <v>16.42568</v>
      </c>
      <c r="N497" s="1"/>
      <c r="O497" s="1"/>
    </row>
    <row r="498" spans="1:15" ht="12.75" customHeight="1">
      <c r="A498" s="30">
        <v>488</v>
      </c>
      <c r="B498" s="342" t="s">
        <v>547</v>
      </c>
      <c r="C498" s="323">
        <v>3744.55</v>
      </c>
      <c r="D498" s="324">
        <v>3753.1833333333329</v>
      </c>
      <c r="E498" s="324">
        <v>3692.3666666666659</v>
      </c>
      <c r="F498" s="324">
        <v>3640.1833333333329</v>
      </c>
      <c r="G498" s="324">
        <v>3579.3666666666659</v>
      </c>
      <c r="H498" s="324">
        <v>3805.3666666666659</v>
      </c>
      <c r="I498" s="324">
        <v>3866.1833333333325</v>
      </c>
      <c r="J498" s="324">
        <v>3918.3666666666659</v>
      </c>
      <c r="K498" s="323">
        <v>3814</v>
      </c>
      <c r="L498" s="323">
        <v>3701</v>
      </c>
      <c r="M498" s="323">
        <v>5.6710000000000003E-2</v>
      </c>
      <c r="N498" s="1"/>
      <c r="O498" s="1"/>
    </row>
    <row r="499" spans="1:15" ht="12.75" customHeight="1">
      <c r="A499" s="30">
        <v>489</v>
      </c>
      <c r="B499" s="342" t="s">
        <v>212</v>
      </c>
      <c r="C499" s="323">
        <v>1249</v>
      </c>
      <c r="D499" s="324">
        <v>1262.25</v>
      </c>
      <c r="E499" s="324">
        <v>1229.75</v>
      </c>
      <c r="F499" s="324">
        <v>1210.5</v>
      </c>
      <c r="G499" s="324">
        <v>1178</v>
      </c>
      <c r="H499" s="324">
        <v>1281.5</v>
      </c>
      <c r="I499" s="324">
        <v>1314</v>
      </c>
      <c r="J499" s="324">
        <v>1333.25</v>
      </c>
      <c r="K499" s="323">
        <v>1294.75</v>
      </c>
      <c r="L499" s="323">
        <v>1243</v>
      </c>
      <c r="M499" s="323">
        <v>15.045719999999999</v>
      </c>
      <c r="N499" s="1"/>
      <c r="O499" s="1"/>
    </row>
    <row r="500" spans="1:15" ht="12.75" customHeight="1">
      <c r="A500" s="30">
        <v>490</v>
      </c>
      <c r="B500" s="342" t="s">
        <v>552</v>
      </c>
      <c r="C500" s="323">
        <v>543.15</v>
      </c>
      <c r="D500" s="324">
        <v>544.35</v>
      </c>
      <c r="E500" s="324">
        <v>538.80000000000007</v>
      </c>
      <c r="F500" s="324">
        <v>534.45000000000005</v>
      </c>
      <c r="G500" s="324">
        <v>528.90000000000009</v>
      </c>
      <c r="H500" s="324">
        <v>548.70000000000005</v>
      </c>
      <c r="I500" s="324">
        <v>554.25</v>
      </c>
      <c r="J500" s="324">
        <v>558.6</v>
      </c>
      <c r="K500" s="323">
        <v>549.9</v>
      </c>
      <c r="L500" s="323">
        <v>540</v>
      </c>
      <c r="M500" s="323">
        <v>2.31941</v>
      </c>
      <c r="N500" s="1"/>
      <c r="O500" s="1"/>
    </row>
    <row r="501" spans="1:15" ht="12.75" customHeight="1">
      <c r="A501" s="30">
        <v>491</v>
      </c>
      <c r="B501" s="342" t="s">
        <v>556</v>
      </c>
      <c r="C501" s="323">
        <v>7357.7</v>
      </c>
      <c r="D501" s="324">
        <v>7322.5333333333328</v>
      </c>
      <c r="E501" s="324">
        <v>7247.2166666666653</v>
      </c>
      <c r="F501" s="324">
        <v>7136.7333333333327</v>
      </c>
      <c r="G501" s="324">
        <v>7061.4166666666652</v>
      </c>
      <c r="H501" s="324">
        <v>7433.0166666666655</v>
      </c>
      <c r="I501" s="324">
        <v>7508.333333333333</v>
      </c>
      <c r="J501" s="324">
        <v>7618.8166666666657</v>
      </c>
      <c r="K501" s="323">
        <v>7397.85</v>
      </c>
      <c r="L501" s="323">
        <v>7212.05</v>
      </c>
      <c r="M501" s="323">
        <v>1.102E-2</v>
      </c>
      <c r="N501" s="1"/>
      <c r="O501" s="1"/>
    </row>
    <row r="502" spans="1:15" ht="12.75" customHeight="1">
      <c r="A502" s="30">
        <v>492</v>
      </c>
      <c r="B502" s="342" t="s">
        <v>557</v>
      </c>
      <c r="C502" s="323">
        <v>153.6</v>
      </c>
      <c r="D502" s="324">
        <v>154.16666666666666</v>
      </c>
      <c r="E502" s="324">
        <v>151.58333333333331</v>
      </c>
      <c r="F502" s="324">
        <v>149.56666666666666</v>
      </c>
      <c r="G502" s="324">
        <v>146.98333333333332</v>
      </c>
      <c r="H502" s="324">
        <v>156.18333333333331</v>
      </c>
      <c r="I502" s="324">
        <v>158.76666666666662</v>
      </c>
      <c r="J502" s="324">
        <v>160.7833333333333</v>
      </c>
      <c r="K502" s="323">
        <v>156.75</v>
      </c>
      <c r="L502" s="323">
        <v>152.15</v>
      </c>
      <c r="M502" s="323">
        <v>14.01384</v>
      </c>
      <c r="N502" s="1"/>
      <c r="O502" s="1"/>
    </row>
    <row r="503" spans="1:15" ht="12.75" customHeight="1">
      <c r="A503" s="30">
        <v>493</v>
      </c>
      <c r="B503" s="342" t="s">
        <v>558</v>
      </c>
      <c r="C503" s="323">
        <v>96.65</v>
      </c>
      <c r="D503" s="324">
        <v>97.433333333333337</v>
      </c>
      <c r="E503" s="324">
        <v>95.26666666666668</v>
      </c>
      <c r="F503" s="324">
        <v>93.88333333333334</v>
      </c>
      <c r="G503" s="324">
        <v>91.716666666666683</v>
      </c>
      <c r="H503" s="324">
        <v>98.816666666666677</v>
      </c>
      <c r="I503" s="324">
        <v>100.98333333333333</v>
      </c>
      <c r="J503" s="324">
        <v>102.36666666666667</v>
      </c>
      <c r="K503" s="323">
        <v>99.6</v>
      </c>
      <c r="L503" s="323">
        <v>96.05</v>
      </c>
      <c r="M503" s="323">
        <v>58.581229999999998</v>
      </c>
      <c r="N503" s="1"/>
      <c r="O503" s="1"/>
    </row>
    <row r="504" spans="1:15" ht="12.75" customHeight="1">
      <c r="A504" s="30">
        <v>494</v>
      </c>
      <c r="B504" s="342" t="s">
        <v>559</v>
      </c>
      <c r="C504" s="323">
        <v>451.15</v>
      </c>
      <c r="D504" s="324">
        <v>452.2166666666667</v>
      </c>
      <c r="E504" s="324">
        <v>447.93333333333339</v>
      </c>
      <c r="F504" s="324">
        <v>444.7166666666667</v>
      </c>
      <c r="G504" s="324">
        <v>440.43333333333339</v>
      </c>
      <c r="H504" s="324">
        <v>455.43333333333339</v>
      </c>
      <c r="I504" s="324">
        <v>459.7166666666667</v>
      </c>
      <c r="J504" s="324">
        <v>462.93333333333339</v>
      </c>
      <c r="K504" s="323">
        <v>456.5</v>
      </c>
      <c r="L504" s="323">
        <v>449</v>
      </c>
      <c r="M504" s="323">
        <v>1.84578</v>
      </c>
      <c r="N504" s="1"/>
      <c r="O504" s="1"/>
    </row>
    <row r="505" spans="1:15" ht="12.75" customHeight="1">
      <c r="A505" s="30">
        <v>495</v>
      </c>
      <c r="B505" s="342" t="s">
        <v>281</v>
      </c>
      <c r="C505" s="323">
        <v>1591.7</v>
      </c>
      <c r="D505" s="324">
        <v>1606.3833333333332</v>
      </c>
      <c r="E505" s="324">
        <v>1572.0666666666664</v>
      </c>
      <c r="F505" s="324">
        <v>1552.4333333333332</v>
      </c>
      <c r="G505" s="324">
        <v>1518.1166666666663</v>
      </c>
      <c r="H505" s="324">
        <v>1626.0166666666664</v>
      </c>
      <c r="I505" s="324">
        <v>1660.333333333333</v>
      </c>
      <c r="J505" s="324">
        <v>1679.9666666666665</v>
      </c>
      <c r="K505" s="323">
        <v>1640.7</v>
      </c>
      <c r="L505" s="323">
        <v>1586.75</v>
      </c>
      <c r="M505" s="323">
        <v>1.99302</v>
      </c>
      <c r="N505" s="1"/>
      <c r="O505" s="1"/>
    </row>
    <row r="506" spans="1:15" ht="12.75" customHeight="1">
      <c r="A506" s="30">
        <v>496</v>
      </c>
      <c r="B506" s="342" t="s">
        <v>213</v>
      </c>
      <c r="C506" s="323">
        <v>603.35</v>
      </c>
      <c r="D506" s="324">
        <v>604.86666666666667</v>
      </c>
      <c r="E506" s="324">
        <v>595.73333333333335</v>
      </c>
      <c r="F506" s="324">
        <v>588.11666666666667</v>
      </c>
      <c r="G506" s="324">
        <v>578.98333333333335</v>
      </c>
      <c r="H506" s="324">
        <v>612.48333333333335</v>
      </c>
      <c r="I506" s="324">
        <v>621.61666666666679</v>
      </c>
      <c r="J506" s="324">
        <v>629.23333333333335</v>
      </c>
      <c r="K506" s="323">
        <v>614</v>
      </c>
      <c r="L506" s="323">
        <v>597.25</v>
      </c>
      <c r="M506" s="323">
        <v>59.930970000000002</v>
      </c>
      <c r="N506" s="1"/>
      <c r="O506" s="1"/>
    </row>
    <row r="507" spans="1:15" ht="12.75" customHeight="1">
      <c r="A507" s="30">
        <v>497</v>
      </c>
      <c r="B507" s="342" t="s">
        <v>560</v>
      </c>
      <c r="C507" s="323">
        <v>302.2</v>
      </c>
      <c r="D507" s="324">
        <v>305.89999999999998</v>
      </c>
      <c r="E507" s="324">
        <v>296.89999999999998</v>
      </c>
      <c r="F507" s="324">
        <v>291.60000000000002</v>
      </c>
      <c r="G507" s="324">
        <v>282.60000000000002</v>
      </c>
      <c r="H507" s="324">
        <v>311.19999999999993</v>
      </c>
      <c r="I507" s="324">
        <v>320.19999999999993</v>
      </c>
      <c r="J507" s="324">
        <v>325.49999999999989</v>
      </c>
      <c r="K507" s="323">
        <v>314.89999999999998</v>
      </c>
      <c r="L507" s="323">
        <v>300.60000000000002</v>
      </c>
      <c r="M507" s="323">
        <v>6.5103499999999999</v>
      </c>
      <c r="N507" s="1"/>
      <c r="O507" s="1"/>
    </row>
    <row r="508" spans="1:15" ht="12.75" customHeight="1">
      <c r="A508" s="30">
        <v>498</v>
      </c>
      <c r="B508" s="381" t="s">
        <v>282</v>
      </c>
      <c r="C508" s="382">
        <v>12.7</v>
      </c>
      <c r="D508" s="382">
        <v>12.733333333333333</v>
      </c>
      <c r="E508" s="382">
        <v>12.616666666666665</v>
      </c>
      <c r="F508" s="382">
        <v>12.533333333333333</v>
      </c>
      <c r="G508" s="382">
        <v>12.416666666666666</v>
      </c>
      <c r="H508" s="382">
        <v>12.816666666666665</v>
      </c>
      <c r="I508" s="382">
        <v>12.933333333333332</v>
      </c>
      <c r="J508" s="381">
        <v>13.016666666666664</v>
      </c>
      <c r="K508" s="381">
        <v>12.85</v>
      </c>
      <c r="L508" s="381">
        <v>12.65</v>
      </c>
      <c r="M508" s="270">
        <v>489.11162999999999</v>
      </c>
      <c r="N508" s="1"/>
      <c r="O508" s="1"/>
    </row>
    <row r="509" spans="1:15" ht="12.75" customHeight="1">
      <c r="A509" s="30">
        <v>499</v>
      </c>
      <c r="B509" s="381" t="s">
        <v>214</v>
      </c>
      <c r="C509" s="382">
        <v>295.10000000000002</v>
      </c>
      <c r="D509" s="382">
        <v>297.28333333333336</v>
      </c>
      <c r="E509" s="382">
        <v>290.81666666666672</v>
      </c>
      <c r="F509" s="382">
        <v>286.53333333333336</v>
      </c>
      <c r="G509" s="382">
        <v>280.06666666666672</v>
      </c>
      <c r="H509" s="382">
        <v>301.56666666666672</v>
      </c>
      <c r="I509" s="382">
        <v>308.0333333333333</v>
      </c>
      <c r="J509" s="381">
        <v>312.31666666666672</v>
      </c>
      <c r="K509" s="381">
        <v>303.75</v>
      </c>
      <c r="L509" s="381">
        <v>293</v>
      </c>
      <c r="M509" s="270">
        <v>304.65535</v>
      </c>
      <c r="N509" s="1"/>
      <c r="O509" s="1"/>
    </row>
    <row r="510" spans="1:15" ht="12.75" customHeight="1">
      <c r="A510" s="30">
        <v>500</v>
      </c>
      <c r="B510" s="381" t="s">
        <v>561</v>
      </c>
      <c r="C510" s="382">
        <v>375.45</v>
      </c>
      <c r="D510" s="382">
        <v>377.08333333333331</v>
      </c>
      <c r="E510" s="382">
        <v>371.56666666666661</v>
      </c>
      <c r="F510" s="382">
        <v>367.68333333333328</v>
      </c>
      <c r="G510" s="382">
        <v>362.16666666666657</v>
      </c>
      <c r="H510" s="382">
        <v>380.96666666666664</v>
      </c>
      <c r="I510" s="382">
        <v>386.48333333333341</v>
      </c>
      <c r="J510" s="381">
        <v>390.36666666666667</v>
      </c>
      <c r="K510" s="381">
        <v>382.6</v>
      </c>
      <c r="L510" s="381">
        <v>373.2</v>
      </c>
      <c r="M510" s="270">
        <v>5.3952499999999999</v>
      </c>
      <c r="N510" s="1"/>
      <c r="O510" s="1"/>
    </row>
    <row r="511" spans="1:15" ht="12.75" customHeight="1">
      <c r="A511" s="30">
        <v>501</v>
      </c>
      <c r="B511" s="381" t="s">
        <v>562</v>
      </c>
      <c r="C511" s="382">
        <v>1475.15</v>
      </c>
      <c r="D511" s="382">
        <v>1479.7333333333333</v>
      </c>
      <c r="E511" s="382">
        <v>1462.4666666666667</v>
      </c>
      <c r="F511" s="382">
        <v>1449.7833333333333</v>
      </c>
      <c r="G511" s="382">
        <v>1432.5166666666667</v>
      </c>
      <c r="H511" s="382">
        <v>1492.4166666666667</v>
      </c>
      <c r="I511" s="382">
        <v>1509.6833333333336</v>
      </c>
      <c r="J511" s="381">
        <v>1522.3666666666668</v>
      </c>
      <c r="K511" s="381">
        <v>1497</v>
      </c>
      <c r="L511" s="381">
        <v>1467.05</v>
      </c>
      <c r="M511" s="270">
        <v>0.19386999999999999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2"/>
      <c r="B5" s="503"/>
      <c r="C5" s="502"/>
      <c r="D5" s="50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4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504" t="s">
        <v>565</v>
      </c>
      <c r="C7" s="503"/>
      <c r="D7" s="7">
        <f>Main!B10</f>
        <v>44648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44645</v>
      </c>
      <c r="B10" s="29">
        <v>542670</v>
      </c>
      <c r="C10" s="28" t="s">
        <v>1195</v>
      </c>
      <c r="D10" s="28" t="s">
        <v>1196</v>
      </c>
      <c r="E10" s="28" t="s">
        <v>574</v>
      </c>
      <c r="F10" s="87">
        <v>310000</v>
      </c>
      <c r="G10" s="29">
        <v>51.02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44645</v>
      </c>
      <c r="B11" s="29">
        <v>542670</v>
      </c>
      <c r="C11" s="28" t="s">
        <v>1195</v>
      </c>
      <c r="D11" s="28" t="s">
        <v>1086</v>
      </c>
      <c r="E11" s="28" t="s">
        <v>575</v>
      </c>
      <c r="F11" s="87">
        <v>440000</v>
      </c>
      <c r="G11" s="29">
        <v>51.09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44645</v>
      </c>
      <c r="B12" s="29">
        <v>542579</v>
      </c>
      <c r="C12" s="28" t="s">
        <v>1197</v>
      </c>
      <c r="D12" s="28" t="s">
        <v>1198</v>
      </c>
      <c r="E12" s="28" t="s">
        <v>574</v>
      </c>
      <c r="F12" s="87">
        <v>323500</v>
      </c>
      <c r="G12" s="29">
        <v>89.02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44645</v>
      </c>
      <c r="B13" s="29">
        <v>542579</v>
      </c>
      <c r="C13" s="28" t="s">
        <v>1197</v>
      </c>
      <c r="D13" s="28" t="s">
        <v>1198</v>
      </c>
      <c r="E13" s="28" t="s">
        <v>575</v>
      </c>
      <c r="F13" s="87">
        <v>3500</v>
      </c>
      <c r="G13" s="29">
        <v>89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44645</v>
      </c>
      <c r="B14" s="29">
        <v>542579</v>
      </c>
      <c r="C14" s="28" t="s">
        <v>1197</v>
      </c>
      <c r="D14" s="28" t="s">
        <v>1199</v>
      </c>
      <c r="E14" s="28" t="s">
        <v>575</v>
      </c>
      <c r="F14" s="87">
        <v>150000</v>
      </c>
      <c r="G14" s="29">
        <v>89.17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44645</v>
      </c>
      <c r="B15" s="29">
        <v>542579</v>
      </c>
      <c r="C15" s="28" t="s">
        <v>1197</v>
      </c>
      <c r="D15" s="28" t="s">
        <v>1200</v>
      </c>
      <c r="E15" s="28" t="s">
        <v>575</v>
      </c>
      <c r="F15" s="87">
        <v>200000</v>
      </c>
      <c r="G15" s="29">
        <v>88.75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44645</v>
      </c>
      <c r="B16" s="29">
        <v>517546</v>
      </c>
      <c r="C16" s="28" t="s">
        <v>1201</v>
      </c>
      <c r="D16" s="28" t="s">
        <v>1202</v>
      </c>
      <c r="E16" s="28" t="s">
        <v>574</v>
      </c>
      <c r="F16" s="87">
        <v>50532</v>
      </c>
      <c r="G16" s="29">
        <v>6.07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44645</v>
      </c>
      <c r="B17" s="29">
        <v>517546</v>
      </c>
      <c r="C17" s="28" t="s">
        <v>1201</v>
      </c>
      <c r="D17" s="28" t="s">
        <v>1203</v>
      </c>
      <c r="E17" s="28" t="s">
        <v>575</v>
      </c>
      <c r="F17" s="87">
        <v>50000</v>
      </c>
      <c r="G17" s="29">
        <v>6.07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44645</v>
      </c>
      <c r="B18" s="29">
        <v>530429</v>
      </c>
      <c r="C18" s="28" t="s">
        <v>1148</v>
      </c>
      <c r="D18" s="28" t="s">
        <v>1149</v>
      </c>
      <c r="E18" s="28" t="s">
        <v>574</v>
      </c>
      <c r="F18" s="87">
        <v>5500</v>
      </c>
      <c r="G18" s="29">
        <v>44.2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44645</v>
      </c>
      <c r="B19" s="29">
        <v>530429</v>
      </c>
      <c r="C19" s="28" t="s">
        <v>1148</v>
      </c>
      <c r="D19" s="28" t="s">
        <v>1149</v>
      </c>
      <c r="E19" s="28" t="s">
        <v>575</v>
      </c>
      <c r="F19" s="87">
        <v>39469</v>
      </c>
      <c r="G19" s="29">
        <v>44.15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44645</v>
      </c>
      <c r="B20" s="29">
        <v>543236</v>
      </c>
      <c r="C20" s="28" t="s">
        <v>1204</v>
      </c>
      <c r="D20" s="28" t="s">
        <v>1205</v>
      </c>
      <c r="E20" s="28" t="s">
        <v>575</v>
      </c>
      <c r="F20" s="87">
        <v>24000</v>
      </c>
      <c r="G20" s="29">
        <v>79.13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44645</v>
      </c>
      <c r="B21" s="29">
        <v>543236</v>
      </c>
      <c r="C21" s="28" t="s">
        <v>1204</v>
      </c>
      <c r="D21" s="28" t="s">
        <v>1206</v>
      </c>
      <c r="E21" s="28" t="s">
        <v>575</v>
      </c>
      <c r="F21" s="87">
        <v>24000</v>
      </c>
      <c r="G21" s="29">
        <v>79.11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44645</v>
      </c>
      <c r="B22" s="29">
        <v>543236</v>
      </c>
      <c r="C22" s="28" t="s">
        <v>1204</v>
      </c>
      <c r="D22" s="28" t="s">
        <v>1207</v>
      </c>
      <c r="E22" s="28" t="s">
        <v>575</v>
      </c>
      <c r="F22" s="87">
        <v>27000</v>
      </c>
      <c r="G22" s="29">
        <v>79.09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44645</v>
      </c>
      <c r="B23" s="29">
        <v>543439</v>
      </c>
      <c r="C23" s="28" t="s">
        <v>1208</v>
      </c>
      <c r="D23" s="28" t="s">
        <v>980</v>
      </c>
      <c r="E23" s="28" t="s">
        <v>574</v>
      </c>
      <c r="F23" s="87">
        <v>56000</v>
      </c>
      <c r="G23" s="29">
        <v>22.1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44645</v>
      </c>
      <c r="B24" s="29">
        <v>543439</v>
      </c>
      <c r="C24" s="28" t="s">
        <v>1208</v>
      </c>
      <c r="D24" s="28" t="s">
        <v>980</v>
      </c>
      <c r="E24" s="28" t="s">
        <v>575</v>
      </c>
      <c r="F24" s="87">
        <v>30000</v>
      </c>
      <c r="G24" s="29">
        <v>22.69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44645</v>
      </c>
      <c r="B25" s="29">
        <v>542934</v>
      </c>
      <c r="C25" s="28" t="s">
        <v>1209</v>
      </c>
      <c r="D25" s="28" t="s">
        <v>1210</v>
      </c>
      <c r="E25" s="28" t="s">
        <v>574</v>
      </c>
      <c r="F25" s="87">
        <v>60000</v>
      </c>
      <c r="G25" s="29">
        <v>100.69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44645</v>
      </c>
      <c r="B26" s="29">
        <v>542934</v>
      </c>
      <c r="C26" s="28" t="s">
        <v>1209</v>
      </c>
      <c r="D26" s="28" t="s">
        <v>1211</v>
      </c>
      <c r="E26" s="28" t="s">
        <v>574</v>
      </c>
      <c r="F26" s="87">
        <v>2000</v>
      </c>
      <c r="G26" s="29">
        <v>99.53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44645</v>
      </c>
      <c r="B27" s="29">
        <v>542934</v>
      </c>
      <c r="C27" s="28" t="s">
        <v>1209</v>
      </c>
      <c r="D27" s="28" t="s">
        <v>1211</v>
      </c>
      <c r="E27" s="28" t="s">
        <v>575</v>
      </c>
      <c r="F27" s="87">
        <v>69000</v>
      </c>
      <c r="G27" s="29">
        <v>99.78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44645</v>
      </c>
      <c r="B28" s="29">
        <v>541778</v>
      </c>
      <c r="C28" s="28" t="s">
        <v>1212</v>
      </c>
      <c r="D28" s="28" t="s">
        <v>1086</v>
      </c>
      <c r="E28" s="28" t="s">
        <v>574</v>
      </c>
      <c r="F28" s="87">
        <v>87617</v>
      </c>
      <c r="G28" s="29">
        <v>210.24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44645</v>
      </c>
      <c r="B29" s="29">
        <v>541778</v>
      </c>
      <c r="C29" s="28" t="s">
        <v>1212</v>
      </c>
      <c r="D29" s="28" t="s">
        <v>1086</v>
      </c>
      <c r="E29" s="28" t="s">
        <v>575</v>
      </c>
      <c r="F29" s="87">
        <v>149299</v>
      </c>
      <c r="G29" s="29">
        <v>211.91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44645</v>
      </c>
      <c r="B30" s="29">
        <v>543444</v>
      </c>
      <c r="C30" s="28" t="s">
        <v>1213</v>
      </c>
      <c r="D30" s="28" t="s">
        <v>1214</v>
      </c>
      <c r="E30" s="28" t="s">
        <v>574</v>
      </c>
      <c r="F30" s="87">
        <v>12000</v>
      </c>
      <c r="G30" s="29">
        <v>27.75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44645</v>
      </c>
      <c r="B31" s="29">
        <v>504697</v>
      </c>
      <c r="C31" s="28" t="s">
        <v>1215</v>
      </c>
      <c r="D31" s="28" t="s">
        <v>1216</v>
      </c>
      <c r="E31" s="28" t="s">
        <v>575</v>
      </c>
      <c r="F31" s="87">
        <v>110000</v>
      </c>
      <c r="G31" s="29">
        <v>4.57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44645</v>
      </c>
      <c r="B32" s="29">
        <v>504697</v>
      </c>
      <c r="C32" s="28" t="s">
        <v>1215</v>
      </c>
      <c r="D32" s="28" t="s">
        <v>1217</v>
      </c>
      <c r="E32" s="28" t="s">
        <v>574</v>
      </c>
      <c r="F32" s="87">
        <v>110000</v>
      </c>
      <c r="G32" s="29">
        <v>4.57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44645</v>
      </c>
      <c r="B33" s="29">
        <v>540614</v>
      </c>
      <c r="C33" s="28" t="s">
        <v>1150</v>
      </c>
      <c r="D33" s="28" t="s">
        <v>1151</v>
      </c>
      <c r="E33" s="28" t="s">
        <v>574</v>
      </c>
      <c r="F33" s="87">
        <v>432970</v>
      </c>
      <c r="G33" s="29">
        <v>6.82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44645</v>
      </c>
      <c r="B34" s="29">
        <v>540614</v>
      </c>
      <c r="C34" s="28" t="s">
        <v>1150</v>
      </c>
      <c r="D34" s="28" t="s">
        <v>1151</v>
      </c>
      <c r="E34" s="28" t="s">
        <v>575</v>
      </c>
      <c r="F34" s="87">
        <v>432970</v>
      </c>
      <c r="G34" s="29">
        <v>6.74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44645</v>
      </c>
      <c r="B35" s="29">
        <v>531913</v>
      </c>
      <c r="C35" s="28" t="s">
        <v>1218</v>
      </c>
      <c r="D35" s="28" t="s">
        <v>1219</v>
      </c>
      <c r="E35" s="28" t="s">
        <v>575</v>
      </c>
      <c r="F35" s="87">
        <v>50000</v>
      </c>
      <c r="G35" s="29">
        <v>7.48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44645</v>
      </c>
      <c r="B36" s="29">
        <v>531129</v>
      </c>
      <c r="C36" s="28" t="s">
        <v>1220</v>
      </c>
      <c r="D36" s="28" t="s">
        <v>1221</v>
      </c>
      <c r="E36" s="28" t="s">
        <v>574</v>
      </c>
      <c r="F36" s="87">
        <v>140000</v>
      </c>
      <c r="G36" s="29">
        <v>22.25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44645</v>
      </c>
      <c r="B37" s="29">
        <v>531129</v>
      </c>
      <c r="C37" s="28" t="s">
        <v>1220</v>
      </c>
      <c r="D37" s="28" t="s">
        <v>1222</v>
      </c>
      <c r="E37" s="28" t="s">
        <v>575</v>
      </c>
      <c r="F37" s="87">
        <v>234000</v>
      </c>
      <c r="G37" s="29">
        <v>22.25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44645</v>
      </c>
      <c r="B38" s="29">
        <v>509709</v>
      </c>
      <c r="C38" s="28" t="s">
        <v>1223</v>
      </c>
      <c r="D38" s="28" t="s">
        <v>1224</v>
      </c>
      <c r="E38" s="28" t="s">
        <v>574</v>
      </c>
      <c r="F38" s="87">
        <v>800000</v>
      </c>
      <c r="G38" s="29">
        <v>80.900000000000006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44645</v>
      </c>
      <c r="B39" s="29">
        <v>509709</v>
      </c>
      <c r="C39" s="28" t="s">
        <v>1223</v>
      </c>
      <c r="D39" s="28" t="s">
        <v>1225</v>
      </c>
      <c r="E39" s="28" t="s">
        <v>575</v>
      </c>
      <c r="F39" s="87">
        <v>500000</v>
      </c>
      <c r="G39" s="29">
        <v>80.900000000000006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44645</v>
      </c>
      <c r="B40" s="29">
        <v>542924</v>
      </c>
      <c r="C40" s="28" t="s">
        <v>1226</v>
      </c>
      <c r="D40" s="28" t="s">
        <v>1227</v>
      </c>
      <c r="E40" s="28" t="s">
        <v>575</v>
      </c>
      <c r="F40" s="87">
        <v>123000</v>
      </c>
      <c r="G40" s="29">
        <v>10.1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44645</v>
      </c>
      <c r="B41" s="29">
        <v>542924</v>
      </c>
      <c r="C41" s="28" t="s">
        <v>1226</v>
      </c>
      <c r="D41" s="28" t="s">
        <v>1228</v>
      </c>
      <c r="E41" s="28" t="s">
        <v>574</v>
      </c>
      <c r="F41" s="87">
        <v>40500</v>
      </c>
      <c r="G41" s="29">
        <v>10.39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44645</v>
      </c>
      <c r="B42" s="29">
        <v>542924</v>
      </c>
      <c r="C42" s="28" t="s">
        <v>1226</v>
      </c>
      <c r="D42" s="28" t="s">
        <v>980</v>
      </c>
      <c r="E42" s="28" t="s">
        <v>574</v>
      </c>
      <c r="F42" s="87">
        <v>72000</v>
      </c>
      <c r="G42" s="29">
        <v>10.1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44645</v>
      </c>
      <c r="B43" s="29">
        <v>542924</v>
      </c>
      <c r="C43" s="28" t="s">
        <v>1226</v>
      </c>
      <c r="D43" s="28" t="s">
        <v>980</v>
      </c>
      <c r="E43" s="28" t="s">
        <v>575</v>
      </c>
      <c r="F43" s="87">
        <v>72000</v>
      </c>
      <c r="G43" s="29">
        <v>10.1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44645</v>
      </c>
      <c r="B44" s="29">
        <v>542924</v>
      </c>
      <c r="C44" s="28" t="s">
        <v>1226</v>
      </c>
      <c r="D44" s="28" t="s">
        <v>1229</v>
      </c>
      <c r="E44" s="28" t="s">
        <v>575</v>
      </c>
      <c r="F44" s="87">
        <v>105000</v>
      </c>
      <c r="G44" s="29">
        <v>10.119999999999999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44645</v>
      </c>
      <c r="B45" s="29">
        <v>542924</v>
      </c>
      <c r="C45" s="28" t="s">
        <v>1226</v>
      </c>
      <c r="D45" s="28" t="s">
        <v>1230</v>
      </c>
      <c r="E45" s="28" t="s">
        <v>574</v>
      </c>
      <c r="F45" s="87">
        <v>105000</v>
      </c>
      <c r="G45" s="29">
        <v>10.119999999999999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44645</v>
      </c>
      <c r="B46" s="29">
        <v>531328</v>
      </c>
      <c r="C46" s="28" t="s">
        <v>1130</v>
      </c>
      <c r="D46" s="28" t="s">
        <v>1231</v>
      </c>
      <c r="E46" s="28" t="s">
        <v>575</v>
      </c>
      <c r="F46" s="87">
        <v>1066419</v>
      </c>
      <c r="G46" s="29">
        <v>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44645</v>
      </c>
      <c r="B47" s="29">
        <v>541233</v>
      </c>
      <c r="C47" s="28" t="s">
        <v>440</v>
      </c>
      <c r="D47" s="28" t="s">
        <v>1232</v>
      </c>
      <c r="E47" s="28" t="s">
        <v>574</v>
      </c>
      <c r="F47" s="87">
        <v>4271589</v>
      </c>
      <c r="G47" s="29">
        <v>60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44645</v>
      </c>
      <c r="B48" s="29">
        <v>541233</v>
      </c>
      <c r="C48" s="28" t="s">
        <v>440</v>
      </c>
      <c r="D48" s="28" t="s">
        <v>1233</v>
      </c>
      <c r="E48" s="28" t="s">
        <v>575</v>
      </c>
      <c r="F48" s="87">
        <v>10000000</v>
      </c>
      <c r="G48" s="29">
        <v>60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44645</v>
      </c>
      <c r="B49" s="29">
        <v>539767</v>
      </c>
      <c r="C49" s="28" t="s">
        <v>1234</v>
      </c>
      <c r="D49" s="28" t="s">
        <v>1235</v>
      </c>
      <c r="E49" s="28" t="s">
        <v>574</v>
      </c>
      <c r="F49" s="87">
        <v>65135</v>
      </c>
      <c r="G49" s="29">
        <v>16.98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44645</v>
      </c>
      <c r="B50" s="29">
        <v>539767</v>
      </c>
      <c r="C50" s="28" t="s">
        <v>1234</v>
      </c>
      <c r="D50" s="28" t="s">
        <v>1236</v>
      </c>
      <c r="E50" s="28" t="s">
        <v>575</v>
      </c>
      <c r="F50" s="87">
        <v>51635</v>
      </c>
      <c r="G50" s="29">
        <v>17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44645</v>
      </c>
      <c r="B51" s="29">
        <v>543270</v>
      </c>
      <c r="C51" s="28" t="s">
        <v>1237</v>
      </c>
      <c r="D51" s="28" t="s">
        <v>1238</v>
      </c>
      <c r="E51" s="28" t="s">
        <v>574</v>
      </c>
      <c r="F51" s="87">
        <v>176400</v>
      </c>
      <c r="G51" s="29">
        <v>1795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44645</v>
      </c>
      <c r="B52" s="29">
        <v>543270</v>
      </c>
      <c r="C52" s="28" t="s">
        <v>1237</v>
      </c>
      <c r="D52" s="28" t="s">
        <v>1239</v>
      </c>
      <c r="E52" s="28" t="s">
        <v>574</v>
      </c>
      <c r="F52" s="87">
        <v>220000</v>
      </c>
      <c r="G52" s="29">
        <v>1795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44645</v>
      </c>
      <c r="B53" s="29">
        <v>543270</v>
      </c>
      <c r="C53" s="28" t="s">
        <v>1237</v>
      </c>
      <c r="D53" s="28" t="s">
        <v>1240</v>
      </c>
      <c r="E53" s="28" t="s">
        <v>574</v>
      </c>
      <c r="F53" s="87">
        <v>156000</v>
      </c>
      <c r="G53" s="29">
        <v>1795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44645</v>
      </c>
      <c r="B54" s="29">
        <v>543270</v>
      </c>
      <c r="C54" s="28" t="s">
        <v>1237</v>
      </c>
      <c r="D54" s="28" t="s">
        <v>1241</v>
      </c>
      <c r="E54" s="28" t="s">
        <v>574</v>
      </c>
      <c r="F54" s="87">
        <v>277000</v>
      </c>
      <c r="G54" s="29">
        <v>1797.13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44645</v>
      </c>
      <c r="B55" s="29">
        <v>543270</v>
      </c>
      <c r="C55" s="28" t="s">
        <v>1237</v>
      </c>
      <c r="D55" s="28" t="s">
        <v>1242</v>
      </c>
      <c r="E55" s="28" t="s">
        <v>574</v>
      </c>
      <c r="F55" s="87">
        <v>211000</v>
      </c>
      <c r="G55" s="29">
        <v>1795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44645</v>
      </c>
      <c r="B56" s="29">
        <v>543270</v>
      </c>
      <c r="C56" s="28" t="s">
        <v>1237</v>
      </c>
      <c r="D56" s="28" t="s">
        <v>1243</v>
      </c>
      <c r="E56" s="28" t="s">
        <v>575</v>
      </c>
      <c r="F56" s="87">
        <v>489530</v>
      </c>
      <c r="G56" s="29">
        <v>1796.41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44645</v>
      </c>
      <c r="B57" s="29">
        <v>543270</v>
      </c>
      <c r="C57" s="28" t="s">
        <v>1237</v>
      </c>
      <c r="D57" s="28" t="s">
        <v>1244</v>
      </c>
      <c r="E57" s="28" t="s">
        <v>575</v>
      </c>
      <c r="F57" s="87">
        <v>1942382</v>
      </c>
      <c r="G57" s="29">
        <v>1793.44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44645</v>
      </c>
      <c r="B58" s="29">
        <v>541601</v>
      </c>
      <c r="C58" s="28" t="s">
        <v>1245</v>
      </c>
      <c r="D58" s="28" t="s">
        <v>1246</v>
      </c>
      <c r="E58" s="28" t="s">
        <v>574</v>
      </c>
      <c r="F58" s="87">
        <v>24300</v>
      </c>
      <c r="G58" s="29">
        <v>78.14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44645</v>
      </c>
      <c r="B59" s="29">
        <v>541601</v>
      </c>
      <c r="C59" s="28" t="s">
        <v>1245</v>
      </c>
      <c r="D59" s="28" t="s">
        <v>1246</v>
      </c>
      <c r="E59" s="28" t="s">
        <v>575</v>
      </c>
      <c r="F59" s="87">
        <v>54000</v>
      </c>
      <c r="G59" s="29">
        <v>79.25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44645</v>
      </c>
      <c r="B60" s="29">
        <v>537254</v>
      </c>
      <c r="C60" s="28" t="s">
        <v>1247</v>
      </c>
      <c r="D60" s="28" t="s">
        <v>1248</v>
      </c>
      <c r="E60" s="28" t="s">
        <v>574</v>
      </c>
      <c r="F60" s="87">
        <v>216000</v>
      </c>
      <c r="G60" s="29">
        <v>6.64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44645</v>
      </c>
      <c r="B61" s="29">
        <v>537254</v>
      </c>
      <c r="C61" s="28" t="s">
        <v>1247</v>
      </c>
      <c r="D61" s="28" t="s">
        <v>1249</v>
      </c>
      <c r="E61" s="28" t="s">
        <v>575</v>
      </c>
      <c r="F61" s="87">
        <v>216000</v>
      </c>
      <c r="G61" s="29">
        <v>6.61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44645</v>
      </c>
      <c r="B62" s="29">
        <v>538540</v>
      </c>
      <c r="C62" s="28" t="s">
        <v>1250</v>
      </c>
      <c r="D62" s="28" t="s">
        <v>1251</v>
      </c>
      <c r="E62" s="28" t="s">
        <v>574</v>
      </c>
      <c r="F62" s="87">
        <v>100000</v>
      </c>
      <c r="G62" s="29">
        <v>0.98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44645</v>
      </c>
      <c r="B63" s="29">
        <v>538540</v>
      </c>
      <c r="C63" s="28" t="s">
        <v>1250</v>
      </c>
      <c r="D63" s="28" t="s">
        <v>1251</v>
      </c>
      <c r="E63" s="28" t="s">
        <v>575</v>
      </c>
      <c r="F63" s="87">
        <v>315000</v>
      </c>
      <c r="G63" s="29">
        <v>0.98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44645</v>
      </c>
      <c r="B64" s="29">
        <v>543234</v>
      </c>
      <c r="C64" s="28" t="s">
        <v>1252</v>
      </c>
      <c r="D64" s="28" t="s">
        <v>1253</v>
      </c>
      <c r="E64" s="28" t="s">
        <v>574</v>
      </c>
      <c r="F64" s="87">
        <v>50000</v>
      </c>
      <c r="G64" s="29">
        <v>144.5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44645</v>
      </c>
      <c r="B65" s="29">
        <v>543234</v>
      </c>
      <c r="C65" s="28" t="s">
        <v>1252</v>
      </c>
      <c r="D65" s="28" t="s">
        <v>1254</v>
      </c>
      <c r="E65" s="28" t="s">
        <v>575</v>
      </c>
      <c r="F65" s="87">
        <v>50000</v>
      </c>
      <c r="G65" s="29">
        <v>144.5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44645</v>
      </c>
      <c r="B66" s="29">
        <v>512499</v>
      </c>
      <c r="C66" s="28" t="s">
        <v>1255</v>
      </c>
      <c r="D66" s="28" t="s">
        <v>1256</v>
      </c>
      <c r="E66" s="28" t="s">
        <v>575</v>
      </c>
      <c r="F66" s="87">
        <v>20659704</v>
      </c>
      <c r="G66" s="29">
        <v>1.1499999999999999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44645</v>
      </c>
      <c r="B67" s="29">
        <v>512499</v>
      </c>
      <c r="C67" s="28" t="s">
        <v>1255</v>
      </c>
      <c r="D67" s="28" t="s">
        <v>980</v>
      </c>
      <c r="E67" s="28" t="s">
        <v>574</v>
      </c>
      <c r="F67" s="87">
        <v>13000000</v>
      </c>
      <c r="G67" s="29">
        <v>1.1499999999999999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44645</v>
      </c>
      <c r="B68" s="29">
        <v>512499</v>
      </c>
      <c r="C68" s="28" t="s">
        <v>1255</v>
      </c>
      <c r="D68" s="28" t="s">
        <v>980</v>
      </c>
      <c r="E68" s="28" t="s">
        <v>575</v>
      </c>
      <c r="F68" s="87">
        <v>10106638</v>
      </c>
      <c r="G68" s="29">
        <v>1.1499999999999999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44645</v>
      </c>
      <c r="B69" s="29">
        <v>533110</v>
      </c>
      <c r="C69" s="28" t="s">
        <v>1257</v>
      </c>
      <c r="D69" s="28" t="s">
        <v>1258</v>
      </c>
      <c r="E69" s="28" t="s">
        <v>574</v>
      </c>
      <c r="F69" s="87">
        <v>221974</v>
      </c>
      <c r="G69" s="29">
        <v>30.05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44645</v>
      </c>
      <c r="B70" s="29">
        <v>533110</v>
      </c>
      <c r="C70" s="28" t="s">
        <v>1257</v>
      </c>
      <c r="D70" s="28" t="s">
        <v>1259</v>
      </c>
      <c r="E70" s="28" t="s">
        <v>574</v>
      </c>
      <c r="F70" s="87">
        <v>310010</v>
      </c>
      <c r="G70" s="29">
        <v>30.05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44645</v>
      </c>
      <c r="B71" s="29">
        <v>533110</v>
      </c>
      <c r="C71" s="28" t="s">
        <v>1257</v>
      </c>
      <c r="D71" s="28" t="s">
        <v>1260</v>
      </c>
      <c r="E71" s="28" t="s">
        <v>575</v>
      </c>
      <c r="F71" s="87">
        <v>110821</v>
      </c>
      <c r="G71" s="29">
        <v>30.05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44645</v>
      </c>
      <c r="B72" s="29">
        <v>533110</v>
      </c>
      <c r="C72" s="28" t="s">
        <v>1257</v>
      </c>
      <c r="D72" s="28" t="s">
        <v>1261</v>
      </c>
      <c r="E72" s="28" t="s">
        <v>575</v>
      </c>
      <c r="F72" s="87">
        <v>111153</v>
      </c>
      <c r="G72" s="29">
        <v>30.05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44645</v>
      </c>
      <c r="B73" s="29">
        <v>533110</v>
      </c>
      <c r="C73" s="28" t="s">
        <v>1257</v>
      </c>
      <c r="D73" s="28" t="s">
        <v>1262</v>
      </c>
      <c r="E73" s="28" t="s">
        <v>575</v>
      </c>
      <c r="F73" s="87">
        <v>111242</v>
      </c>
      <c r="G73" s="29">
        <v>30.05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44645</v>
      </c>
      <c r="B74" s="29">
        <v>533110</v>
      </c>
      <c r="C74" s="28" t="s">
        <v>1257</v>
      </c>
      <c r="D74" s="28" t="s">
        <v>1263</v>
      </c>
      <c r="E74" s="28" t="s">
        <v>575</v>
      </c>
      <c r="F74" s="87">
        <v>198768</v>
      </c>
      <c r="G74" s="29">
        <v>30.05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44645</v>
      </c>
      <c r="B75" s="29">
        <v>543461</v>
      </c>
      <c r="C75" s="28" t="s">
        <v>1264</v>
      </c>
      <c r="D75" s="28" t="s">
        <v>1265</v>
      </c>
      <c r="E75" s="28" t="s">
        <v>575</v>
      </c>
      <c r="F75" s="87">
        <v>90000</v>
      </c>
      <c r="G75" s="29">
        <v>8.51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44645</v>
      </c>
      <c r="B76" s="29">
        <v>539017</v>
      </c>
      <c r="C76" s="28" t="s">
        <v>1266</v>
      </c>
      <c r="D76" s="28" t="s">
        <v>1267</v>
      </c>
      <c r="E76" s="28" t="s">
        <v>574</v>
      </c>
      <c r="F76" s="87">
        <v>103500</v>
      </c>
      <c r="G76" s="29">
        <v>96.29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44645</v>
      </c>
      <c r="B77" s="29">
        <v>539017</v>
      </c>
      <c r="C77" s="28" t="s">
        <v>1266</v>
      </c>
      <c r="D77" s="28" t="s">
        <v>1268</v>
      </c>
      <c r="E77" s="28" t="s">
        <v>575</v>
      </c>
      <c r="F77" s="87">
        <v>100000</v>
      </c>
      <c r="G77" s="29">
        <v>96.14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44645</v>
      </c>
      <c r="B78" s="29">
        <v>543274</v>
      </c>
      <c r="C78" s="28" t="s">
        <v>1152</v>
      </c>
      <c r="D78" s="28" t="s">
        <v>1269</v>
      </c>
      <c r="E78" s="28" t="s">
        <v>574</v>
      </c>
      <c r="F78" s="87">
        <v>170550</v>
      </c>
      <c r="G78" s="29">
        <v>65.2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44645</v>
      </c>
      <c r="B79" s="29">
        <v>543274</v>
      </c>
      <c r="C79" s="28" t="s">
        <v>1152</v>
      </c>
      <c r="D79" s="28" t="s">
        <v>1270</v>
      </c>
      <c r="E79" s="28" t="s">
        <v>575</v>
      </c>
      <c r="F79" s="87">
        <v>270000</v>
      </c>
      <c r="G79" s="29">
        <v>65.2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44645</v>
      </c>
      <c r="B80" s="29">
        <v>538496</v>
      </c>
      <c r="C80" s="28" t="s">
        <v>1105</v>
      </c>
      <c r="D80" s="28" t="s">
        <v>1271</v>
      </c>
      <c r="E80" s="28" t="s">
        <v>574</v>
      </c>
      <c r="F80" s="87">
        <v>66000</v>
      </c>
      <c r="G80" s="29">
        <v>5.79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44645</v>
      </c>
      <c r="B81" s="29">
        <v>538496</v>
      </c>
      <c r="C81" s="28" t="s">
        <v>1105</v>
      </c>
      <c r="D81" s="28" t="s">
        <v>1272</v>
      </c>
      <c r="E81" s="28" t="s">
        <v>575</v>
      </c>
      <c r="F81" s="87">
        <v>66000</v>
      </c>
      <c r="G81" s="29">
        <v>5.79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44645</v>
      </c>
      <c r="B82" s="29">
        <v>539310</v>
      </c>
      <c r="C82" s="28" t="s">
        <v>1273</v>
      </c>
      <c r="D82" s="28" t="s">
        <v>1270</v>
      </c>
      <c r="E82" s="28" t="s">
        <v>575</v>
      </c>
      <c r="F82" s="87">
        <v>360000</v>
      </c>
      <c r="G82" s="29">
        <v>52.13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44645</v>
      </c>
      <c r="B83" s="29">
        <v>539310</v>
      </c>
      <c r="C83" s="28" t="s">
        <v>1273</v>
      </c>
      <c r="D83" s="28" t="s">
        <v>1274</v>
      </c>
      <c r="E83" s="28" t="s">
        <v>574</v>
      </c>
      <c r="F83" s="87">
        <v>223791</v>
      </c>
      <c r="G83" s="29">
        <v>53.46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44645</v>
      </c>
      <c r="B84" s="29">
        <v>539310</v>
      </c>
      <c r="C84" s="28" t="s">
        <v>1273</v>
      </c>
      <c r="D84" s="28" t="s">
        <v>1274</v>
      </c>
      <c r="E84" s="28" t="s">
        <v>575</v>
      </c>
      <c r="F84" s="87">
        <v>149802</v>
      </c>
      <c r="G84" s="29">
        <v>54.99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44645</v>
      </c>
      <c r="B85" s="29">
        <v>542667</v>
      </c>
      <c r="C85" s="28" t="s">
        <v>1275</v>
      </c>
      <c r="D85" s="28" t="s">
        <v>1270</v>
      </c>
      <c r="E85" s="28" t="s">
        <v>574</v>
      </c>
      <c r="F85" s="87">
        <v>71952</v>
      </c>
      <c r="G85" s="29">
        <v>484.53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44645</v>
      </c>
      <c r="B86" s="29">
        <v>511018</v>
      </c>
      <c r="C86" s="28" t="s">
        <v>1276</v>
      </c>
      <c r="D86" s="28" t="s">
        <v>1277</v>
      </c>
      <c r="E86" s="28" t="s">
        <v>574</v>
      </c>
      <c r="F86" s="87">
        <v>10000</v>
      </c>
      <c r="G86" s="29">
        <v>15.87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44645</v>
      </c>
      <c r="B87" s="29">
        <v>511018</v>
      </c>
      <c r="C87" s="28" t="s">
        <v>1276</v>
      </c>
      <c r="D87" s="28" t="s">
        <v>1277</v>
      </c>
      <c r="E87" s="28" t="s">
        <v>575</v>
      </c>
      <c r="F87" s="87">
        <v>5000</v>
      </c>
      <c r="G87" s="29">
        <v>15.95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44645</v>
      </c>
      <c r="B88" s="29" t="s">
        <v>1278</v>
      </c>
      <c r="C88" s="28" t="s">
        <v>1279</v>
      </c>
      <c r="D88" s="28" t="s">
        <v>1280</v>
      </c>
      <c r="E88" s="28" t="s">
        <v>574</v>
      </c>
      <c r="F88" s="87">
        <v>131563</v>
      </c>
      <c r="G88" s="29">
        <v>69.5</v>
      </c>
      <c r="H88" s="29" t="s">
        <v>853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44645</v>
      </c>
      <c r="B89" s="29" t="s">
        <v>1281</v>
      </c>
      <c r="C89" s="28" t="s">
        <v>1282</v>
      </c>
      <c r="D89" s="28" t="s">
        <v>1283</v>
      </c>
      <c r="E89" s="28" t="s">
        <v>574</v>
      </c>
      <c r="F89" s="87">
        <v>135000</v>
      </c>
      <c r="G89" s="29">
        <v>73.05</v>
      </c>
      <c r="H89" s="29" t="s">
        <v>853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44645</v>
      </c>
      <c r="B90" s="29" t="s">
        <v>1281</v>
      </c>
      <c r="C90" s="28" t="s">
        <v>1282</v>
      </c>
      <c r="D90" s="28" t="s">
        <v>1284</v>
      </c>
      <c r="E90" s="28" t="s">
        <v>574</v>
      </c>
      <c r="F90" s="87">
        <v>140000</v>
      </c>
      <c r="G90" s="29">
        <v>74.97</v>
      </c>
      <c r="H90" s="29" t="s">
        <v>853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44645</v>
      </c>
      <c r="B91" s="29" t="s">
        <v>1285</v>
      </c>
      <c r="C91" s="28" t="s">
        <v>1286</v>
      </c>
      <c r="D91" s="28" t="s">
        <v>1153</v>
      </c>
      <c r="E91" s="28" t="s">
        <v>574</v>
      </c>
      <c r="F91" s="87">
        <v>48000</v>
      </c>
      <c r="G91" s="29">
        <v>103.9</v>
      </c>
      <c r="H91" s="29" t="s">
        <v>853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44645</v>
      </c>
      <c r="B92" s="29" t="s">
        <v>1285</v>
      </c>
      <c r="C92" s="28" t="s">
        <v>1286</v>
      </c>
      <c r="D92" s="28" t="s">
        <v>1287</v>
      </c>
      <c r="E92" s="28" t="s">
        <v>574</v>
      </c>
      <c r="F92" s="87">
        <v>51200</v>
      </c>
      <c r="G92" s="29">
        <v>104</v>
      </c>
      <c r="H92" s="29" t="s">
        <v>853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44645</v>
      </c>
      <c r="B93" s="29" t="s">
        <v>1285</v>
      </c>
      <c r="C93" s="28" t="s">
        <v>1286</v>
      </c>
      <c r="D93" s="28" t="s">
        <v>1288</v>
      </c>
      <c r="E93" s="28" t="s">
        <v>574</v>
      </c>
      <c r="F93" s="87">
        <v>25600</v>
      </c>
      <c r="G93" s="29">
        <v>109.2</v>
      </c>
      <c r="H93" s="29" t="s">
        <v>853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44645</v>
      </c>
      <c r="B94" s="29" t="s">
        <v>1285</v>
      </c>
      <c r="C94" s="28" t="s">
        <v>1286</v>
      </c>
      <c r="D94" s="28" t="s">
        <v>1136</v>
      </c>
      <c r="E94" s="28" t="s">
        <v>574</v>
      </c>
      <c r="F94" s="87">
        <v>80000</v>
      </c>
      <c r="G94" s="29">
        <v>104</v>
      </c>
      <c r="H94" s="29" t="s">
        <v>853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44645</v>
      </c>
      <c r="B95" s="29" t="s">
        <v>1285</v>
      </c>
      <c r="C95" s="28" t="s">
        <v>1286</v>
      </c>
      <c r="D95" s="28" t="s">
        <v>1131</v>
      </c>
      <c r="E95" s="28" t="s">
        <v>574</v>
      </c>
      <c r="F95" s="87">
        <v>83200</v>
      </c>
      <c r="G95" s="29">
        <v>103.07</v>
      </c>
      <c r="H95" s="29" t="s">
        <v>853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44645</v>
      </c>
      <c r="B96" s="29" t="s">
        <v>1285</v>
      </c>
      <c r="C96" s="28" t="s">
        <v>1286</v>
      </c>
      <c r="D96" s="28" t="s">
        <v>1289</v>
      </c>
      <c r="E96" s="28" t="s">
        <v>574</v>
      </c>
      <c r="F96" s="87">
        <v>54400</v>
      </c>
      <c r="G96" s="29">
        <v>107.94</v>
      </c>
      <c r="H96" s="29" t="s">
        <v>853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44645</v>
      </c>
      <c r="B97" s="29" t="s">
        <v>1290</v>
      </c>
      <c r="C97" s="28" t="s">
        <v>1291</v>
      </c>
      <c r="D97" s="28" t="s">
        <v>1292</v>
      </c>
      <c r="E97" s="28" t="s">
        <v>574</v>
      </c>
      <c r="F97" s="87">
        <v>9833754</v>
      </c>
      <c r="G97" s="29">
        <v>1403</v>
      </c>
      <c r="H97" s="29" t="s">
        <v>853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44645</v>
      </c>
      <c r="B98" s="29" t="s">
        <v>1293</v>
      </c>
      <c r="C98" s="28" t="s">
        <v>1294</v>
      </c>
      <c r="D98" s="28" t="s">
        <v>1295</v>
      </c>
      <c r="E98" s="28" t="s">
        <v>574</v>
      </c>
      <c r="F98" s="87">
        <v>60000</v>
      </c>
      <c r="G98" s="29">
        <v>39.5</v>
      </c>
      <c r="H98" s="29" t="s">
        <v>853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44645</v>
      </c>
      <c r="B99" s="29" t="s">
        <v>1296</v>
      </c>
      <c r="C99" s="28" t="s">
        <v>1297</v>
      </c>
      <c r="D99" s="28" t="s">
        <v>1298</v>
      </c>
      <c r="E99" s="28" t="s">
        <v>574</v>
      </c>
      <c r="F99" s="87">
        <v>13000</v>
      </c>
      <c r="G99" s="29">
        <v>396.9</v>
      </c>
      <c r="H99" s="29" t="s">
        <v>853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44645</v>
      </c>
      <c r="B100" s="29" t="s">
        <v>1299</v>
      </c>
      <c r="C100" s="28" t="s">
        <v>1300</v>
      </c>
      <c r="D100" s="28" t="s">
        <v>1301</v>
      </c>
      <c r="E100" s="28" t="s">
        <v>574</v>
      </c>
      <c r="F100" s="87">
        <v>38400</v>
      </c>
      <c r="G100" s="29">
        <v>101.5</v>
      </c>
      <c r="H100" s="29" t="s">
        <v>853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44645</v>
      </c>
      <c r="B101" s="29" t="s">
        <v>1302</v>
      </c>
      <c r="C101" s="28" t="s">
        <v>1303</v>
      </c>
      <c r="D101" s="28" t="s">
        <v>1304</v>
      </c>
      <c r="E101" s="28" t="s">
        <v>574</v>
      </c>
      <c r="F101" s="87">
        <v>59473</v>
      </c>
      <c r="G101" s="29">
        <v>514.30999999999995</v>
      </c>
      <c r="H101" s="29" t="s">
        <v>853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44645</v>
      </c>
      <c r="B102" s="29" t="s">
        <v>1302</v>
      </c>
      <c r="C102" s="28" t="s">
        <v>1303</v>
      </c>
      <c r="D102" s="28" t="s">
        <v>1305</v>
      </c>
      <c r="E102" s="28" t="s">
        <v>574</v>
      </c>
      <c r="F102" s="87">
        <v>55322</v>
      </c>
      <c r="G102" s="29">
        <v>481.47</v>
      </c>
      <c r="H102" s="29" t="s">
        <v>853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44645</v>
      </c>
      <c r="B103" s="29" t="s">
        <v>1302</v>
      </c>
      <c r="C103" s="28" t="s">
        <v>1303</v>
      </c>
      <c r="D103" s="28" t="s">
        <v>1306</v>
      </c>
      <c r="E103" s="28" t="s">
        <v>574</v>
      </c>
      <c r="F103" s="87">
        <v>59234</v>
      </c>
      <c r="G103" s="29">
        <v>501.24</v>
      </c>
      <c r="H103" s="29" t="s">
        <v>853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44645</v>
      </c>
      <c r="B104" s="29" t="s">
        <v>1307</v>
      </c>
      <c r="C104" s="28" t="s">
        <v>1308</v>
      </c>
      <c r="D104" s="28" t="s">
        <v>1309</v>
      </c>
      <c r="E104" s="28" t="s">
        <v>574</v>
      </c>
      <c r="F104" s="87">
        <v>334841</v>
      </c>
      <c r="G104" s="29">
        <v>70</v>
      </c>
      <c r="H104" s="29" t="s">
        <v>853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44645</v>
      </c>
      <c r="B105" s="29" t="s">
        <v>1154</v>
      </c>
      <c r="C105" s="28" t="s">
        <v>1155</v>
      </c>
      <c r="D105" s="28" t="s">
        <v>1156</v>
      </c>
      <c r="E105" s="28" t="s">
        <v>574</v>
      </c>
      <c r="F105" s="87">
        <v>243697</v>
      </c>
      <c r="G105" s="29">
        <v>101.71</v>
      </c>
      <c r="H105" s="29" t="s">
        <v>853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44645</v>
      </c>
      <c r="B106" s="29" t="s">
        <v>1310</v>
      </c>
      <c r="C106" s="28" t="s">
        <v>1311</v>
      </c>
      <c r="D106" s="28" t="s">
        <v>1312</v>
      </c>
      <c r="E106" s="28" t="s">
        <v>574</v>
      </c>
      <c r="F106" s="87">
        <v>96000</v>
      </c>
      <c r="G106" s="29">
        <v>31.45</v>
      </c>
      <c r="H106" s="29" t="s">
        <v>853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44645</v>
      </c>
      <c r="B107" s="29" t="s">
        <v>1310</v>
      </c>
      <c r="C107" s="28" t="s">
        <v>1311</v>
      </c>
      <c r="D107" s="28" t="s">
        <v>1313</v>
      </c>
      <c r="E107" s="28" t="s">
        <v>574</v>
      </c>
      <c r="F107" s="87">
        <v>192000</v>
      </c>
      <c r="G107" s="29">
        <v>32.049999999999997</v>
      </c>
      <c r="H107" s="29" t="s">
        <v>853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44645</v>
      </c>
      <c r="B108" s="29" t="s">
        <v>1314</v>
      </c>
      <c r="C108" s="28" t="s">
        <v>1315</v>
      </c>
      <c r="D108" s="28" t="s">
        <v>1316</v>
      </c>
      <c r="E108" s="28" t="s">
        <v>574</v>
      </c>
      <c r="F108" s="87">
        <v>475359</v>
      </c>
      <c r="G108" s="29">
        <v>61.9</v>
      </c>
      <c r="H108" s="29" t="s">
        <v>853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44645</v>
      </c>
      <c r="B109" s="29" t="s">
        <v>1157</v>
      </c>
      <c r="C109" s="28" t="s">
        <v>1158</v>
      </c>
      <c r="D109" s="28" t="s">
        <v>1246</v>
      </c>
      <c r="E109" s="28" t="s">
        <v>574</v>
      </c>
      <c r="F109" s="87">
        <v>283461</v>
      </c>
      <c r="G109" s="29">
        <v>35.65</v>
      </c>
      <c r="H109" s="29" t="s">
        <v>853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44645</v>
      </c>
      <c r="B110" s="29" t="s">
        <v>1317</v>
      </c>
      <c r="C110" s="28" t="s">
        <v>1318</v>
      </c>
      <c r="D110" s="28" t="s">
        <v>1319</v>
      </c>
      <c r="E110" s="28" t="s">
        <v>574</v>
      </c>
      <c r="F110" s="87">
        <v>85200</v>
      </c>
      <c r="G110" s="29">
        <v>325.94</v>
      </c>
      <c r="H110" s="29" t="s">
        <v>853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44645</v>
      </c>
      <c r="B111" s="29" t="s">
        <v>1132</v>
      </c>
      <c r="C111" s="28" t="s">
        <v>1133</v>
      </c>
      <c r="D111" s="28" t="s">
        <v>1320</v>
      </c>
      <c r="E111" s="28" t="s">
        <v>574</v>
      </c>
      <c r="F111" s="87">
        <v>218400</v>
      </c>
      <c r="G111" s="29">
        <v>103.05</v>
      </c>
      <c r="H111" s="29" t="s">
        <v>853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44645</v>
      </c>
      <c r="B112" s="29" t="s">
        <v>1321</v>
      </c>
      <c r="C112" s="28" t="s">
        <v>1322</v>
      </c>
      <c r="D112" s="28" t="s">
        <v>1323</v>
      </c>
      <c r="E112" s="28" t="s">
        <v>574</v>
      </c>
      <c r="F112" s="87">
        <v>335000</v>
      </c>
      <c r="G112" s="29">
        <v>27.05</v>
      </c>
      <c r="H112" s="29" t="s">
        <v>853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44645</v>
      </c>
      <c r="B113" s="29" t="s">
        <v>1321</v>
      </c>
      <c r="C113" s="28" t="s">
        <v>1322</v>
      </c>
      <c r="D113" s="28" t="s">
        <v>1324</v>
      </c>
      <c r="E113" s="28" t="s">
        <v>574</v>
      </c>
      <c r="F113" s="87">
        <v>183000</v>
      </c>
      <c r="G113" s="29">
        <v>26.2</v>
      </c>
      <c r="H113" s="29" t="s">
        <v>853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44645</v>
      </c>
      <c r="B114" s="29" t="s">
        <v>1134</v>
      </c>
      <c r="C114" s="28" t="s">
        <v>1135</v>
      </c>
      <c r="D114" s="28" t="s">
        <v>1325</v>
      </c>
      <c r="E114" s="28" t="s">
        <v>574</v>
      </c>
      <c r="F114" s="87">
        <v>20800</v>
      </c>
      <c r="G114" s="29">
        <v>83.71</v>
      </c>
      <c r="H114" s="29" t="s">
        <v>853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44645</v>
      </c>
      <c r="B115" s="29" t="s">
        <v>1326</v>
      </c>
      <c r="C115" s="28" t="s">
        <v>1327</v>
      </c>
      <c r="D115" s="28" t="s">
        <v>1328</v>
      </c>
      <c r="E115" s="28" t="s">
        <v>574</v>
      </c>
      <c r="F115" s="87">
        <v>350000</v>
      </c>
      <c r="G115" s="29">
        <v>65.25</v>
      </c>
      <c r="H115" s="29" t="s">
        <v>853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44645</v>
      </c>
      <c r="B116" s="29" t="s">
        <v>1326</v>
      </c>
      <c r="C116" s="28" t="s">
        <v>1327</v>
      </c>
      <c r="D116" s="28" t="s">
        <v>1329</v>
      </c>
      <c r="E116" s="28" t="s">
        <v>574</v>
      </c>
      <c r="F116" s="87">
        <v>150000</v>
      </c>
      <c r="G116" s="29">
        <v>65.25</v>
      </c>
      <c r="H116" s="29" t="s">
        <v>853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44645</v>
      </c>
      <c r="B117" s="29" t="s">
        <v>1330</v>
      </c>
      <c r="C117" s="28" t="s">
        <v>1331</v>
      </c>
      <c r="D117" s="28" t="s">
        <v>1332</v>
      </c>
      <c r="E117" s="28" t="s">
        <v>574</v>
      </c>
      <c r="F117" s="87">
        <v>1850800</v>
      </c>
      <c r="G117" s="29">
        <v>445</v>
      </c>
      <c r="H117" s="29" t="s">
        <v>853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44645</v>
      </c>
      <c r="B118" s="29" t="s">
        <v>1285</v>
      </c>
      <c r="C118" s="28" t="s">
        <v>1286</v>
      </c>
      <c r="D118" s="28" t="s">
        <v>1131</v>
      </c>
      <c r="E118" s="28" t="s">
        <v>575</v>
      </c>
      <c r="F118" s="87">
        <v>83200</v>
      </c>
      <c r="G118" s="29">
        <v>108.89</v>
      </c>
      <c r="H118" s="29" t="s">
        <v>853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44645</v>
      </c>
      <c r="B119" s="29" t="s">
        <v>1285</v>
      </c>
      <c r="C119" s="28" t="s">
        <v>1286</v>
      </c>
      <c r="D119" s="28" t="s">
        <v>1153</v>
      </c>
      <c r="E119" s="28" t="s">
        <v>575</v>
      </c>
      <c r="F119" s="87">
        <v>48000</v>
      </c>
      <c r="G119" s="29">
        <v>107.2</v>
      </c>
      <c r="H119" s="29" t="s">
        <v>853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44645</v>
      </c>
      <c r="B120" s="29" t="s">
        <v>1285</v>
      </c>
      <c r="C120" s="28" t="s">
        <v>1286</v>
      </c>
      <c r="D120" s="28" t="s">
        <v>1333</v>
      </c>
      <c r="E120" s="28" t="s">
        <v>575</v>
      </c>
      <c r="F120" s="87">
        <v>280000</v>
      </c>
      <c r="G120" s="29">
        <v>103.4</v>
      </c>
      <c r="H120" s="29" t="s">
        <v>853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44645</v>
      </c>
      <c r="B121" s="29" t="s">
        <v>1285</v>
      </c>
      <c r="C121" s="28" t="s">
        <v>1286</v>
      </c>
      <c r="D121" s="28" t="s">
        <v>1288</v>
      </c>
      <c r="E121" s="28" t="s">
        <v>575</v>
      </c>
      <c r="F121" s="87">
        <v>25600</v>
      </c>
      <c r="G121" s="29">
        <v>110.58</v>
      </c>
      <c r="H121" s="29" t="s">
        <v>853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44645</v>
      </c>
      <c r="B122" s="29" t="s">
        <v>311</v>
      </c>
      <c r="C122" s="28" t="s">
        <v>1334</v>
      </c>
      <c r="D122" s="28" t="s">
        <v>1335</v>
      </c>
      <c r="E122" s="28" t="s">
        <v>575</v>
      </c>
      <c r="F122" s="87">
        <v>230820</v>
      </c>
      <c r="G122" s="29">
        <v>891.88</v>
      </c>
      <c r="H122" s="29" t="s">
        <v>853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44645</v>
      </c>
      <c r="B123" s="29" t="s">
        <v>1290</v>
      </c>
      <c r="C123" s="28" t="s">
        <v>1291</v>
      </c>
      <c r="D123" s="28" t="s">
        <v>1336</v>
      </c>
      <c r="E123" s="28" t="s">
        <v>575</v>
      </c>
      <c r="F123" s="87">
        <v>2867774</v>
      </c>
      <c r="G123" s="29">
        <v>1403</v>
      </c>
      <c r="H123" s="29" t="s">
        <v>853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44645</v>
      </c>
      <c r="B124" s="29" t="s">
        <v>1290</v>
      </c>
      <c r="C124" s="28" t="s">
        <v>1291</v>
      </c>
      <c r="D124" s="28" t="s">
        <v>1337</v>
      </c>
      <c r="E124" s="28" t="s">
        <v>575</v>
      </c>
      <c r="F124" s="87">
        <v>691776</v>
      </c>
      <c r="G124" s="29">
        <v>1403</v>
      </c>
      <c r="H124" s="29" t="s">
        <v>853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44645</v>
      </c>
      <c r="B125" s="29" t="s">
        <v>1290</v>
      </c>
      <c r="C125" s="28" t="s">
        <v>1291</v>
      </c>
      <c r="D125" s="28" t="s">
        <v>1338</v>
      </c>
      <c r="E125" s="28" t="s">
        <v>575</v>
      </c>
      <c r="F125" s="87">
        <v>691776</v>
      </c>
      <c r="G125" s="29">
        <v>1403</v>
      </c>
      <c r="H125" s="29" t="s">
        <v>853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44645</v>
      </c>
      <c r="B126" s="29" t="s">
        <v>1290</v>
      </c>
      <c r="C126" s="28" t="s">
        <v>1291</v>
      </c>
      <c r="D126" s="28" t="s">
        <v>1339</v>
      </c>
      <c r="E126" s="28" t="s">
        <v>575</v>
      </c>
      <c r="F126" s="87">
        <v>691776</v>
      </c>
      <c r="G126" s="29">
        <v>1403</v>
      </c>
      <c r="H126" s="29" t="s">
        <v>853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44645</v>
      </c>
      <c r="B127" s="29" t="s">
        <v>1290</v>
      </c>
      <c r="C127" s="28" t="s">
        <v>1291</v>
      </c>
      <c r="D127" s="28" t="s">
        <v>1340</v>
      </c>
      <c r="E127" s="28" t="s">
        <v>575</v>
      </c>
      <c r="F127" s="87">
        <v>3507100</v>
      </c>
      <c r="G127" s="29">
        <v>1403</v>
      </c>
      <c r="H127" s="29" t="s">
        <v>853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44645</v>
      </c>
      <c r="B128" s="29" t="s">
        <v>1290</v>
      </c>
      <c r="C128" s="28" t="s">
        <v>1291</v>
      </c>
      <c r="D128" s="28" t="s">
        <v>1341</v>
      </c>
      <c r="E128" s="28" t="s">
        <v>575</v>
      </c>
      <c r="F128" s="87">
        <v>691776</v>
      </c>
      <c r="G128" s="29">
        <v>1403</v>
      </c>
      <c r="H128" s="29" t="s">
        <v>853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44645</v>
      </c>
      <c r="B129" s="29" t="s">
        <v>1290</v>
      </c>
      <c r="C129" s="28" t="s">
        <v>1291</v>
      </c>
      <c r="D129" s="28" t="s">
        <v>1342</v>
      </c>
      <c r="E129" s="28" t="s">
        <v>575</v>
      </c>
      <c r="F129" s="87">
        <v>691776</v>
      </c>
      <c r="G129" s="29">
        <v>1403</v>
      </c>
      <c r="H129" s="29" t="s">
        <v>853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44645</v>
      </c>
      <c r="B130" s="29" t="s">
        <v>1299</v>
      </c>
      <c r="C130" s="28" t="s">
        <v>1300</v>
      </c>
      <c r="D130" s="28" t="s">
        <v>1343</v>
      </c>
      <c r="E130" s="28" t="s">
        <v>575</v>
      </c>
      <c r="F130" s="87">
        <v>38400</v>
      </c>
      <c r="G130" s="29">
        <v>101.5</v>
      </c>
      <c r="H130" s="29" t="s">
        <v>853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44645</v>
      </c>
      <c r="B131" s="29" t="s">
        <v>1302</v>
      </c>
      <c r="C131" s="28" t="s">
        <v>1303</v>
      </c>
      <c r="D131" s="28" t="s">
        <v>1305</v>
      </c>
      <c r="E131" s="28" t="s">
        <v>575</v>
      </c>
      <c r="F131" s="87">
        <v>55322</v>
      </c>
      <c r="G131" s="29">
        <v>478.99</v>
      </c>
      <c r="H131" s="29" t="s">
        <v>853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44645</v>
      </c>
      <c r="B132" s="29" t="s">
        <v>1302</v>
      </c>
      <c r="C132" s="28" t="s">
        <v>1303</v>
      </c>
      <c r="D132" s="28" t="s">
        <v>1306</v>
      </c>
      <c r="E132" s="28" t="s">
        <v>575</v>
      </c>
      <c r="F132" s="87">
        <v>58718</v>
      </c>
      <c r="G132" s="29">
        <v>502.25</v>
      </c>
      <c r="H132" s="29" t="s">
        <v>853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44645</v>
      </c>
      <c r="B133" s="29" t="s">
        <v>1302</v>
      </c>
      <c r="C133" s="28" t="s">
        <v>1303</v>
      </c>
      <c r="D133" s="28" t="s">
        <v>1304</v>
      </c>
      <c r="E133" s="28" t="s">
        <v>575</v>
      </c>
      <c r="F133" s="87">
        <v>59473</v>
      </c>
      <c r="G133" s="29">
        <v>514.63</v>
      </c>
      <c r="H133" s="29" t="s">
        <v>853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44645</v>
      </c>
      <c r="B134" s="29" t="s">
        <v>1307</v>
      </c>
      <c r="C134" s="28" t="s">
        <v>1308</v>
      </c>
      <c r="D134" s="28" t="s">
        <v>1344</v>
      </c>
      <c r="E134" s="28" t="s">
        <v>575</v>
      </c>
      <c r="F134" s="87">
        <v>334841</v>
      </c>
      <c r="G134" s="29">
        <v>70</v>
      </c>
      <c r="H134" s="29" t="s">
        <v>853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44645</v>
      </c>
      <c r="B135" s="29" t="s">
        <v>1345</v>
      </c>
      <c r="C135" s="28" t="s">
        <v>1346</v>
      </c>
      <c r="D135" s="28" t="s">
        <v>1347</v>
      </c>
      <c r="E135" s="28" t="s">
        <v>575</v>
      </c>
      <c r="F135" s="87">
        <v>1140000</v>
      </c>
      <c r="G135" s="29">
        <v>12.13</v>
      </c>
      <c r="H135" s="29" t="s">
        <v>853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44645</v>
      </c>
      <c r="B136" s="29" t="s">
        <v>1154</v>
      </c>
      <c r="C136" s="28" t="s">
        <v>1155</v>
      </c>
      <c r="D136" s="28" t="s">
        <v>1156</v>
      </c>
      <c r="E136" s="28" t="s">
        <v>575</v>
      </c>
      <c r="F136" s="87">
        <v>243697</v>
      </c>
      <c r="G136" s="29">
        <v>102.26</v>
      </c>
      <c r="H136" s="29" t="s">
        <v>853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44645</v>
      </c>
      <c r="B137" s="29" t="s">
        <v>1310</v>
      </c>
      <c r="C137" s="28" t="s">
        <v>1311</v>
      </c>
      <c r="D137" s="28" t="s">
        <v>1312</v>
      </c>
      <c r="E137" s="28" t="s">
        <v>575</v>
      </c>
      <c r="F137" s="87">
        <v>192000</v>
      </c>
      <c r="G137" s="29">
        <v>32.049999999999997</v>
      </c>
      <c r="H137" s="29" t="s">
        <v>853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44645</v>
      </c>
      <c r="B138" s="29" t="s">
        <v>1348</v>
      </c>
      <c r="C138" s="28" t="s">
        <v>1349</v>
      </c>
      <c r="D138" s="28" t="s">
        <v>1309</v>
      </c>
      <c r="E138" s="28" t="s">
        <v>575</v>
      </c>
      <c r="F138" s="87">
        <v>635000</v>
      </c>
      <c r="G138" s="29">
        <v>50.5</v>
      </c>
      <c r="H138" s="29" t="s">
        <v>853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44645</v>
      </c>
      <c r="B139" s="29" t="s">
        <v>1157</v>
      </c>
      <c r="C139" s="28" t="s">
        <v>1158</v>
      </c>
      <c r="D139" s="28" t="s">
        <v>1246</v>
      </c>
      <c r="E139" s="28" t="s">
        <v>575</v>
      </c>
      <c r="F139" s="87">
        <v>188720</v>
      </c>
      <c r="G139" s="29">
        <v>35.270000000000003</v>
      </c>
      <c r="H139" s="29" t="s">
        <v>853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44645</v>
      </c>
      <c r="B140" s="29" t="s">
        <v>1317</v>
      </c>
      <c r="C140" s="28" t="s">
        <v>1318</v>
      </c>
      <c r="D140" s="28" t="s">
        <v>1350</v>
      </c>
      <c r="E140" s="28" t="s">
        <v>575</v>
      </c>
      <c r="F140" s="87">
        <v>124578</v>
      </c>
      <c r="G140" s="29">
        <v>326.10000000000002</v>
      </c>
      <c r="H140" s="29" t="s">
        <v>853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44645</v>
      </c>
      <c r="B141" s="29" t="s">
        <v>1132</v>
      </c>
      <c r="C141" s="28" t="s">
        <v>1133</v>
      </c>
      <c r="D141" s="28" t="s">
        <v>1137</v>
      </c>
      <c r="E141" s="28" t="s">
        <v>575</v>
      </c>
      <c r="F141" s="87">
        <v>232200</v>
      </c>
      <c r="G141" s="29">
        <v>103.05</v>
      </c>
      <c r="H141" s="29" t="s">
        <v>853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44645</v>
      </c>
      <c r="B142" s="29" t="s">
        <v>1321</v>
      </c>
      <c r="C142" s="28" t="s">
        <v>1322</v>
      </c>
      <c r="D142" s="28" t="s">
        <v>1351</v>
      </c>
      <c r="E142" s="28" t="s">
        <v>575</v>
      </c>
      <c r="F142" s="87">
        <v>519738</v>
      </c>
      <c r="G142" s="29">
        <v>26.75</v>
      </c>
      <c r="H142" s="29" t="s">
        <v>853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44645</v>
      </c>
      <c r="B143" s="29" t="s">
        <v>1326</v>
      </c>
      <c r="C143" s="28" t="s">
        <v>1327</v>
      </c>
      <c r="D143" s="28" t="s">
        <v>1352</v>
      </c>
      <c r="E143" s="28" t="s">
        <v>575</v>
      </c>
      <c r="F143" s="87">
        <v>500000</v>
      </c>
      <c r="G143" s="29">
        <v>65.25</v>
      </c>
      <c r="H143" s="29" t="s">
        <v>853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44645</v>
      </c>
      <c r="B144" s="29" t="s">
        <v>1330</v>
      </c>
      <c r="C144" s="28" t="s">
        <v>1331</v>
      </c>
      <c r="D144" s="28" t="s">
        <v>1353</v>
      </c>
      <c r="E144" s="28" t="s">
        <v>575</v>
      </c>
      <c r="F144" s="87">
        <v>2532270</v>
      </c>
      <c r="G144" s="29">
        <v>445</v>
      </c>
      <c r="H144" s="29" t="s">
        <v>853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475"/>
      <c r="B183" s="476"/>
      <c r="C183" s="477"/>
      <c r="D183" s="477"/>
      <c r="E183" s="477"/>
      <c r="F183" s="478"/>
      <c r="G183" s="476"/>
      <c r="H183" s="476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479"/>
      <c r="B184" s="480"/>
      <c r="C184" s="381"/>
      <c r="D184" s="381"/>
      <c r="E184" s="381"/>
      <c r="F184" s="481"/>
      <c r="G184" s="480"/>
      <c r="H184" s="480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479"/>
      <c r="B185" s="480"/>
      <c r="C185" s="381"/>
      <c r="D185" s="381"/>
      <c r="E185" s="381"/>
      <c r="F185" s="481"/>
      <c r="G185" s="480"/>
      <c r="H185" s="480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270"/>
      <c r="B186" s="270"/>
      <c r="C186" s="270"/>
      <c r="D186" s="270"/>
      <c r="E186" s="270"/>
      <c r="F186" s="270"/>
      <c r="G186" s="270"/>
      <c r="H186" s="270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270"/>
      <c r="B187" s="270"/>
      <c r="C187" s="270"/>
      <c r="D187" s="270"/>
      <c r="E187" s="270"/>
      <c r="F187" s="270"/>
      <c r="G187" s="270"/>
      <c r="H187" s="270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270"/>
      <c r="B188" s="270"/>
      <c r="C188" s="270"/>
      <c r="D188" s="270"/>
      <c r="E188" s="270"/>
      <c r="F188" s="270"/>
      <c r="G188" s="270"/>
      <c r="H188" s="270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270"/>
      <c r="B189" s="270"/>
      <c r="C189" s="270"/>
      <c r="D189" s="270"/>
      <c r="E189" s="270"/>
      <c r="F189" s="270"/>
      <c r="G189" s="270"/>
      <c r="H189" s="270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270"/>
      <c r="B190" s="270"/>
      <c r="C190" s="270"/>
      <c r="D190" s="270"/>
      <c r="E190" s="270"/>
      <c r="F190" s="270"/>
      <c r="G190" s="270"/>
      <c r="H190" s="270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270"/>
      <c r="B191" s="270"/>
      <c r="C191" s="270"/>
      <c r="D191" s="270"/>
      <c r="E191" s="270"/>
      <c r="F191" s="270"/>
      <c r="G191" s="270"/>
      <c r="H191" s="270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270"/>
      <c r="B192" s="270"/>
      <c r="C192" s="270"/>
      <c r="D192" s="270"/>
      <c r="E192" s="270"/>
      <c r="F192" s="270"/>
      <c r="G192" s="270"/>
      <c r="H192" s="270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270"/>
      <c r="B193" s="270"/>
      <c r="C193" s="270"/>
      <c r="D193" s="270"/>
      <c r="E193" s="270"/>
      <c r="F193" s="270"/>
      <c r="G193" s="270"/>
      <c r="H193" s="270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270"/>
      <c r="B194" s="270"/>
      <c r="C194" s="270"/>
      <c r="D194" s="270"/>
      <c r="E194" s="270"/>
      <c r="F194" s="270"/>
      <c r="G194" s="270"/>
      <c r="H194" s="270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270"/>
      <c r="B195" s="270"/>
      <c r="C195" s="270"/>
      <c r="D195" s="270"/>
      <c r="E195" s="270"/>
      <c r="F195" s="270"/>
      <c r="G195" s="270"/>
      <c r="H195" s="270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270"/>
      <c r="B196" s="270"/>
      <c r="C196" s="270"/>
      <c r="D196" s="270"/>
      <c r="E196" s="270"/>
      <c r="F196" s="270"/>
      <c r="G196" s="270"/>
      <c r="H196" s="270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270"/>
      <c r="B197" s="270"/>
      <c r="C197" s="270"/>
      <c r="D197" s="270"/>
      <c r="E197" s="270"/>
      <c r="F197" s="270"/>
      <c r="G197" s="270"/>
      <c r="H197" s="270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270"/>
      <c r="B198" s="270"/>
      <c r="C198" s="270"/>
      <c r="D198" s="270"/>
      <c r="E198" s="270"/>
      <c r="F198" s="270"/>
      <c r="G198" s="270"/>
      <c r="H198" s="270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270"/>
      <c r="B199" s="270"/>
      <c r="C199" s="270"/>
      <c r="D199" s="270"/>
      <c r="E199" s="270"/>
      <c r="F199" s="270"/>
      <c r="G199" s="270"/>
      <c r="H199" s="270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270"/>
      <c r="B200" s="270"/>
      <c r="C200" s="270"/>
      <c r="D200" s="270"/>
      <c r="E200" s="270"/>
      <c r="F200" s="270"/>
      <c r="G200" s="270"/>
      <c r="H200" s="270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270"/>
      <c r="B201" s="270"/>
      <c r="C201" s="270"/>
      <c r="D201" s="270"/>
      <c r="E201" s="270"/>
      <c r="F201" s="270"/>
      <c r="G201" s="270"/>
      <c r="H201" s="270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270"/>
      <c r="B202" s="270"/>
      <c r="C202" s="270"/>
      <c r="D202" s="270"/>
      <c r="E202" s="270"/>
      <c r="F202" s="270"/>
      <c r="G202" s="270"/>
      <c r="H202" s="270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270"/>
      <c r="B203" s="270"/>
      <c r="C203" s="270"/>
      <c r="D203" s="270"/>
      <c r="E203" s="270"/>
      <c r="F203" s="270"/>
      <c r="G203" s="270"/>
      <c r="H203" s="270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479"/>
      <c r="B204" s="480"/>
      <c r="C204" s="381"/>
      <c r="D204" s="381"/>
      <c r="E204" s="381"/>
      <c r="F204" s="481"/>
      <c r="G204" s="480"/>
      <c r="H204" s="480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471"/>
      <c r="B205" s="472"/>
      <c r="C205" s="473"/>
      <c r="D205" s="473"/>
      <c r="E205" s="473"/>
      <c r="F205" s="474"/>
      <c r="G205" s="472"/>
      <c r="H205" s="472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75"/>
  <sheetViews>
    <sheetView zoomScale="70" zoomScaleNormal="70" workbookViewId="0">
      <selection activeCell="P30" sqref="P3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4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896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44648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441">
        <v>1</v>
      </c>
      <c r="B10" s="442">
        <v>44582</v>
      </c>
      <c r="C10" s="443"/>
      <c r="D10" s="444" t="s">
        <v>113</v>
      </c>
      <c r="E10" s="445" t="s">
        <v>591</v>
      </c>
      <c r="F10" s="441">
        <v>1160</v>
      </c>
      <c r="G10" s="441">
        <v>1090</v>
      </c>
      <c r="H10" s="445">
        <v>1205</v>
      </c>
      <c r="I10" s="446" t="s">
        <v>854</v>
      </c>
      <c r="J10" s="447" t="s">
        <v>1021</v>
      </c>
      <c r="K10" s="447">
        <f t="shared" ref="K10:K22" si="0">H10-F10</f>
        <v>45</v>
      </c>
      <c r="L10" s="448">
        <f>(F10*-0.7)/100</f>
        <v>-8.1199999999999992</v>
      </c>
      <c r="M10" s="449">
        <f t="shared" ref="M10:M22" si="1">(K10+L10)/F10</f>
        <v>3.1793103448275864E-2</v>
      </c>
      <c r="N10" s="447" t="s">
        <v>589</v>
      </c>
      <c r="O10" s="450">
        <v>44631</v>
      </c>
      <c r="P10" s="447"/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399">
        <v>2</v>
      </c>
      <c r="B11" s="386">
        <v>44586</v>
      </c>
      <c r="C11" s="400"/>
      <c r="D11" s="401" t="s">
        <v>206</v>
      </c>
      <c r="E11" s="402" t="s">
        <v>591</v>
      </c>
      <c r="F11" s="399">
        <v>1069</v>
      </c>
      <c r="G11" s="399">
        <v>995</v>
      </c>
      <c r="H11" s="402">
        <v>1132.5</v>
      </c>
      <c r="I11" s="403" t="s">
        <v>855</v>
      </c>
      <c r="J11" s="404" t="s">
        <v>916</v>
      </c>
      <c r="K11" s="404">
        <f t="shared" si="0"/>
        <v>63.5</v>
      </c>
      <c r="L11" s="405">
        <f>(F11*-0.7)/100</f>
        <v>-7.4829999999999997</v>
      </c>
      <c r="M11" s="406">
        <f t="shared" si="1"/>
        <v>5.240130963517306E-2</v>
      </c>
      <c r="N11" s="404" t="s">
        <v>589</v>
      </c>
      <c r="O11" s="407">
        <v>44623</v>
      </c>
      <c r="P11" s="405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0">
        <v>3</v>
      </c>
      <c r="B12" s="398">
        <v>44603</v>
      </c>
      <c r="C12" s="415"/>
      <c r="D12" s="416" t="s">
        <v>331</v>
      </c>
      <c r="E12" s="417" t="s">
        <v>591</v>
      </c>
      <c r="F12" s="310">
        <v>847.5</v>
      </c>
      <c r="G12" s="310">
        <v>798</v>
      </c>
      <c r="H12" s="417">
        <v>798</v>
      </c>
      <c r="I12" s="418" t="s">
        <v>862</v>
      </c>
      <c r="J12" s="408" t="s">
        <v>915</v>
      </c>
      <c r="K12" s="408">
        <f t="shared" si="0"/>
        <v>-49.5</v>
      </c>
      <c r="L12" s="409">
        <f>(F12*-0.7)/100</f>
        <v>-5.9325000000000001</v>
      </c>
      <c r="M12" s="410">
        <f t="shared" si="1"/>
        <v>-6.5407079646017691E-2</v>
      </c>
      <c r="N12" s="408" t="s">
        <v>601</v>
      </c>
      <c r="O12" s="411">
        <v>44623</v>
      </c>
      <c r="P12" s="409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399">
        <v>4</v>
      </c>
      <c r="B13" s="386">
        <v>44620</v>
      </c>
      <c r="C13" s="400"/>
      <c r="D13" s="401" t="s">
        <v>488</v>
      </c>
      <c r="E13" s="402" t="s">
        <v>591</v>
      </c>
      <c r="F13" s="399">
        <v>148</v>
      </c>
      <c r="G13" s="399">
        <v>138</v>
      </c>
      <c r="H13" s="402">
        <v>156</v>
      </c>
      <c r="I13" s="403" t="s">
        <v>870</v>
      </c>
      <c r="J13" s="404" t="s">
        <v>917</v>
      </c>
      <c r="K13" s="404">
        <f t="shared" si="0"/>
        <v>8</v>
      </c>
      <c r="L13" s="405">
        <f>(F13*-0.4)/100</f>
        <v>-0.59200000000000008</v>
      </c>
      <c r="M13" s="406">
        <f t="shared" si="1"/>
        <v>5.0054054054054054E-2</v>
      </c>
      <c r="N13" s="404" t="s">
        <v>589</v>
      </c>
      <c r="O13" s="407">
        <v>44623</v>
      </c>
      <c r="P13" s="405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0">
        <v>5</v>
      </c>
      <c r="B14" s="398">
        <v>44620</v>
      </c>
      <c r="C14" s="415"/>
      <c r="D14" s="416" t="s">
        <v>114</v>
      </c>
      <c r="E14" s="417" t="s">
        <v>591</v>
      </c>
      <c r="F14" s="310">
        <v>2360</v>
      </c>
      <c r="G14" s="310">
        <v>2230</v>
      </c>
      <c r="H14" s="417">
        <v>2230</v>
      </c>
      <c r="I14" s="418" t="s">
        <v>871</v>
      </c>
      <c r="J14" s="408" t="s">
        <v>925</v>
      </c>
      <c r="K14" s="408">
        <f t="shared" si="0"/>
        <v>-130</v>
      </c>
      <c r="L14" s="409">
        <f>(F14*-0.7)/100</f>
        <v>-16.52</v>
      </c>
      <c r="M14" s="410">
        <f t="shared" si="1"/>
        <v>-6.208474576271187E-2</v>
      </c>
      <c r="N14" s="408" t="s">
        <v>601</v>
      </c>
      <c r="O14" s="411">
        <v>44624</v>
      </c>
      <c r="P14" s="409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27">
        <v>6</v>
      </c>
      <c r="B15" s="398">
        <v>44620</v>
      </c>
      <c r="C15" s="428"/>
      <c r="D15" s="429" t="s">
        <v>124</v>
      </c>
      <c r="E15" s="430" t="s">
        <v>591</v>
      </c>
      <c r="F15" s="427">
        <v>715</v>
      </c>
      <c r="G15" s="427">
        <v>675</v>
      </c>
      <c r="H15" s="430">
        <f>(675+738.5)/2</f>
        <v>706.75</v>
      </c>
      <c r="I15" s="431" t="s">
        <v>872</v>
      </c>
      <c r="J15" s="408" t="s">
        <v>956</v>
      </c>
      <c r="K15" s="408">
        <f t="shared" si="0"/>
        <v>-8.25</v>
      </c>
      <c r="L15" s="409">
        <f>(F15*-0.4)/100</f>
        <v>-2.86</v>
      </c>
      <c r="M15" s="410">
        <f t="shared" si="1"/>
        <v>-1.5538461538461537E-2</v>
      </c>
      <c r="N15" s="408" t="s">
        <v>601</v>
      </c>
      <c r="O15" s="411">
        <v>44628</v>
      </c>
      <c r="P15" s="432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0">
        <v>7</v>
      </c>
      <c r="B16" s="398">
        <v>44620</v>
      </c>
      <c r="C16" s="415"/>
      <c r="D16" s="416" t="s">
        <v>39</v>
      </c>
      <c r="E16" s="417" t="s">
        <v>591</v>
      </c>
      <c r="F16" s="310">
        <v>925</v>
      </c>
      <c r="G16" s="310">
        <v>860</v>
      </c>
      <c r="H16" s="417">
        <v>860</v>
      </c>
      <c r="I16" s="418" t="s">
        <v>873</v>
      </c>
      <c r="J16" s="408" t="s">
        <v>926</v>
      </c>
      <c r="K16" s="408">
        <f t="shared" si="0"/>
        <v>-65</v>
      </c>
      <c r="L16" s="409">
        <f t="shared" ref="L16:L22" si="2">(F16*-0.7)/100</f>
        <v>-6.4749999999999996</v>
      </c>
      <c r="M16" s="410">
        <f t="shared" si="1"/>
        <v>-7.7270270270270267E-2</v>
      </c>
      <c r="N16" s="408" t="s">
        <v>601</v>
      </c>
      <c r="O16" s="411">
        <v>44624</v>
      </c>
      <c r="P16" s="409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36">
        <v>8</v>
      </c>
      <c r="B17" s="451">
        <v>44622</v>
      </c>
      <c r="C17" s="452"/>
      <c r="D17" s="453" t="s">
        <v>75</v>
      </c>
      <c r="E17" s="454" t="s">
        <v>591</v>
      </c>
      <c r="F17" s="436">
        <v>669</v>
      </c>
      <c r="G17" s="436">
        <v>618</v>
      </c>
      <c r="H17" s="454">
        <v>707.5</v>
      </c>
      <c r="I17" s="455" t="s">
        <v>889</v>
      </c>
      <c r="J17" s="424" t="s">
        <v>1050</v>
      </c>
      <c r="K17" s="424">
        <f t="shared" si="0"/>
        <v>38.5</v>
      </c>
      <c r="L17" s="421">
        <f t="shared" si="2"/>
        <v>-4.6829999999999998</v>
      </c>
      <c r="M17" s="425">
        <f t="shared" si="1"/>
        <v>5.0548579970104632E-2</v>
      </c>
      <c r="N17" s="424" t="s">
        <v>589</v>
      </c>
      <c r="O17" s="426">
        <v>44635</v>
      </c>
      <c r="P17" s="421"/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85">
        <v>9</v>
      </c>
      <c r="B18" s="386">
        <v>44623</v>
      </c>
      <c r="C18" s="456"/>
      <c r="D18" s="457" t="s">
        <v>43</v>
      </c>
      <c r="E18" s="458" t="s">
        <v>591</v>
      </c>
      <c r="F18" s="285">
        <v>1997.5</v>
      </c>
      <c r="G18" s="285">
        <v>1870</v>
      </c>
      <c r="H18" s="458">
        <v>2115</v>
      </c>
      <c r="I18" s="459" t="s">
        <v>897</v>
      </c>
      <c r="J18" s="404" t="s">
        <v>1051</v>
      </c>
      <c r="K18" s="404">
        <f t="shared" si="0"/>
        <v>117.5</v>
      </c>
      <c r="L18" s="405">
        <f t="shared" si="2"/>
        <v>-13.9825</v>
      </c>
      <c r="M18" s="406">
        <f t="shared" si="1"/>
        <v>5.1823529411764706E-2</v>
      </c>
      <c r="N18" s="404" t="s">
        <v>589</v>
      </c>
      <c r="O18" s="407">
        <v>44636</v>
      </c>
      <c r="P18" s="404"/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36">
        <v>10</v>
      </c>
      <c r="B19" s="451">
        <v>44627</v>
      </c>
      <c r="C19" s="452"/>
      <c r="D19" s="453" t="s">
        <v>206</v>
      </c>
      <c r="E19" s="454" t="s">
        <v>591</v>
      </c>
      <c r="F19" s="436">
        <v>1070</v>
      </c>
      <c r="G19" s="436">
        <v>990</v>
      </c>
      <c r="H19" s="454">
        <v>1132.5</v>
      </c>
      <c r="I19" s="455" t="s">
        <v>942</v>
      </c>
      <c r="J19" s="424" t="s">
        <v>987</v>
      </c>
      <c r="K19" s="424">
        <f t="shared" si="0"/>
        <v>62.5</v>
      </c>
      <c r="L19" s="421">
        <f t="shared" si="2"/>
        <v>-7.49</v>
      </c>
      <c r="M19" s="425">
        <f t="shared" si="1"/>
        <v>5.1411214953271028E-2</v>
      </c>
      <c r="N19" s="424" t="s">
        <v>589</v>
      </c>
      <c r="O19" s="426">
        <v>44629</v>
      </c>
      <c r="P19" s="421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1">
        <v>11</v>
      </c>
      <c r="B20" s="442">
        <v>44627</v>
      </c>
      <c r="C20" s="443"/>
      <c r="D20" s="444" t="s">
        <v>488</v>
      </c>
      <c r="E20" s="445" t="s">
        <v>591</v>
      </c>
      <c r="F20" s="441">
        <v>146.5</v>
      </c>
      <c r="G20" s="441">
        <v>135</v>
      </c>
      <c r="H20" s="445">
        <v>153.5</v>
      </c>
      <c r="I20" s="446" t="s">
        <v>870</v>
      </c>
      <c r="J20" s="447" t="s">
        <v>1007</v>
      </c>
      <c r="K20" s="447">
        <f t="shared" si="0"/>
        <v>7</v>
      </c>
      <c r="L20" s="448">
        <f t="shared" si="2"/>
        <v>-1.0255000000000001</v>
      </c>
      <c r="M20" s="449">
        <f t="shared" si="1"/>
        <v>4.0781569965870304E-2</v>
      </c>
      <c r="N20" s="447" t="s">
        <v>589</v>
      </c>
      <c r="O20" s="450">
        <v>44630</v>
      </c>
      <c r="P20" s="447">
        <f>VLOOKUP(D20,'MidCap Intra'!B16:C571,2,0)</f>
        <v>147.6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85">
        <v>12</v>
      </c>
      <c r="B21" s="386">
        <v>44627</v>
      </c>
      <c r="C21" s="456"/>
      <c r="D21" s="457" t="s">
        <v>186</v>
      </c>
      <c r="E21" s="458" t="s">
        <v>591</v>
      </c>
      <c r="F21" s="285">
        <v>2280</v>
      </c>
      <c r="G21" s="285">
        <v>2170</v>
      </c>
      <c r="H21" s="458">
        <v>2410</v>
      </c>
      <c r="I21" s="459" t="s">
        <v>943</v>
      </c>
      <c r="J21" s="404" t="s">
        <v>1010</v>
      </c>
      <c r="K21" s="404">
        <f t="shared" si="0"/>
        <v>130</v>
      </c>
      <c r="L21" s="405">
        <f t="shared" si="2"/>
        <v>-15.96</v>
      </c>
      <c r="M21" s="406">
        <f t="shared" si="1"/>
        <v>5.001754385964912E-2</v>
      </c>
      <c r="N21" s="404" t="s">
        <v>589</v>
      </c>
      <c r="O21" s="407">
        <v>44631</v>
      </c>
      <c r="P21" s="404"/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36">
        <v>13</v>
      </c>
      <c r="B22" s="451">
        <v>44629</v>
      </c>
      <c r="C22" s="452"/>
      <c r="D22" s="453" t="s">
        <v>136</v>
      </c>
      <c r="E22" s="454" t="s">
        <v>591</v>
      </c>
      <c r="F22" s="436">
        <v>733</v>
      </c>
      <c r="G22" s="436">
        <v>690</v>
      </c>
      <c r="H22" s="454">
        <v>777</v>
      </c>
      <c r="I22" s="455" t="s">
        <v>992</v>
      </c>
      <c r="J22" s="424" t="s">
        <v>1070</v>
      </c>
      <c r="K22" s="424">
        <f t="shared" si="0"/>
        <v>44</v>
      </c>
      <c r="L22" s="421">
        <f t="shared" si="2"/>
        <v>-5.1310000000000002</v>
      </c>
      <c r="M22" s="425">
        <f t="shared" si="1"/>
        <v>5.3027285129604362E-2</v>
      </c>
      <c r="N22" s="424" t="s">
        <v>589</v>
      </c>
      <c r="O22" s="426">
        <v>44637</v>
      </c>
      <c r="P22" s="424"/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s="247" customFormat="1" ht="13.9" customHeight="1">
      <c r="A23" s="251">
        <v>14</v>
      </c>
      <c r="B23" s="248">
        <v>44637</v>
      </c>
      <c r="C23" s="370"/>
      <c r="D23" s="347" t="s">
        <v>532</v>
      </c>
      <c r="E23" s="348" t="s">
        <v>591</v>
      </c>
      <c r="F23" s="251" t="s">
        <v>1069</v>
      </c>
      <c r="G23" s="251">
        <v>1090</v>
      </c>
      <c r="H23" s="348"/>
      <c r="I23" s="349" t="s">
        <v>854</v>
      </c>
      <c r="J23" s="302" t="s">
        <v>592</v>
      </c>
      <c r="K23" s="302"/>
      <c r="L23" s="303"/>
      <c r="M23" s="304"/>
      <c r="N23" s="302"/>
      <c r="O23" s="339"/>
      <c r="P23" s="302">
        <f>VLOOKUP(D23,'MidCap Intra'!B19:C574,2,0)</f>
        <v>1166.4000000000001</v>
      </c>
      <c r="Q23" s="246"/>
      <c r="R23" s="246" t="s">
        <v>590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</row>
    <row r="24" spans="1:38" s="247" customFormat="1" ht="13.9" customHeight="1">
      <c r="A24" s="251">
        <v>15</v>
      </c>
      <c r="B24" s="248">
        <v>44641</v>
      </c>
      <c r="C24" s="370"/>
      <c r="D24" s="347" t="s">
        <v>281</v>
      </c>
      <c r="E24" s="348" t="s">
        <v>591</v>
      </c>
      <c r="F24" s="251" t="s">
        <v>1097</v>
      </c>
      <c r="G24" s="251">
        <v>1530</v>
      </c>
      <c r="H24" s="348"/>
      <c r="I24" s="349" t="s">
        <v>1098</v>
      </c>
      <c r="J24" s="302" t="s">
        <v>592</v>
      </c>
      <c r="K24" s="302"/>
      <c r="L24" s="303"/>
      <c r="M24" s="304"/>
      <c r="N24" s="302"/>
      <c r="O24" s="339"/>
      <c r="P24" s="302">
        <f>VLOOKUP(D24,'MidCap Intra'!B20:C575,2,0)</f>
        <v>1591.7</v>
      </c>
      <c r="Q24" s="246"/>
      <c r="R24" s="246" t="s">
        <v>590</v>
      </c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</row>
    <row r="25" spans="1:38" s="247" customFormat="1" ht="13.9" customHeight="1">
      <c r="A25" s="251">
        <v>16</v>
      </c>
      <c r="B25" s="248">
        <v>44641</v>
      </c>
      <c r="C25" s="370"/>
      <c r="D25" s="347" t="s">
        <v>477</v>
      </c>
      <c r="E25" s="348" t="s">
        <v>591</v>
      </c>
      <c r="F25" s="251" t="s">
        <v>1104</v>
      </c>
      <c r="G25" s="251">
        <v>115</v>
      </c>
      <c r="H25" s="348"/>
      <c r="I25" s="349">
        <v>135</v>
      </c>
      <c r="J25" s="302" t="s">
        <v>592</v>
      </c>
      <c r="K25" s="302"/>
      <c r="L25" s="303"/>
      <c r="M25" s="304"/>
      <c r="N25" s="302"/>
      <c r="O25" s="339"/>
      <c r="P25" s="302">
        <f>VLOOKUP(D25,'MidCap Intra'!B21:C576,2,0)</f>
        <v>116.3</v>
      </c>
      <c r="Q25" s="246"/>
      <c r="R25" s="246" t="s">
        <v>590</v>
      </c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</row>
    <row r="26" spans="1:38" s="247" customFormat="1" ht="13.9" customHeight="1">
      <c r="A26" s="285">
        <v>17</v>
      </c>
      <c r="B26" s="386">
        <v>44642</v>
      </c>
      <c r="C26" s="456"/>
      <c r="D26" s="457" t="s">
        <v>131</v>
      </c>
      <c r="E26" s="458" t="s">
        <v>591</v>
      </c>
      <c r="F26" s="285">
        <v>1795</v>
      </c>
      <c r="G26" s="285">
        <v>1680</v>
      </c>
      <c r="H26" s="458">
        <v>1900</v>
      </c>
      <c r="I26" s="459" t="s">
        <v>1117</v>
      </c>
      <c r="J26" s="424" t="s">
        <v>1171</v>
      </c>
      <c r="K26" s="424">
        <f>H26-F26</f>
        <v>105</v>
      </c>
      <c r="L26" s="421">
        <f>(F26*-0.7)/100</f>
        <v>-12.565</v>
      </c>
      <c r="M26" s="425">
        <f>(K26+L26)/F26</f>
        <v>5.1495821727019497E-2</v>
      </c>
      <c r="N26" s="424" t="s">
        <v>589</v>
      </c>
      <c r="O26" s="357">
        <v>44645</v>
      </c>
      <c r="P26" s="350"/>
      <c r="Q26" s="246"/>
      <c r="R26" s="246" t="s">
        <v>590</v>
      </c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</row>
    <row r="27" spans="1:38" s="247" customFormat="1" ht="13.9" customHeight="1">
      <c r="A27" s="251">
        <v>18</v>
      </c>
      <c r="B27" s="339">
        <v>44645</v>
      </c>
      <c r="C27" s="370"/>
      <c r="D27" s="347" t="s">
        <v>497</v>
      </c>
      <c r="E27" s="348" t="s">
        <v>591</v>
      </c>
      <c r="F27" s="251" t="s">
        <v>1185</v>
      </c>
      <c r="G27" s="251">
        <v>125</v>
      </c>
      <c r="H27" s="348"/>
      <c r="I27" s="349" t="s">
        <v>1186</v>
      </c>
      <c r="J27" s="302" t="s">
        <v>592</v>
      </c>
      <c r="K27" s="302"/>
      <c r="L27" s="303"/>
      <c r="M27" s="304"/>
      <c r="N27" s="302"/>
      <c r="O27" s="339"/>
      <c r="P27" s="302">
        <f>VLOOKUP(D27,'MidCap Intra'!B23:C578,2,0)</f>
        <v>134.94999999999999</v>
      </c>
      <c r="Q27" s="246"/>
      <c r="R27" s="246" t="s">
        <v>590</v>
      </c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</row>
    <row r="28" spans="1:38" s="247" customFormat="1" ht="13.9" customHeight="1">
      <c r="A28" s="251">
        <v>19</v>
      </c>
      <c r="B28" s="339">
        <v>44645</v>
      </c>
      <c r="C28" s="370"/>
      <c r="D28" s="347" t="s">
        <v>43</v>
      </c>
      <c r="E28" s="348" t="s">
        <v>591</v>
      </c>
      <c r="F28" s="251" t="s">
        <v>1190</v>
      </c>
      <c r="G28" s="251">
        <v>1890</v>
      </c>
      <c r="H28" s="348"/>
      <c r="I28" s="349" t="s">
        <v>1191</v>
      </c>
      <c r="J28" s="302" t="s">
        <v>592</v>
      </c>
      <c r="K28" s="302"/>
      <c r="L28" s="303"/>
      <c r="M28" s="304"/>
      <c r="N28" s="302"/>
      <c r="O28" s="339"/>
      <c r="P28" s="302">
        <f>VLOOKUP(D28,'MidCap Intra'!B2:C579,2,0)</f>
        <v>2064.1999999999998</v>
      </c>
      <c r="Q28" s="246"/>
      <c r="R28" s="246" t="s">
        <v>590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</row>
    <row r="29" spans="1:38" s="247" customFormat="1" ht="13.9" customHeight="1">
      <c r="A29" s="251"/>
      <c r="B29" s="248"/>
      <c r="C29" s="370"/>
      <c r="D29" s="347"/>
      <c r="E29" s="348"/>
      <c r="F29" s="251"/>
      <c r="G29" s="251"/>
      <c r="H29" s="348"/>
      <c r="I29" s="349"/>
      <c r="J29" s="302"/>
      <c r="K29" s="302"/>
      <c r="L29" s="303"/>
      <c r="M29" s="304"/>
      <c r="N29" s="302"/>
      <c r="O29" s="339"/>
      <c r="P29" s="302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</row>
    <row r="30" spans="1:38" ht="13.9" customHeight="1">
      <c r="A30" s="371"/>
      <c r="B30" s="372"/>
      <c r="C30" s="373"/>
      <c r="D30" s="374"/>
      <c r="E30" s="375"/>
      <c r="F30" s="371"/>
      <c r="G30" s="371"/>
      <c r="H30" s="375"/>
      <c r="I30" s="376"/>
      <c r="J30" s="377"/>
      <c r="K30" s="371"/>
      <c r="L30" s="372"/>
      <c r="M30" s="373"/>
      <c r="N30" s="374"/>
      <c r="O30" s="375"/>
      <c r="P30" s="30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07"/>
      <c r="B31" s="108"/>
      <c r="C31" s="109"/>
      <c r="D31" s="110"/>
      <c r="E31" s="111"/>
      <c r="F31" s="111"/>
      <c r="H31" s="111"/>
      <c r="I31" s="112"/>
      <c r="J31" s="113"/>
      <c r="K31" s="113"/>
      <c r="L31" s="114"/>
      <c r="M31" s="115"/>
      <c r="N31" s="116"/>
      <c r="O31" s="117"/>
      <c r="P31" s="11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07"/>
      <c r="B32" s="108"/>
      <c r="C32" s="109"/>
      <c r="D32" s="110"/>
      <c r="E32" s="111"/>
      <c r="F32" s="111"/>
      <c r="G32" s="107"/>
      <c r="H32" s="111"/>
      <c r="I32" s="112"/>
      <c r="J32" s="113"/>
      <c r="K32" s="113"/>
      <c r="L32" s="114"/>
      <c r="M32" s="115"/>
      <c r="N32" s="116"/>
      <c r="O32" s="117"/>
      <c r="P32" s="11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9" t="s">
        <v>593</v>
      </c>
      <c r="B33" s="120"/>
      <c r="C33" s="121"/>
      <c r="D33" s="122"/>
      <c r="E33" s="123"/>
      <c r="F33" s="123"/>
      <c r="G33" s="123"/>
      <c r="H33" s="123"/>
      <c r="I33" s="123"/>
      <c r="J33" s="124"/>
      <c r="K33" s="123"/>
      <c r="L33" s="125"/>
      <c r="M33" s="56"/>
      <c r="N33" s="124"/>
      <c r="O33" s="12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6" t="s">
        <v>594</v>
      </c>
      <c r="B34" s="119"/>
      <c r="C34" s="119"/>
      <c r="D34" s="119"/>
      <c r="E34" s="41"/>
      <c r="F34" s="127" t="s">
        <v>595</v>
      </c>
      <c r="G34" s="6"/>
      <c r="H34" s="6"/>
      <c r="I34" s="6"/>
      <c r="J34" s="128"/>
      <c r="K34" s="129"/>
      <c r="L34" s="129"/>
      <c r="M34" s="130"/>
      <c r="N34" s="1"/>
      <c r="O34" s="13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9" t="s">
        <v>596</v>
      </c>
      <c r="B35" s="119"/>
      <c r="C35" s="119"/>
      <c r="D35" s="119" t="s">
        <v>852</v>
      </c>
      <c r="E35" s="6"/>
      <c r="F35" s="127" t="s">
        <v>597</v>
      </c>
      <c r="G35" s="6"/>
      <c r="H35" s="6"/>
      <c r="I35" s="6"/>
      <c r="J35" s="128"/>
      <c r="K35" s="129"/>
      <c r="L35" s="129"/>
      <c r="M35" s="130"/>
      <c r="N35" s="1"/>
      <c r="O35" s="13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19"/>
      <c r="B36" s="119"/>
      <c r="C36" s="119"/>
      <c r="D36" s="119"/>
      <c r="E36" s="6"/>
      <c r="F36" s="6"/>
      <c r="G36" s="6"/>
      <c r="H36" s="6"/>
      <c r="I36" s="6"/>
      <c r="J36" s="132"/>
      <c r="K36" s="129"/>
      <c r="L36" s="129"/>
      <c r="M36" s="6"/>
      <c r="N36" s="133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4" t="s">
        <v>598</v>
      </c>
      <c r="C37" s="134"/>
      <c r="D37" s="134"/>
      <c r="E37" s="134"/>
      <c r="F37" s="135"/>
      <c r="G37" s="6"/>
      <c r="H37" s="6"/>
      <c r="I37" s="136"/>
      <c r="J37" s="137"/>
      <c r="K37" s="138"/>
      <c r="L37" s="137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566</v>
      </c>
      <c r="C38" s="98"/>
      <c r="D38" s="97" t="s">
        <v>577</v>
      </c>
      <c r="E38" s="96" t="s">
        <v>578</v>
      </c>
      <c r="F38" s="96" t="s">
        <v>579</v>
      </c>
      <c r="G38" s="96" t="s">
        <v>599</v>
      </c>
      <c r="H38" s="96" t="s">
        <v>581</v>
      </c>
      <c r="I38" s="96" t="s">
        <v>582</v>
      </c>
      <c r="J38" s="96" t="s">
        <v>583</v>
      </c>
      <c r="K38" s="96" t="s">
        <v>600</v>
      </c>
      <c r="L38" s="140" t="s">
        <v>585</v>
      </c>
      <c r="M38" s="98" t="s">
        <v>586</v>
      </c>
      <c r="N38" s="95" t="s">
        <v>587</v>
      </c>
      <c r="O38" s="309" t="s">
        <v>588</v>
      </c>
      <c r="P38" s="282"/>
      <c r="Q38" s="1"/>
      <c r="R38" s="306"/>
      <c r="S38" s="306"/>
      <c r="T38" s="306"/>
      <c r="U38" s="295"/>
      <c r="V38" s="295"/>
      <c r="W38" s="295"/>
      <c r="X38" s="295"/>
      <c r="Y38" s="295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57" customFormat="1" ht="15" customHeight="1">
      <c r="A39" s="412">
        <v>1</v>
      </c>
      <c r="B39" s="386">
        <v>44620</v>
      </c>
      <c r="C39" s="413"/>
      <c r="D39" s="414" t="s">
        <v>66</v>
      </c>
      <c r="E39" s="285" t="s">
        <v>591</v>
      </c>
      <c r="F39" s="285">
        <v>1812.5</v>
      </c>
      <c r="G39" s="285">
        <v>1750</v>
      </c>
      <c r="H39" s="285">
        <v>1862</v>
      </c>
      <c r="I39" s="285" t="s">
        <v>877</v>
      </c>
      <c r="J39" s="404" t="s">
        <v>957</v>
      </c>
      <c r="K39" s="404">
        <f t="shared" ref="K39:K57" si="3">H39-F39</f>
        <v>49.5</v>
      </c>
      <c r="L39" s="405">
        <f>(F39*-0.7)/100</f>
        <v>-12.6875</v>
      </c>
      <c r="M39" s="406">
        <v>0.01</v>
      </c>
      <c r="N39" s="404" t="s">
        <v>589</v>
      </c>
      <c r="O39" s="426">
        <v>44628</v>
      </c>
      <c r="P39" s="307"/>
      <c r="Q39" s="307"/>
      <c r="R39" s="308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5"/>
      <c r="AJ39" s="294"/>
      <c r="AK39" s="294"/>
      <c r="AL39" s="294"/>
    </row>
    <row r="40" spans="1:38" s="257" customFormat="1" ht="15" customHeight="1">
      <c r="A40" s="412">
        <v>2</v>
      </c>
      <c r="B40" s="386">
        <v>44622</v>
      </c>
      <c r="C40" s="413"/>
      <c r="D40" s="414" t="s">
        <v>890</v>
      </c>
      <c r="E40" s="285" t="s">
        <v>591</v>
      </c>
      <c r="F40" s="285">
        <v>642</v>
      </c>
      <c r="G40" s="285">
        <v>618</v>
      </c>
      <c r="H40" s="285">
        <v>661</v>
      </c>
      <c r="I40" s="285" t="s">
        <v>891</v>
      </c>
      <c r="J40" s="404" t="s">
        <v>914</v>
      </c>
      <c r="K40" s="404">
        <f t="shared" si="3"/>
        <v>19</v>
      </c>
      <c r="L40" s="405">
        <f>(F40*-0.7)/100</f>
        <v>-4.4939999999999998</v>
      </c>
      <c r="M40" s="406">
        <f t="shared" ref="M40:M60" si="4">(K40+L40)/F40</f>
        <v>2.2595015576323988E-2</v>
      </c>
      <c r="N40" s="404" t="s">
        <v>589</v>
      </c>
      <c r="O40" s="407">
        <v>44620</v>
      </c>
      <c r="P40" s="307"/>
      <c r="Q40" s="307"/>
      <c r="R40" s="308" t="s">
        <v>1009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5"/>
      <c r="AJ40" s="294"/>
      <c r="AK40" s="294"/>
      <c r="AL40" s="294"/>
    </row>
    <row r="41" spans="1:38" s="257" customFormat="1" ht="15" customHeight="1">
      <c r="A41" s="422">
        <v>3</v>
      </c>
      <c r="B41" s="398">
        <v>44623</v>
      </c>
      <c r="C41" s="419"/>
      <c r="D41" s="423" t="s">
        <v>250</v>
      </c>
      <c r="E41" s="310" t="s">
        <v>591</v>
      </c>
      <c r="F41" s="310">
        <v>411</v>
      </c>
      <c r="G41" s="310">
        <v>398</v>
      </c>
      <c r="H41" s="310">
        <v>398</v>
      </c>
      <c r="I41" s="310" t="s">
        <v>898</v>
      </c>
      <c r="J41" s="408" t="s">
        <v>932</v>
      </c>
      <c r="K41" s="408">
        <f t="shared" si="3"/>
        <v>-13</v>
      </c>
      <c r="L41" s="409">
        <f t="shared" ref="L41:L48" si="5">(F41*-0.07)/100</f>
        <v>-0.28770000000000001</v>
      </c>
      <c r="M41" s="410">
        <f t="shared" si="4"/>
        <v>-3.2330170316301698E-2</v>
      </c>
      <c r="N41" s="408" t="s">
        <v>601</v>
      </c>
      <c r="O41" s="411">
        <v>44624</v>
      </c>
      <c r="P41" s="307"/>
      <c r="Q41" s="307"/>
      <c r="R41" s="308" t="s">
        <v>1009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5"/>
      <c r="AJ41" s="294"/>
      <c r="AK41" s="294"/>
      <c r="AL41" s="294"/>
    </row>
    <row r="42" spans="1:38" s="257" customFormat="1" ht="15" customHeight="1">
      <c r="A42" s="422">
        <v>4</v>
      </c>
      <c r="B42" s="398">
        <v>44623</v>
      </c>
      <c r="C42" s="419"/>
      <c r="D42" s="423" t="s">
        <v>81</v>
      </c>
      <c r="E42" s="310" t="s">
        <v>591</v>
      </c>
      <c r="F42" s="310">
        <v>3405</v>
      </c>
      <c r="G42" s="310">
        <v>3290</v>
      </c>
      <c r="H42" s="310">
        <v>3290</v>
      </c>
      <c r="I42" s="310" t="s">
        <v>899</v>
      </c>
      <c r="J42" s="408" t="s">
        <v>954</v>
      </c>
      <c r="K42" s="408">
        <f t="shared" si="3"/>
        <v>-115</v>
      </c>
      <c r="L42" s="409">
        <f t="shared" si="5"/>
        <v>-2.3835000000000002</v>
      </c>
      <c r="M42" s="410">
        <f t="shared" si="4"/>
        <v>-3.4473861967694565E-2</v>
      </c>
      <c r="N42" s="408" t="s">
        <v>601</v>
      </c>
      <c r="O42" s="411">
        <v>44627</v>
      </c>
      <c r="P42" s="307"/>
      <c r="Q42" s="307"/>
      <c r="R42" s="308" t="s">
        <v>590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5"/>
      <c r="AJ42" s="294"/>
      <c r="AK42" s="294"/>
      <c r="AL42" s="294"/>
    </row>
    <row r="43" spans="1:38" s="257" customFormat="1" ht="15" customHeight="1">
      <c r="A43" s="422">
        <v>5</v>
      </c>
      <c r="B43" s="398">
        <v>44623</v>
      </c>
      <c r="C43" s="419"/>
      <c r="D43" s="423" t="s">
        <v>145</v>
      </c>
      <c r="E43" s="310" t="s">
        <v>591</v>
      </c>
      <c r="F43" s="310">
        <v>1775</v>
      </c>
      <c r="G43" s="310">
        <v>1730</v>
      </c>
      <c r="H43" s="310">
        <v>1730</v>
      </c>
      <c r="I43" s="310" t="s">
        <v>900</v>
      </c>
      <c r="J43" s="408" t="s">
        <v>931</v>
      </c>
      <c r="K43" s="408">
        <f t="shared" si="3"/>
        <v>-45</v>
      </c>
      <c r="L43" s="409">
        <f t="shared" si="5"/>
        <v>-1.2425000000000002</v>
      </c>
      <c r="M43" s="410">
        <f t="shared" si="4"/>
        <v>-2.6052112676056338E-2</v>
      </c>
      <c r="N43" s="408" t="s">
        <v>601</v>
      </c>
      <c r="O43" s="411">
        <v>44624</v>
      </c>
      <c r="P43" s="307"/>
      <c r="Q43" s="307"/>
      <c r="R43" s="308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5"/>
      <c r="AJ43" s="294"/>
      <c r="AK43" s="294"/>
      <c r="AL43" s="294"/>
    </row>
    <row r="44" spans="1:38" s="257" customFormat="1" ht="15" customHeight="1">
      <c r="A44" s="422">
        <v>6</v>
      </c>
      <c r="B44" s="398">
        <v>44624</v>
      </c>
      <c r="C44" s="419"/>
      <c r="D44" s="423" t="s">
        <v>449</v>
      </c>
      <c r="E44" s="310" t="s">
        <v>591</v>
      </c>
      <c r="F44" s="310">
        <v>364</v>
      </c>
      <c r="G44" s="310">
        <v>354</v>
      </c>
      <c r="H44" s="310">
        <v>354</v>
      </c>
      <c r="I44" s="310" t="s">
        <v>927</v>
      </c>
      <c r="J44" s="408" t="s">
        <v>930</v>
      </c>
      <c r="K44" s="408">
        <f t="shared" si="3"/>
        <v>-10</v>
      </c>
      <c r="L44" s="409">
        <f t="shared" si="5"/>
        <v>-0.25480000000000003</v>
      </c>
      <c r="M44" s="410">
        <f t="shared" si="4"/>
        <v>-2.8172527472527471E-2</v>
      </c>
      <c r="N44" s="408" t="s">
        <v>601</v>
      </c>
      <c r="O44" s="411">
        <v>44624</v>
      </c>
      <c r="P44" s="307"/>
      <c r="Q44" s="307"/>
      <c r="R44" s="308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5"/>
      <c r="AJ44" s="294"/>
      <c r="AK44" s="294"/>
      <c r="AL44" s="294"/>
    </row>
    <row r="45" spans="1:38" s="257" customFormat="1" ht="15" customHeight="1">
      <c r="A45" s="412">
        <v>7</v>
      </c>
      <c r="B45" s="386">
        <v>44624</v>
      </c>
      <c r="C45" s="413"/>
      <c r="D45" s="414" t="s">
        <v>51</v>
      </c>
      <c r="E45" s="285" t="s">
        <v>591</v>
      </c>
      <c r="F45" s="285">
        <v>288.5</v>
      </c>
      <c r="G45" s="285">
        <v>278</v>
      </c>
      <c r="H45" s="285">
        <v>295.5</v>
      </c>
      <c r="I45" s="285" t="s">
        <v>928</v>
      </c>
      <c r="J45" s="424" t="s">
        <v>929</v>
      </c>
      <c r="K45" s="424">
        <f t="shared" si="3"/>
        <v>7</v>
      </c>
      <c r="L45" s="421">
        <f t="shared" si="5"/>
        <v>-0.20194999999999999</v>
      </c>
      <c r="M45" s="425">
        <f t="shared" si="4"/>
        <v>2.3563431542461006E-2</v>
      </c>
      <c r="N45" s="424" t="s">
        <v>589</v>
      </c>
      <c r="O45" s="426">
        <v>44624</v>
      </c>
      <c r="P45" s="307"/>
      <c r="Q45" s="307"/>
      <c r="R45" s="308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05"/>
      <c r="AJ45" s="294"/>
      <c r="AK45" s="294"/>
      <c r="AL45" s="294"/>
    </row>
    <row r="46" spans="1:38" s="257" customFormat="1" ht="15" customHeight="1">
      <c r="A46" s="422">
        <v>8</v>
      </c>
      <c r="B46" s="398">
        <v>44624</v>
      </c>
      <c r="C46" s="419"/>
      <c r="D46" s="423" t="s">
        <v>131</v>
      </c>
      <c r="E46" s="310" t="s">
        <v>591</v>
      </c>
      <c r="F46" s="310">
        <v>1730</v>
      </c>
      <c r="G46" s="310">
        <v>1675</v>
      </c>
      <c r="H46" s="310">
        <v>1675</v>
      </c>
      <c r="I46" s="310" t="s">
        <v>939</v>
      </c>
      <c r="J46" s="408" t="s">
        <v>952</v>
      </c>
      <c r="K46" s="408">
        <f t="shared" si="3"/>
        <v>-55</v>
      </c>
      <c r="L46" s="409">
        <f t="shared" si="5"/>
        <v>-1.2110000000000001</v>
      </c>
      <c r="M46" s="410">
        <f t="shared" si="4"/>
        <v>-3.2491907514450864E-2</v>
      </c>
      <c r="N46" s="408" t="s">
        <v>601</v>
      </c>
      <c r="O46" s="411">
        <v>44627</v>
      </c>
      <c r="P46" s="307"/>
      <c r="Q46" s="307"/>
      <c r="R46" s="308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05"/>
      <c r="AJ46" s="294"/>
      <c r="AK46" s="294"/>
      <c r="AL46" s="294"/>
    </row>
    <row r="47" spans="1:38" s="257" customFormat="1" ht="15" customHeight="1">
      <c r="A47" s="422">
        <v>9</v>
      </c>
      <c r="B47" s="398">
        <v>44624</v>
      </c>
      <c r="C47" s="419"/>
      <c r="D47" s="423" t="s">
        <v>941</v>
      </c>
      <c r="E47" s="310" t="s">
        <v>591</v>
      </c>
      <c r="F47" s="310">
        <v>6650</v>
      </c>
      <c r="G47" s="310">
        <v>6490</v>
      </c>
      <c r="H47" s="310">
        <v>6490</v>
      </c>
      <c r="I47" s="310" t="s">
        <v>940</v>
      </c>
      <c r="J47" s="408" t="s">
        <v>953</v>
      </c>
      <c r="K47" s="408">
        <f t="shared" si="3"/>
        <v>-160</v>
      </c>
      <c r="L47" s="409">
        <f t="shared" si="5"/>
        <v>-4.6550000000000002</v>
      </c>
      <c r="M47" s="410">
        <f t="shared" si="4"/>
        <v>-2.476015037593985E-2</v>
      </c>
      <c r="N47" s="408" t="s">
        <v>601</v>
      </c>
      <c r="O47" s="411">
        <v>44627</v>
      </c>
      <c r="P47" s="307"/>
      <c r="Q47" s="307"/>
      <c r="R47" s="308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05"/>
      <c r="AJ47" s="294"/>
      <c r="AK47" s="294"/>
      <c r="AL47" s="294"/>
    </row>
    <row r="48" spans="1:38" s="257" customFormat="1" ht="15" customHeight="1">
      <c r="A48" s="433">
        <v>10</v>
      </c>
      <c r="B48" s="386">
        <v>44627</v>
      </c>
      <c r="C48" s="434"/>
      <c r="D48" s="435" t="s">
        <v>491</v>
      </c>
      <c r="E48" s="436" t="s">
        <v>591</v>
      </c>
      <c r="F48" s="436">
        <v>1520</v>
      </c>
      <c r="G48" s="436">
        <v>1460</v>
      </c>
      <c r="H48" s="436">
        <v>1537.5</v>
      </c>
      <c r="I48" s="436" t="s">
        <v>950</v>
      </c>
      <c r="J48" s="424" t="s">
        <v>951</v>
      </c>
      <c r="K48" s="424">
        <f t="shared" si="3"/>
        <v>17.5</v>
      </c>
      <c r="L48" s="421">
        <f t="shared" si="5"/>
        <v>-1.0640000000000001</v>
      </c>
      <c r="M48" s="425">
        <f t="shared" si="4"/>
        <v>1.0813157894736842E-2</v>
      </c>
      <c r="N48" s="424" t="s">
        <v>589</v>
      </c>
      <c r="O48" s="426">
        <v>44627</v>
      </c>
      <c r="P48" s="307"/>
      <c r="Q48" s="307"/>
      <c r="R48" s="308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05"/>
      <c r="AJ48" s="294"/>
      <c r="AK48" s="294"/>
      <c r="AL48" s="294"/>
    </row>
    <row r="49" spans="1:38" s="257" customFormat="1" ht="15" customHeight="1">
      <c r="A49" s="412">
        <v>11</v>
      </c>
      <c r="B49" s="386">
        <v>44628</v>
      </c>
      <c r="C49" s="413"/>
      <c r="D49" s="414" t="s">
        <v>449</v>
      </c>
      <c r="E49" s="285" t="s">
        <v>591</v>
      </c>
      <c r="F49" s="285">
        <v>347.5</v>
      </c>
      <c r="G49" s="285">
        <v>337</v>
      </c>
      <c r="H49" s="285">
        <v>362</v>
      </c>
      <c r="I49" s="285" t="s">
        <v>964</v>
      </c>
      <c r="J49" s="424" t="s">
        <v>937</v>
      </c>
      <c r="K49" s="424">
        <f t="shared" si="3"/>
        <v>14.5</v>
      </c>
      <c r="L49" s="421">
        <f>(F49*-0.7)/100</f>
        <v>-2.4324999999999997</v>
      </c>
      <c r="M49" s="425">
        <f t="shared" si="4"/>
        <v>3.4726618705035975E-2</v>
      </c>
      <c r="N49" s="424" t="s">
        <v>589</v>
      </c>
      <c r="O49" s="426">
        <v>44630</v>
      </c>
      <c r="P49" s="307"/>
      <c r="Q49" s="307"/>
      <c r="R49" s="308" t="s">
        <v>1009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05"/>
      <c r="AJ49" s="294"/>
      <c r="AK49" s="294"/>
      <c r="AL49" s="294"/>
    </row>
    <row r="50" spans="1:38" s="257" customFormat="1" ht="15" customHeight="1">
      <c r="A50" s="412">
        <v>12</v>
      </c>
      <c r="B50" s="386">
        <v>44628</v>
      </c>
      <c r="C50" s="413"/>
      <c r="D50" s="414" t="s">
        <v>124</v>
      </c>
      <c r="E50" s="285" t="s">
        <v>591</v>
      </c>
      <c r="F50" s="285">
        <v>658.5</v>
      </c>
      <c r="G50" s="285">
        <v>640</v>
      </c>
      <c r="H50" s="285">
        <v>692.5</v>
      </c>
      <c r="I50" s="285" t="s">
        <v>970</v>
      </c>
      <c r="J50" s="424" t="s">
        <v>937</v>
      </c>
      <c r="K50" s="424">
        <f t="shared" si="3"/>
        <v>34</v>
      </c>
      <c r="L50" s="421">
        <f>(F50*-0.7)/100</f>
        <v>-4.6094999999999997</v>
      </c>
      <c r="M50" s="425">
        <f t="shared" si="4"/>
        <v>4.4632498101746396E-2</v>
      </c>
      <c r="N50" s="424" t="s">
        <v>589</v>
      </c>
      <c r="O50" s="426">
        <v>44630</v>
      </c>
      <c r="P50" s="307"/>
      <c r="Q50" s="307"/>
      <c r="R50" s="308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05"/>
      <c r="AJ50" s="294"/>
      <c r="AK50" s="294"/>
      <c r="AL50" s="294"/>
    </row>
    <row r="51" spans="1:38" s="257" customFormat="1" ht="15" customHeight="1">
      <c r="A51" s="412">
        <v>13</v>
      </c>
      <c r="B51" s="386">
        <v>44628</v>
      </c>
      <c r="C51" s="413"/>
      <c r="D51" s="414" t="s">
        <v>188</v>
      </c>
      <c r="E51" s="285" t="s">
        <v>591</v>
      </c>
      <c r="F51" s="285">
        <v>1028</v>
      </c>
      <c r="G51" s="285">
        <v>997</v>
      </c>
      <c r="H51" s="285">
        <v>1056</v>
      </c>
      <c r="I51" s="285" t="s">
        <v>977</v>
      </c>
      <c r="J51" s="424" t="s">
        <v>937</v>
      </c>
      <c r="K51" s="424">
        <f t="shared" si="3"/>
        <v>28</v>
      </c>
      <c r="L51" s="421">
        <f>(F51*-0.7)/100</f>
        <v>-7.1959999999999988</v>
      </c>
      <c r="M51" s="425">
        <f t="shared" si="4"/>
        <v>2.0237354085603114E-2</v>
      </c>
      <c r="N51" s="424" t="s">
        <v>589</v>
      </c>
      <c r="O51" s="426">
        <v>44630</v>
      </c>
      <c r="P51" s="307"/>
      <c r="Q51" s="307"/>
      <c r="R51" s="308" t="s">
        <v>590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05"/>
      <c r="AJ51" s="294"/>
      <c r="AK51" s="294"/>
      <c r="AL51" s="294"/>
    </row>
    <row r="52" spans="1:38" s="257" customFormat="1" ht="15" customHeight="1">
      <c r="A52" s="412">
        <v>14</v>
      </c>
      <c r="B52" s="386">
        <v>44629</v>
      </c>
      <c r="C52" s="413"/>
      <c r="D52" s="414" t="s">
        <v>532</v>
      </c>
      <c r="E52" s="285" t="s">
        <v>591</v>
      </c>
      <c r="F52" s="285">
        <v>1132.5</v>
      </c>
      <c r="G52" s="285">
        <v>1097</v>
      </c>
      <c r="H52" s="285">
        <v>1154</v>
      </c>
      <c r="I52" s="285" t="s">
        <v>981</v>
      </c>
      <c r="J52" s="424" t="s">
        <v>983</v>
      </c>
      <c r="K52" s="424">
        <f t="shared" si="3"/>
        <v>21.5</v>
      </c>
      <c r="L52" s="421">
        <f>(F52*-0.07)/100</f>
        <v>-0.79275000000000007</v>
      </c>
      <c r="M52" s="425">
        <f t="shared" si="4"/>
        <v>1.8284547461368653E-2</v>
      </c>
      <c r="N52" s="424" t="s">
        <v>589</v>
      </c>
      <c r="O52" s="426">
        <v>44629</v>
      </c>
      <c r="P52" s="307"/>
      <c r="Q52" s="307"/>
      <c r="R52" s="308" t="s">
        <v>590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05"/>
      <c r="AJ52" s="294"/>
      <c r="AK52" s="294"/>
      <c r="AL52" s="294"/>
    </row>
    <row r="53" spans="1:38" s="257" customFormat="1" ht="15" customHeight="1">
      <c r="A53" s="412">
        <v>15</v>
      </c>
      <c r="B53" s="386">
        <v>44629</v>
      </c>
      <c r="C53" s="413"/>
      <c r="D53" s="414" t="s">
        <v>177</v>
      </c>
      <c r="E53" s="285" t="s">
        <v>591</v>
      </c>
      <c r="F53" s="285">
        <v>2175</v>
      </c>
      <c r="G53" s="285">
        <v>2120</v>
      </c>
      <c r="H53" s="285">
        <v>2240</v>
      </c>
      <c r="I53" s="285" t="s">
        <v>982</v>
      </c>
      <c r="J53" s="424" t="s">
        <v>984</v>
      </c>
      <c r="K53" s="424">
        <f t="shared" si="3"/>
        <v>65</v>
      </c>
      <c r="L53" s="421">
        <f>(F53*-0.07)/100</f>
        <v>-1.5225000000000002</v>
      </c>
      <c r="M53" s="425">
        <f t="shared" si="4"/>
        <v>2.9185057471264368E-2</v>
      </c>
      <c r="N53" s="424" t="s">
        <v>589</v>
      </c>
      <c r="O53" s="426">
        <v>44629</v>
      </c>
      <c r="P53" s="307"/>
      <c r="Q53" s="307"/>
      <c r="R53" s="308" t="s">
        <v>590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305"/>
      <c r="AJ53" s="294"/>
      <c r="AK53" s="294"/>
      <c r="AL53" s="294"/>
    </row>
    <row r="54" spans="1:38" s="257" customFormat="1" ht="15" customHeight="1">
      <c r="A54" s="412">
        <v>16</v>
      </c>
      <c r="B54" s="386">
        <v>44629</v>
      </c>
      <c r="C54" s="413"/>
      <c r="D54" s="414" t="s">
        <v>51</v>
      </c>
      <c r="E54" s="285" t="s">
        <v>591</v>
      </c>
      <c r="F54" s="285">
        <v>282.5</v>
      </c>
      <c r="G54" s="285">
        <v>273</v>
      </c>
      <c r="H54" s="285">
        <v>288.5</v>
      </c>
      <c r="I54" s="285" t="s">
        <v>985</v>
      </c>
      <c r="J54" s="424" t="s">
        <v>909</v>
      </c>
      <c r="K54" s="424">
        <f t="shared" si="3"/>
        <v>6</v>
      </c>
      <c r="L54" s="421">
        <f>(F54*-0.07)/100</f>
        <v>-0.19775000000000001</v>
      </c>
      <c r="M54" s="425">
        <f t="shared" si="4"/>
        <v>2.0538938053097346E-2</v>
      </c>
      <c r="N54" s="424" t="s">
        <v>589</v>
      </c>
      <c r="O54" s="426">
        <v>44629</v>
      </c>
      <c r="P54" s="307"/>
      <c r="Q54" s="307"/>
      <c r="R54" s="308" t="s">
        <v>590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305"/>
      <c r="AJ54" s="294"/>
      <c r="AK54" s="294"/>
      <c r="AL54" s="294"/>
    </row>
    <row r="55" spans="1:38" s="257" customFormat="1" ht="15" customHeight="1">
      <c r="A55" s="412">
        <v>17</v>
      </c>
      <c r="B55" s="386">
        <v>44629</v>
      </c>
      <c r="C55" s="413"/>
      <c r="D55" s="414" t="s">
        <v>189</v>
      </c>
      <c r="E55" s="285" t="s">
        <v>591</v>
      </c>
      <c r="F55" s="285">
        <v>441.5</v>
      </c>
      <c r="G55" s="285">
        <v>428</v>
      </c>
      <c r="H55" s="285">
        <v>449</v>
      </c>
      <c r="I55" s="285" t="s">
        <v>986</v>
      </c>
      <c r="J55" s="424" t="s">
        <v>938</v>
      </c>
      <c r="K55" s="424">
        <f t="shared" si="3"/>
        <v>7.5</v>
      </c>
      <c r="L55" s="421">
        <f>(F55*-0.07)/100</f>
        <v>-0.30905000000000005</v>
      </c>
      <c r="M55" s="425">
        <f t="shared" si="4"/>
        <v>1.6287542468856171E-2</v>
      </c>
      <c r="N55" s="424" t="s">
        <v>589</v>
      </c>
      <c r="O55" s="426">
        <v>44629</v>
      </c>
      <c r="P55" s="307"/>
      <c r="Q55" s="307"/>
      <c r="R55" s="308" t="s">
        <v>590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305"/>
      <c r="AJ55" s="294"/>
      <c r="AK55" s="294"/>
      <c r="AL55" s="294"/>
    </row>
    <row r="56" spans="1:38" s="257" customFormat="1" ht="15" customHeight="1">
      <c r="A56" s="412">
        <v>18</v>
      </c>
      <c r="B56" s="386">
        <v>44630</v>
      </c>
      <c r="C56" s="413"/>
      <c r="D56" s="414" t="s">
        <v>520</v>
      </c>
      <c r="E56" s="285" t="s">
        <v>591</v>
      </c>
      <c r="F56" s="285">
        <v>1995</v>
      </c>
      <c r="G56" s="285">
        <v>1935</v>
      </c>
      <c r="H56" s="285">
        <v>2052.5</v>
      </c>
      <c r="I56" s="285" t="s">
        <v>997</v>
      </c>
      <c r="J56" s="424" t="s">
        <v>1067</v>
      </c>
      <c r="K56" s="424">
        <f t="shared" si="3"/>
        <v>57.5</v>
      </c>
      <c r="L56" s="421">
        <f>(F56*-0.7)/100</f>
        <v>-13.965</v>
      </c>
      <c r="M56" s="425">
        <f t="shared" si="4"/>
        <v>2.1822055137844611E-2</v>
      </c>
      <c r="N56" s="424" t="s">
        <v>589</v>
      </c>
      <c r="O56" s="426">
        <v>44637</v>
      </c>
      <c r="P56" s="307"/>
      <c r="Q56" s="307"/>
      <c r="R56" s="308" t="s">
        <v>590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305"/>
      <c r="AJ56" s="294"/>
      <c r="AK56" s="294"/>
      <c r="AL56" s="294"/>
    </row>
    <row r="57" spans="1:38" s="257" customFormat="1" ht="15" customHeight="1">
      <c r="A57" s="412">
        <v>19</v>
      </c>
      <c r="B57" s="386">
        <v>44630</v>
      </c>
      <c r="C57" s="413"/>
      <c r="D57" s="414" t="s">
        <v>101</v>
      </c>
      <c r="E57" s="285" t="s">
        <v>591</v>
      </c>
      <c r="F57" s="285">
        <v>153</v>
      </c>
      <c r="G57" s="285">
        <v>148</v>
      </c>
      <c r="H57" s="285">
        <v>157</v>
      </c>
      <c r="I57" s="285" t="s">
        <v>998</v>
      </c>
      <c r="J57" s="424" t="s">
        <v>1008</v>
      </c>
      <c r="K57" s="424">
        <f t="shared" si="3"/>
        <v>4</v>
      </c>
      <c r="L57" s="421">
        <f>(F57*-0.7)/100</f>
        <v>-1.071</v>
      </c>
      <c r="M57" s="425">
        <f t="shared" si="4"/>
        <v>1.9143790849673204E-2</v>
      </c>
      <c r="N57" s="424" t="s">
        <v>589</v>
      </c>
      <c r="O57" s="426">
        <v>44635</v>
      </c>
      <c r="P57" s="307"/>
      <c r="Q57" s="307"/>
      <c r="R57" s="308" t="s">
        <v>590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305"/>
      <c r="AJ57" s="294"/>
      <c r="AK57" s="294"/>
      <c r="AL57" s="294"/>
    </row>
    <row r="58" spans="1:38" s="257" customFormat="1" ht="15" customHeight="1">
      <c r="A58" s="412">
        <v>20</v>
      </c>
      <c r="B58" s="386">
        <v>44631</v>
      </c>
      <c r="C58" s="413"/>
      <c r="D58" s="414" t="s">
        <v>120</v>
      </c>
      <c r="E58" s="285" t="s">
        <v>1011</v>
      </c>
      <c r="F58" s="285">
        <v>603</v>
      </c>
      <c r="G58" s="285">
        <v>622</v>
      </c>
      <c r="H58" s="285">
        <v>590.5</v>
      </c>
      <c r="I58" s="285" t="s">
        <v>1012</v>
      </c>
      <c r="J58" s="424" t="s">
        <v>1013</v>
      </c>
      <c r="K58" s="424">
        <f>F58-H58</f>
        <v>12.5</v>
      </c>
      <c r="L58" s="421">
        <f>(F58*-0.07)/100</f>
        <v>-0.42210000000000003</v>
      </c>
      <c r="M58" s="425">
        <f t="shared" si="4"/>
        <v>2.0029684908789386E-2</v>
      </c>
      <c r="N58" s="424" t="s">
        <v>589</v>
      </c>
      <c r="O58" s="426">
        <v>44631</v>
      </c>
      <c r="P58" s="307"/>
      <c r="Q58" s="307"/>
      <c r="R58" s="308" t="s">
        <v>590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305"/>
      <c r="AJ58" s="294"/>
      <c r="AK58" s="294"/>
      <c r="AL58" s="294"/>
    </row>
    <row r="59" spans="1:38" s="257" customFormat="1" ht="15" customHeight="1">
      <c r="A59" s="460">
        <v>21</v>
      </c>
      <c r="B59" s="396">
        <v>44631</v>
      </c>
      <c r="C59" s="461"/>
      <c r="D59" s="462" t="s">
        <v>71</v>
      </c>
      <c r="E59" s="387" t="s">
        <v>591</v>
      </c>
      <c r="F59" s="387">
        <v>214.5</v>
      </c>
      <c r="G59" s="387">
        <v>207</v>
      </c>
      <c r="H59" s="387">
        <v>215</v>
      </c>
      <c r="I59" s="387" t="s">
        <v>1014</v>
      </c>
      <c r="J59" s="463" t="s">
        <v>1015</v>
      </c>
      <c r="K59" s="463">
        <f>H59-F59</f>
        <v>0.5</v>
      </c>
      <c r="L59" s="464">
        <f>(F59*-0.07)/100</f>
        <v>-0.15015000000000001</v>
      </c>
      <c r="M59" s="465">
        <f t="shared" si="4"/>
        <v>1.6310023310023309E-3</v>
      </c>
      <c r="N59" s="463" t="s">
        <v>711</v>
      </c>
      <c r="O59" s="466">
        <v>44631</v>
      </c>
      <c r="P59" s="307"/>
      <c r="Q59" s="307"/>
      <c r="R59" s="308" t="s">
        <v>590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305"/>
      <c r="AJ59" s="294"/>
      <c r="AK59" s="294"/>
      <c r="AL59" s="294"/>
    </row>
    <row r="60" spans="1:38" s="257" customFormat="1" ht="15" customHeight="1">
      <c r="A60" s="422">
        <v>22</v>
      </c>
      <c r="B60" s="398">
        <v>44631</v>
      </c>
      <c r="C60" s="419"/>
      <c r="D60" s="423" t="s">
        <v>449</v>
      </c>
      <c r="E60" s="310" t="s">
        <v>591</v>
      </c>
      <c r="F60" s="310">
        <v>350</v>
      </c>
      <c r="G60" s="310">
        <v>338</v>
      </c>
      <c r="H60" s="310">
        <v>338</v>
      </c>
      <c r="I60" s="310" t="s">
        <v>964</v>
      </c>
      <c r="J60" s="408" t="s">
        <v>1068</v>
      </c>
      <c r="K60" s="408">
        <f>H60-F60</f>
        <v>-12</v>
      </c>
      <c r="L60" s="409">
        <f>(F60*-0.7)/100</f>
        <v>-2.4499999999999997</v>
      </c>
      <c r="M60" s="410">
        <f t="shared" si="4"/>
        <v>-4.1285714285714287E-2</v>
      </c>
      <c r="N60" s="408" t="s">
        <v>601</v>
      </c>
      <c r="O60" s="411">
        <v>44637</v>
      </c>
      <c r="P60" s="307"/>
      <c r="Q60" s="307"/>
      <c r="R60" s="308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305"/>
      <c r="AJ60" s="294"/>
      <c r="AK60" s="294"/>
      <c r="AL60" s="294"/>
    </row>
    <row r="61" spans="1:38" s="257" customFormat="1" ht="15" customHeight="1">
      <c r="A61" s="378">
        <v>23</v>
      </c>
      <c r="B61" s="248">
        <v>44634</v>
      </c>
      <c r="C61" s="379"/>
      <c r="D61" s="380" t="s">
        <v>71</v>
      </c>
      <c r="E61" s="251" t="s">
        <v>1064</v>
      </c>
      <c r="F61" s="251">
        <v>208.5</v>
      </c>
      <c r="G61" s="251">
        <v>203</v>
      </c>
      <c r="H61" s="251"/>
      <c r="I61" s="251" t="s">
        <v>1024</v>
      </c>
      <c r="J61" s="302" t="s">
        <v>592</v>
      </c>
      <c r="K61" s="302"/>
      <c r="L61" s="303"/>
      <c r="M61" s="304"/>
      <c r="N61" s="302"/>
      <c r="O61" s="339"/>
      <c r="P61" s="307"/>
      <c r="Q61" s="307"/>
      <c r="R61" s="308" t="s">
        <v>590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246"/>
      <c r="AI61" s="305"/>
      <c r="AJ61" s="294"/>
      <c r="AK61" s="294"/>
      <c r="AL61" s="294"/>
    </row>
    <row r="62" spans="1:38" s="257" customFormat="1" ht="15" customHeight="1">
      <c r="A62" s="422">
        <v>24</v>
      </c>
      <c r="B62" s="398">
        <v>44635</v>
      </c>
      <c r="C62" s="419"/>
      <c r="D62" s="423" t="s">
        <v>491</v>
      </c>
      <c r="E62" s="310" t="s">
        <v>591</v>
      </c>
      <c r="F62" s="310">
        <v>1585</v>
      </c>
      <c r="G62" s="310">
        <v>1540</v>
      </c>
      <c r="H62" s="310">
        <v>1540</v>
      </c>
      <c r="I62" s="310" t="s">
        <v>1049</v>
      </c>
      <c r="J62" s="408" t="s">
        <v>931</v>
      </c>
      <c r="K62" s="408">
        <f>H62-F62</f>
        <v>-45</v>
      </c>
      <c r="L62" s="409">
        <f>(F62*-0.7)/100</f>
        <v>-11.095000000000001</v>
      </c>
      <c r="M62" s="410">
        <f>(K62+L62)/F62</f>
        <v>-3.5391167192429018E-2</v>
      </c>
      <c r="N62" s="408" t="s">
        <v>601</v>
      </c>
      <c r="O62" s="411">
        <v>44644</v>
      </c>
      <c r="P62" s="307"/>
      <c r="Q62" s="307"/>
      <c r="R62" s="308" t="s">
        <v>590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05"/>
      <c r="AJ62" s="294"/>
      <c r="AK62" s="294"/>
      <c r="AL62" s="294"/>
    </row>
    <row r="63" spans="1:38" s="257" customFormat="1" ht="15" customHeight="1">
      <c r="A63" s="412">
        <v>25</v>
      </c>
      <c r="B63" s="386">
        <v>44639</v>
      </c>
      <c r="C63" s="413"/>
      <c r="D63" s="414" t="s">
        <v>477</v>
      </c>
      <c r="E63" s="285" t="s">
        <v>591</v>
      </c>
      <c r="F63" s="285">
        <v>122.5</v>
      </c>
      <c r="G63" s="285">
        <v>118.5</v>
      </c>
      <c r="H63" s="285">
        <v>126</v>
      </c>
      <c r="I63" s="285" t="s">
        <v>1075</v>
      </c>
      <c r="J63" s="424" t="s">
        <v>1076</v>
      </c>
      <c r="K63" s="424">
        <f>H63-F63</f>
        <v>3.5</v>
      </c>
      <c r="L63" s="421">
        <f>(F63*-0.07)/100</f>
        <v>-8.5750000000000007E-2</v>
      </c>
      <c r="M63" s="425">
        <f>(K63+L63)/F63</f>
        <v>2.7871428571428571E-2</v>
      </c>
      <c r="N63" s="424" t="s">
        <v>589</v>
      </c>
      <c r="O63" s="426">
        <v>44637</v>
      </c>
      <c r="P63" s="307"/>
      <c r="Q63" s="307"/>
      <c r="R63" s="308" t="s">
        <v>1009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305"/>
      <c r="AJ63" s="294"/>
      <c r="AK63" s="294"/>
      <c r="AL63" s="294"/>
    </row>
    <row r="64" spans="1:38" s="257" customFormat="1" ht="15" customHeight="1">
      <c r="A64" s="422">
        <v>26</v>
      </c>
      <c r="B64" s="398">
        <v>44641</v>
      </c>
      <c r="C64" s="419"/>
      <c r="D64" s="423" t="s">
        <v>1089</v>
      </c>
      <c r="E64" s="310" t="s">
        <v>591</v>
      </c>
      <c r="F64" s="310">
        <v>796</v>
      </c>
      <c r="G64" s="310">
        <v>774</v>
      </c>
      <c r="H64" s="310">
        <v>772</v>
      </c>
      <c r="I64" s="310" t="s">
        <v>1090</v>
      </c>
      <c r="J64" s="408" t="s">
        <v>1101</v>
      </c>
      <c r="K64" s="408">
        <f>H64-F64</f>
        <v>-24</v>
      </c>
      <c r="L64" s="409">
        <f>(F64*-0.07)/100</f>
        <v>-0.55720000000000003</v>
      </c>
      <c r="M64" s="410">
        <f>(K64+L64)/F64</f>
        <v>-3.0850753768844223E-2</v>
      </c>
      <c r="N64" s="408" t="s">
        <v>601</v>
      </c>
      <c r="O64" s="411">
        <v>44641</v>
      </c>
      <c r="P64" s="307"/>
      <c r="Q64" s="307"/>
      <c r="R64" s="308" t="s">
        <v>590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305"/>
      <c r="AJ64" s="294"/>
      <c r="AK64" s="294"/>
      <c r="AL64" s="294"/>
    </row>
    <row r="65" spans="1:38" s="257" customFormat="1" ht="15" customHeight="1">
      <c r="A65" s="378">
        <v>27</v>
      </c>
      <c r="B65" s="248">
        <v>44641</v>
      </c>
      <c r="C65" s="379"/>
      <c r="D65" s="380" t="s">
        <v>124</v>
      </c>
      <c r="E65" s="251" t="s">
        <v>591</v>
      </c>
      <c r="F65" s="251" t="s">
        <v>1099</v>
      </c>
      <c r="G65" s="251">
        <v>695</v>
      </c>
      <c r="H65" s="251"/>
      <c r="I65" s="251" t="s">
        <v>1100</v>
      </c>
      <c r="J65" s="302" t="s">
        <v>592</v>
      </c>
      <c r="K65" s="302"/>
      <c r="L65" s="303"/>
      <c r="M65" s="304"/>
      <c r="N65" s="302"/>
      <c r="O65" s="339"/>
      <c r="P65" s="307"/>
      <c r="Q65" s="307"/>
      <c r="R65" s="308" t="s">
        <v>590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46"/>
      <c r="AH65" s="246"/>
      <c r="AI65" s="305"/>
      <c r="AJ65" s="294"/>
      <c r="AK65" s="294"/>
      <c r="AL65" s="294"/>
    </row>
    <row r="66" spans="1:38" s="257" customFormat="1" ht="15" customHeight="1">
      <c r="A66" s="378">
        <v>28</v>
      </c>
      <c r="B66" s="248">
        <v>44642</v>
      </c>
      <c r="C66" s="379"/>
      <c r="D66" s="380" t="s">
        <v>314</v>
      </c>
      <c r="E66" s="251" t="s">
        <v>591</v>
      </c>
      <c r="F66" s="251" t="s">
        <v>1106</v>
      </c>
      <c r="G66" s="251">
        <v>2970</v>
      </c>
      <c r="H66" s="251"/>
      <c r="I66" s="251" t="s">
        <v>1107</v>
      </c>
      <c r="J66" s="302" t="s">
        <v>592</v>
      </c>
      <c r="K66" s="302"/>
      <c r="L66" s="303"/>
      <c r="M66" s="304"/>
      <c r="N66" s="302"/>
      <c r="O66" s="339"/>
      <c r="P66" s="307"/>
      <c r="Q66" s="307"/>
      <c r="R66" s="308" t="s">
        <v>590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46"/>
      <c r="AG66" s="246"/>
      <c r="AH66" s="246"/>
      <c r="AI66" s="305"/>
      <c r="AJ66" s="294"/>
      <c r="AK66" s="294"/>
      <c r="AL66" s="294"/>
    </row>
    <row r="67" spans="1:38" s="257" customFormat="1" ht="15" customHeight="1">
      <c r="A67" s="486">
        <v>29</v>
      </c>
      <c r="B67" s="484">
        <v>44643</v>
      </c>
      <c r="C67" s="487"/>
      <c r="D67" s="488" t="s">
        <v>120</v>
      </c>
      <c r="E67" s="485" t="s">
        <v>1011</v>
      </c>
      <c r="F67" s="485">
        <v>601.5</v>
      </c>
      <c r="G67" s="485">
        <v>622</v>
      </c>
      <c r="H67" s="485">
        <v>622</v>
      </c>
      <c r="I67" s="485" t="s">
        <v>1012</v>
      </c>
      <c r="J67" s="489" t="s">
        <v>1159</v>
      </c>
      <c r="K67" s="489">
        <f>F67-H67</f>
        <v>-20.5</v>
      </c>
      <c r="L67" s="432">
        <f>(F67*-0.7)/100</f>
        <v>-4.2104999999999997</v>
      </c>
      <c r="M67" s="490">
        <f>(K67+L67)/F67</f>
        <v>-4.1081463009143809E-2</v>
      </c>
      <c r="N67" s="489" t="s">
        <v>601</v>
      </c>
      <c r="O67" s="491">
        <v>44644</v>
      </c>
      <c r="P67" s="307"/>
      <c r="Q67" s="307"/>
      <c r="R67" s="308" t="s">
        <v>590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46"/>
      <c r="AG67" s="246"/>
      <c r="AH67" s="246"/>
      <c r="AI67" s="305"/>
      <c r="AJ67" s="294"/>
      <c r="AK67" s="294"/>
      <c r="AL67" s="294"/>
    </row>
    <row r="68" spans="1:38" s="257" customFormat="1" ht="15" customHeight="1">
      <c r="A68" s="378">
        <v>30</v>
      </c>
      <c r="B68" s="248">
        <v>44645</v>
      </c>
      <c r="C68" s="379"/>
      <c r="D68" s="380" t="s">
        <v>1178</v>
      </c>
      <c r="E68" s="251" t="s">
        <v>1179</v>
      </c>
      <c r="F68" s="251" t="s">
        <v>1180</v>
      </c>
      <c r="G68" s="251">
        <v>477</v>
      </c>
      <c r="H68" s="251"/>
      <c r="I68" s="251" t="s">
        <v>1181</v>
      </c>
      <c r="J68" s="302" t="s">
        <v>592</v>
      </c>
      <c r="K68" s="302"/>
      <c r="L68" s="303"/>
      <c r="M68" s="304"/>
      <c r="N68" s="302"/>
      <c r="O68" s="339"/>
      <c r="P68" s="307"/>
      <c r="Q68" s="307"/>
      <c r="R68" s="308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46"/>
      <c r="AG68" s="246"/>
      <c r="AH68" s="246"/>
      <c r="AI68" s="305"/>
      <c r="AJ68" s="294"/>
      <c r="AK68" s="294"/>
      <c r="AL68" s="294"/>
    </row>
    <row r="69" spans="1:38" s="257" customFormat="1" ht="15" customHeight="1">
      <c r="A69" s="378">
        <v>31</v>
      </c>
      <c r="B69" s="339">
        <v>44645</v>
      </c>
      <c r="C69" s="379"/>
      <c r="D69" s="380" t="s">
        <v>125</v>
      </c>
      <c r="E69" s="251" t="s">
        <v>1182</v>
      </c>
      <c r="F69" s="251" t="s">
        <v>1183</v>
      </c>
      <c r="G69" s="251">
        <v>1218</v>
      </c>
      <c r="H69" s="251"/>
      <c r="I69" s="251" t="s">
        <v>1184</v>
      </c>
      <c r="J69" s="302" t="s">
        <v>592</v>
      </c>
      <c r="K69" s="302"/>
      <c r="L69" s="303"/>
      <c r="M69" s="304"/>
      <c r="N69" s="302"/>
      <c r="O69" s="339"/>
      <c r="P69" s="307"/>
      <c r="Q69" s="307"/>
      <c r="R69" s="308" t="s">
        <v>590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46"/>
      <c r="AG69" s="246"/>
      <c r="AH69" s="246"/>
      <c r="AI69" s="305"/>
      <c r="AJ69" s="294"/>
      <c r="AK69" s="294"/>
      <c r="AL69" s="294"/>
    </row>
    <row r="70" spans="1:38" s="257" customFormat="1" ht="15" customHeight="1">
      <c r="A70" s="378"/>
      <c r="B70" s="248"/>
      <c r="C70" s="379"/>
      <c r="D70" s="380"/>
      <c r="E70" s="251"/>
      <c r="F70" s="251"/>
      <c r="G70" s="251"/>
      <c r="H70" s="251"/>
      <c r="I70" s="251"/>
      <c r="J70" s="302"/>
      <c r="K70" s="302"/>
      <c r="L70" s="303"/>
      <c r="M70" s="304"/>
      <c r="N70" s="302"/>
      <c r="O70" s="339"/>
      <c r="P70" s="307"/>
      <c r="Q70" s="307"/>
      <c r="R70" s="308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46"/>
      <c r="AG70" s="246"/>
      <c r="AH70" s="246"/>
      <c r="AI70" s="305"/>
      <c r="AJ70" s="294"/>
      <c r="AK70" s="294"/>
      <c r="AL70" s="294"/>
    </row>
    <row r="71" spans="1:38" s="270" customFormat="1" ht="15" customHeight="1">
      <c r="K71" s="252"/>
      <c r="L71" s="283"/>
      <c r="M71" s="325"/>
      <c r="N71" s="252"/>
      <c r="O71" s="293"/>
      <c r="P71" s="1"/>
      <c r="Q71" s="1"/>
      <c r="R71" s="32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327"/>
      <c r="AJ71" s="326"/>
      <c r="AK71" s="326"/>
      <c r="AL71" s="326"/>
    </row>
    <row r="72" spans="1:38" ht="15" customHeight="1">
      <c r="A72" s="312"/>
      <c r="B72" s="313"/>
      <c r="C72" s="314"/>
      <c r="D72" s="315"/>
      <c r="E72" s="316"/>
      <c r="F72" s="316"/>
      <c r="G72" s="316"/>
      <c r="H72" s="316"/>
      <c r="I72" s="316"/>
      <c r="J72" s="317"/>
      <c r="K72" s="317"/>
      <c r="L72" s="318"/>
      <c r="M72" s="319"/>
      <c r="N72" s="317"/>
      <c r="O72" s="320"/>
      <c r="P72" s="1"/>
      <c r="Q72" s="1"/>
      <c r="R72" s="32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44.25" customHeight="1">
      <c r="A73" s="119" t="s">
        <v>593</v>
      </c>
      <c r="B73" s="142"/>
      <c r="C73" s="142"/>
      <c r="D73" s="1"/>
      <c r="E73" s="6"/>
      <c r="F73" s="6"/>
      <c r="G73" s="6"/>
      <c r="H73" s="6" t="s">
        <v>605</v>
      </c>
      <c r="I73" s="6"/>
      <c r="J73" s="6"/>
      <c r="K73" s="115"/>
      <c r="L73" s="144"/>
      <c r="M73" s="115"/>
      <c r="N73" s="116"/>
      <c r="O73" s="115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297"/>
      <c r="AD73" s="297"/>
      <c r="AE73" s="297"/>
      <c r="AF73" s="297"/>
      <c r="AG73" s="297"/>
      <c r="AH73" s="297"/>
    </row>
    <row r="74" spans="1:38" ht="12.75" customHeight="1">
      <c r="A74" s="126" t="s">
        <v>594</v>
      </c>
      <c r="B74" s="119"/>
      <c r="C74" s="119"/>
      <c r="D74" s="119"/>
      <c r="E74" s="41"/>
      <c r="F74" s="127" t="s">
        <v>595</v>
      </c>
      <c r="G74" s="56"/>
      <c r="H74" s="41"/>
      <c r="I74" s="56"/>
      <c r="J74" s="6"/>
      <c r="K74" s="145"/>
      <c r="L74" s="146"/>
      <c r="M74" s="6"/>
      <c r="N74" s="109"/>
      <c r="O74" s="147"/>
      <c r="P74" s="41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26"/>
      <c r="B75" s="119"/>
      <c r="C75" s="119"/>
      <c r="D75" s="119"/>
      <c r="E75" s="6"/>
      <c r="F75" s="127" t="s">
        <v>597</v>
      </c>
      <c r="G75" s="56"/>
      <c r="H75" s="41"/>
      <c r="I75" s="56"/>
      <c r="J75" s="6"/>
      <c r="K75" s="145"/>
      <c r="L75" s="146"/>
      <c r="M75" s="6"/>
      <c r="N75" s="109"/>
      <c r="O75" s="147"/>
      <c r="P75" s="41"/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4.25" customHeight="1">
      <c r="A76" s="119"/>
      <c r="B76" s="119"/>
      <c r="C76" s="119"/>
      <c r="D76" s="119"/>
      <c r="E76" s="6"/>
      <c r="F76" s="6"/>
      <c r="G76" s="6"/>
      <c r="H76" s="6"/>
      <c r="I76" s="6"/>
      <c r="J76" s="132"/>
      <c r="K76" s="129"/>
      <c r="L76" s="130"/>
      <c r="M76" s="6"/>
      <c r="N76" s="133"/>
      <c r="O76" s="1"/>
      <c r="P76" s="41"/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48" t="s">
        <v>606</v>
      </c>
      <c r="B77" s="148"/>
      <c r="C77" s="148"/>
      <c r="D77" s="148"/>
      <c r="E77" s="6"/>
      <c r="F77" s="6"/>
      <c r="G77" s="6"/>
      <c r="H77" s="6"/>
      <c r="I77" s="6"/>
      <c r="J77" s="6"/>
      <c r="K77" s="6"/>
      <c r="L77" s="6"/>
      <c r="M77" s="6"/>
      <c r="N77" s="6"/>
      <c r="O77" s="21"/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96" t="s">
        <v>16</v>
      </c>
      <c r="B78" s="96" t="s">
        <v>566</v>
      </c>
      <c r="C78" s="96"/>
      <c r="D78" s="97" t="s">
        <v>577</v>
      </c>
      <c r="E78" s="96" t="s">
        <v>578</v>
      </c>
      <c r="F78" s="96" t="s">
        <v>579</v>
      </c>
      <c r="G78" s="96" t="s">
        <v>599</v>
      </c>
      <c r="H78" s="96" t="s">
        <v>581</v>
      </c>
      <c r="I78" s="96" t="s">
        <v>582</v>
      </c>
      <c r="J78" s="95" t="s">
        <v>583</v>
      </c>
      <c r="K78" s="149" t="s">
        <v>607</v>
      </c>
      <c r="L78" s="98" t="s">
        <v>585</v>
      </c>
      <c r="M78" s="149" t="s">
        <v>608</v>
      </c>
      <c r="N78" s="96" t="s">
        <v>609</v>
      </c>
      <c r="O78" s="95" t="s">
        <v>587</v>
      </c>
      <c r="P78" s="97" t="s">
        <v>588</v>
      </c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s="247" customFormat="1" ht="13.5" customHeight="1">
      <c r="A79" s="310">
        <v>1</v>
      </c>
      <c r="B79" s="358">
        <v>44620</v>
      </c>
      <c r="C79" s="337"/>
      <c r="D79" s="337" t="s">
        <v>869</v>
      </c>
      <c r="E79" s="310" t="s">
        <v>591</v>
      </c>
      <c r="F79" s="310">
        <v>1436</v>
      </c>
      <c r="G79" s="310">
        <v>1414</v>
      </c>
      <c r="H79" s="311">
        <v>1414</v>
      </c>
      <c r="I79" s="311" t="s">
        <v>875</v>
      </c>
      <c r="J79" s="322" t="s">
        <v>878</v>
      </c>
      <c r="K79" s="311">
        <f t="shared" ref="K79:K113" si="6">H79-F79</f>
        <v>-22</v>
      </c>
      <c r="L79" s="333">
        <f t="shared" ref="L79:L114" si="7">(H79*N79)*0.07%</f>
        <v>544.3900000000001</v>
      </c>
      <c r="M79" s="334">
        <f t="shared" ref="M79:M113" si="8">(K79*N79)-L79</f>
        <v>-12644.39</v>
      </c>
      <c r="N79" s="311">
        <v>550</v>
      </c>
      <c r="O79" s="335" t="s">
        <v>601</v>
      </c>
      <c r="P79" s="336">
        <v>44622</v>
      </c>
      <c r="Q79" s="249"/>
      <c r="R79" s="253" t="s">
        <v>590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16"/>
      <c r="AG79" s="313"/>
      <c r="AH79" s="249"/>
      <c r="AI79" s="249"/>
      <c r="AJ79" s="316"/>
      <c r="AK79" s="316"/>
      <c r="AL79" s="316"/>
    </row>
    <row r="80" spans="1:38" s="247" customFormat="1" ht="13.5" customHeight="1">
      <c r="A80" s="285">
        <v>2</v>
      </c>
      <c r="B80" s="357">
        <v>44620</v>
      </c>
      <c r="C80" s="355"/>
      <c r="D80" s="355" t="s">
        <v>874</v>
      </c>
      <c r="E80" s="285" t="s">
        <v>591</v>
      </c>
      <c r="F80" s="285">
        <v>2342.5</v>
      </c>
      <c r="G80" s="285">
        <v>2300</v>
      </c>
      <c r="H80" s="338">
        <v>2368</v>
      </c>
      <c r="I80" s="338" t="s">
        <v>876</v>
      </c>
      <c r="J80" s="350" t="s">
        <v>861</v>
      </c>
      <c r="K80" s="338">
        <f t="shared" si="6"/>
        <v>25.5</v>
      </c>
      <c r="L80" s="351">
        <f t="shared" si="7"/>
        <v>455.84000000000009</v>
      </c>
      <c r="M80" s="352">
        <f t="shared" si="8"/>
        <v>6556.66</v>
      </c>
      <c r="N80" s="338">
        <v>275</v>
      </c>
      <c r="O80" s="353" t="s">
        <v>589</v>
      </c>
      <c r="P80" s="354">
        <v>44257</v>
      </c>
      <c r="Q80" s="249"/>
      <c r="R80" s="253" t="s">
        <v>1009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16"/>
      <c r="AG80" s="313"/>
      <c r="AH80" s="249"/>
      <c r="AI80" s="249"/>
      <c r="AJ80" s="316"/>
      <c r="AK80" s="316"/>
      <c r="AL80" s="316"/>
    </row>
    <row r="81" spans="1:38" s="247" customFormat="1" ht="13.5" customHeight="1">
      <c r="A81" s="310">
        <v>3</v>
      </c>
      <c r="B81" s="398">
        <v>44622</v>
      </c>
      <c r="C81" s="337"/>
      <c r="D81" s="337" t="s">
        <v>868</v>
      </c>
      <c r="E81" s="310" t="s">
        <v>591</v>
      </c>
      <c r="F81" s="310">
        <v>661</v>
      </c>
      <c r="G81" s="310">
        <v>642</v>
      </c>
      <c r="H81" s="311">
        <v>644</v>
      </c>
      <c r="I81" s="311" t="s">
        <v>879</v>
      </c>
      <c r="J81" s="322" t="s">
        <v>911</v>
      </c>
      <c r="K81" s="311">
        <f t="shared" si="6"/>
        <v>-17</v>
      </c>
      <c r="L81" s="333">
        <f t="shared" si="7"/>
        <v>338.1</v>
      </c>
      <c r="M81" s="334">
        <f t="shared" si="8"/>
        <v>-13088.1</v>
      </c>
      <c r="N81" s="311">
        <v>750</v>
      </c>
      <c r="O81" s="335" t="s">
        <v>601</v>
      </c>
      <c r="P81" s="336">
        <v>44623</v>
      </c>
      <c r="Q81" s="249"/>
      <c r="R81" s="253" t="s">
        <v>1009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16"/>
      <c r="AG81" s="313"/>
      <c r="AH81" s="249"/>
      <c r="AI81" s="249"/>
      <c r="AJ81" s="316"/>
      <c r="AK81" s="316"/>
      <c r="AL81" s="316"/>
    </row>
    <row r="82" spans="1:38" s="247" customFormat="1" ht="13.5" customHeight="1">
      <c r="A82" s="285">
        <v>4</v>
      </c>
      <c r="B82" s="386">
        <v>44622</v>
      </c>
      <c r="C82" s="355"/>
      <c r="D82" s="355" t="s">
        <v>880</v>
      </c>
      <c r="E82" s="285" t="s">
        <v>591</v>
      </c>
      <c r="F82" s="285">
        <v>1702.5</v>
      </c>
      <c r="G82" s="285">
        <v>1662</v>
      </c>
      <c r="H82" s="338">
        <v>1730</v>
      </c>
      <c r="I82" s="338" t="s">
        <v>881</v>
      </c>
      <c r="J82" s="350" t="s">
        <v>910</v>
      </c>
      <c r="K82" s="338">
        <f t="shared" si="6"/>
        <v>27.5</v>
      </c>
      <c r="L82" s="351">
        <f t="shared" si="7"/>
        <v>363.30000000000007</v>
      </c>
      <c r="M82" s="352">
        <f t="shared" si="8"/>
        <v>7886.7</v>
      </c>
      <c r="N82" s="338">
        <v>300</v>
      </c>
      <c r="O82" s="353" t="s">
        <v>589</v>
      </c>
      <c r="P82" s="354">
        <v>44258</v>
      </c>
      <c r="Q82" s="249"/>
      <c r="R82" s="253" t="s">
        <v>590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16"/>
      <c r="AG82" s="313"/>
      <c r="AH82" s="249"/>
      <c r="AI82" s="249"/>
      <c r="AJ82" s="316"/>
      <c r="AK82" s="316"/>
      <c r="AL82" s="316"/>
    </row>
    <row r="83" spans="1:38" s="247" customFormat="1" ht="13.5" customHeight="1">
      <c r="A83" s="285">
        <v>5</v>
      </c>
      <c r="B83" s="386">
        <v>44622</v>
      </c>
      <c r="C83" s="355"/>
      <c r="D83" s="355" t="s">
        <v>885</v>
      </c>
      <c r="E83" s="285" t="s">
        <v>591</v>
      </c>
      <c r="F83" s="285">
        <v>2342.5</v>
      </c>
      <c r="G83" s="285">
        <v>2305</v>
      </c>
      <c r="H83" s="338">
        <v>2387.5</v>
      </c>
      <c r="I83" s="338" t="s">
        <v>888</v>
      </c>
      <c r="J83" s="350" t="s">
        <v>912</v>
      </c>
      <c r="K83" s="338">
        <f t="shared" si="6"/>
        <v>45</v>
      </c>
      <c r="L83" s="351">
        <f t="shared" si="7"/>
        <v>626.71875000000011</v>
      </c>
      <c r="M83" s="352">
        <f t="shared" si="8"/>
        <v>16248.28125</v>
      </c>
      <c r="N83" s="338">
        <v>375</v>
      </c>
      <c r="O83" s="353" t="s">
        <v>589</v>
      </c>
      <c r="P83" s="354">
        <v>44258</v>
      </c>
      <c r="Q83" s="249"/>
      <c r="R83" s="253" t="s">
        <v>1009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16"/>
      <c r="AG83" s="313"/>
      <c r="AH83" s="249"/>
      <c r="AI83" s="249"/>
      <c r="AJ83" s="316"/>
      <c r="AK83" s="316"/>
      <c r="AL83" s="316"/>
    </row>
    <row r="84" spans="1:38" s="247" customFormat="1" ht="13.5" customHeight="1">
      <c r="A84" s="285">
        <v>6</v>
      </c>
      <c r="B84" s="386">
        <v>44622</v>
      </c>
      <c r="C84" s="355"/>
      <c r="D84" s="355" t="s">
        <v>886</v>
      </c>
      <c r="E84" s="285" t="s">
        <v>591</v>
      </c>
      <c r="F84" s="285">
        <v>280.5</v>
      </c>
      <c r="G84" s="285">
        <v>274</v>
      </c>
      <c r="H84" s="338">
        <v>285.5</v>
      </c>
      <c r="I84" s="338" t="s">
        <v>887</v>
      </c>
      <c r="J84" s="350" t="s">
        <v>913</v>
      </c>
      <c r="K84" s="338">
        <f t="shared" si="6"/>
        <v>5</v>
      </c>
      <c r="L84" s="351">
        <f t="shared" si="7"/>
        <v>339.74500000000006</v>
      </c>
      <c r="M84" s="352">
        <f t="shared" si="8"/>
        <v>8160.2550000000001</v>
      </c>
      <c r="N84" s="338">
        <v>1700</v>
      </c>
      <c r="O84" s="353" t="s">
        <v>589</v>
      </c>
      <c r="P84" s="354">
        <v>44258</v>
      </c>
      <c r="Q84" s="249"/>
      <c r="R84" s="253" t="s">
        <v>1009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16"/>
      <c r="AG84" s="313"/>
      <c r="AH84" s="249"/>
      <c r="AI84" s="249"/>
      <c r="AJ84" s="316"/>
      <c r="AK84" s="316"/>
      <c r="AL84" s="316"/>
    </row>
    <row r="85" spans="1:38" s="247" customFormat="1" ht="13.5" customHeight="1">
      <c r="A85" s="310">
        <v>7</v>
      </c>
      <c r="B85" s="398">
        <v>44623</v>
      </c>
      <c r="C85" s="337"/>
      <c r="D85" s="337" t="s">
        <v>904</v>
      </c>
      <c r="E85" s="310" t="s">
        <v>591</v>
      </c>
      <c r="F85" s="310">
        <v>2337.5</v>
      </c>
      <c r="G85" s="310">
        <v>2300</v>
      </c>
      <c r="H85" s="311">
        <v>2300</v>
      </c>
      <c r="I85" s="311" t="s">
        <v>888</v>
      </c>
      <c r="J85" s="322" t="s">
        <v>935</v>
      </c>
      <c r="K85" s="311">
        <f t="shared" si="6"/>
        <v>-37.5</v>
      </c>
      <c r="L85" s="333">
        <f t="shared" si="7"/>
        <v>603.75000000000011</v>
      </c>
      <c r="M85" s="334">
        <f t="shared" si="8"/>
        <v>-14666.25</v>
      </c>
      <c r="N85" s="311">
        <v>375</v>
      </c>
      <c r="O85" s="335" t="s">
        <v>601</v>
      </c>
      <c r="P85" s="336">
        <v>44624</v>
      </c>
      <c r="Q85" s="249"/>
      <c r="R85" s="253" t="s">
        <v>1009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16"/>
      <c r="AG85" s="313"/>
      <c r="AH85" s="249"/>
      <c r="AI85" s="249"/>
      <c r="AJ85" s="316"/>
      <c r="AK85" s="316"/>
      <c r="AL85" s="316"/>
    </row>
    <row r="86" spans="1:38" s="247" customFormat="1" ht="13.5" customHeight="1">
      <c r="A86" s="285">
        <v>8</v>
      </c>
      <c r="B86" s="386">
        <v>44623</v>
      </c>
      <c r="C86" s="355"/>
      <c r="D86" s="355" t="s">
        <v>886</v>
      </c>
      <c r="E86" s="285" t="s">
        <v>591</v>
      </c>
      <c r="F86" s="285">
        <v>276.5</v>
      </c>
      <c r="G86" s="285">
        <v>269</v>
      </c>
      <c r="H86" s="338">
        <v>281.5</v>
      </c>
      <c r="I86" s="338" t="s">
        <v>908</v>
      </c>
      <c r="J86" s="350" t="s">
        <v>913</v>
      </c>
      <c r="K86" s="338">
        <f t="shared" si="6"/>
        <v>5</v>
      </c>
      <c r="L86" s="351">
        <f t="shared" si="7"/>
        <v>334.98500000000007</v>
      </c>
      <c r="M86" s="352">
        <f t="shared" si="8"/>
        <v>8165.0150000000003</v>
      </c>
      <c r="N86" s="338">
        <v>1700</v>
      </c>
      <c r="O86" s="353" t="s">
        <v>589</v>
      </c>
      <c r="P86" s="354">
        <v>44259</v>
      </c>
      <c r="Q86" s="249"/>
      <c r="R86" s="253" t="s">
        <v>1009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16"/>
      <c r="AG86" s="313"/>
      <c r="AH86" s="249"/>
      <c r="AI86" s="249"/>
      <c r="AJ86" s="316"/>
      <c r="AK86" s="316"/>
      <c r="AL86" s="316"/>
    </row>
    <row r="87" spans="1:38" s="247" customFormat="1" ht="13.5" customHeight="1">
      <c r="A87" s="285">
        <v>9</v>
      </c>
      <c r="B87" s="386">
        <v>44259</v>
      </c>
      <c r="C87" s="355"/>
      <c r="D87" s="355" t="s">
        <v>919</v>
      </c>
      <c r="E87" s="285" t="s">
        <v>591</v>
      </c>
      <c r="F87" s="285">
        <v>459.5</v>
      </c>
      <c r="G87" s="285">
        <v>451</v>
      </c>
      <c r="H87" s="338">
        <v>465.5</v>
      </c>
      <c r="I87" s="338" t="s">
        <v>920</v>
      </c>
      <c r="J87" s="350" t="s">
        <v>909</v>
      </c>
      <c r="K87" s="338">
        <f t="shared" si="6"/>
        <v>6</v>
      </c>
      <c r="L87" s="351">
        <f t="shared" si="7"/>
        <v>488.77500000000009</v>
      </c>
      <c r="M87" s="352">
        <f t="shared" si="8"/>
        <v>8511.2250000000004</v>
      </c>
      <c r="N87" s="338">
        <v>1500</v>
      </c>
      <c r="O87" s="353" t="s">
        <v>589</v>
      </c>
      <c r="P87" s="354">
        <v>44259</v>
      </c>
      <c r="Q87" s="249"/>
      <c r="R87" s="253" t="s">
        <v>590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16"/>
      <c r="AG87" s="313"/>
      <c r="AH87" s="249"/>
      <c r="AI87" s="249"/>
      <c r="AJ87" s="316"/>
      <c r="AK87" s="316"/>
      <c r="AL87" s="316"/>
    </row>
    <row r="88" spans="1:38" s="247" customFormat="1" ht="13.5" customHeight="1">
      <c r="A88" s="285">
        <v>10</v>
      </c>
      <c r="B88" s="386">
        <v>44259</v>
      </c>
      <c r="C88" s="355"/>
      <c r="D88" s="355" t="s">
        <v>921</v>
      </c>
      <c r="E88" s="285" t="s">
        <v>591</v>
      </c>
      <c r="F88" s="285">
        <v>3105</v>
      </c>
      <c r="G88" s="285">
        <v>3030</v>
      </c>
      <c r="H88" s="338">
        <v>3165</v>
      </c>
      <c r="I88" s="338" t="s">
        <v>922</v>
      </c>
      <c r="J88" s="350" t="s">
        <v>798</v>
      </c>
      <c r="K88" s="338">
        <f t="shared" si="6"/>
        <v>60</v>
      </c>
      <c r="L88" s="351">
        <f t="shared" si="7"/>
        <v>387.71250000000003</v>
      </c>
      <c r="M88" s="352">
        <f t="shared" si="8"/>
        <v>10112.2875</v>
      </c>
      <c r="N88" s="338">
        <v>175</v>
      </c>
      <c r="O88" s="353" t="s">
        <v>589</v>
      </c>
      <c r="P88" s="354">
        <v>44259</v>
      </c>
      <c r="Q88" s="249"/>
      <c r="R88" s="253" t="s">
        <v>1009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16"/>
      <c r="AG88" s="313"/>
      <c r="AH88" s="249"/>
      <c r="AI88" s="249"/>
      <c r="AJ88" s="316"/>
      <c r="AK88" s="316"/>
      <c r="AL88" s="316"/>
    </row>
    <row r="89" spans="1:38" s="247" customFormat="1" ht="13.5" customHeight="1">
      <c r="A89" s="285">
        <v>11</v>
      </c>
      <c r="B89" s="386">
        <v>44259</v>
      </c>
      <c r="C89" s="355"/>
      <c r="D89" s="355" t="s">
        <v>880</v>
      </c>
      <c r="E89" s="285" t="s">
        <v>591</v>
      </c>
      <c r="F89" s="285">
        <v>1698</v>
      </c>
      <c r="G89" s="285">
        <v>1658</v>
      </c>
      <c r="H89" s="338">
        <v>1731</v>
      </c>
      <c r="I89" s="338" t="s">
        <v>881</v>
      </c>
      <c r="J89" s="350" t="s">
        <v>936</v>
      </c>
      <c r="K89" s="338">
        <f t="shared" si="6"/>
        <v>33</v>
      </c>
      <c r="L89" s="351">
        <f t="shared" si="7"/>
        <v>363.51000000000005</v>
      </c>
      <c r="M89" s="352">
        <f t="shared" si="8"/>
        <v>9536.49</v>
      </c>
      <c r="N89" s="338">
        <v>300</v>
      </c>
      <c r="O89" s="353" t="s">
        <v>589</v>
      </c>
      <c r="P89" s="354">
        <v>44259</v>
      </c>
      <c r="Q89" s="249"/>
      <c r="R89" s="253" t="s">
        <v>590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16"/>
      <c r="AG89" s="313"/>
      <c r="AH89" s="249"/>
      <c r="AI89" s="249"/>
      <c r="AJ89" s="316"/>
      <c r="AK89" s="316"/>
      <c r="AL89" s="316"/>
    </row>
    <row r="90" spans="1:38" s="247" customFormat="1" ht="13.5" customHeight="1">
      <c r="A90" s="285">
        <v>12</v>
      </c>
      <c r="B90" s="386">
        <v>44259</v>
      </c>
      <c r="C90" s="355"/>
      <c r="D90" s="355" t="s">
        <v>923</v>
      </c>
      <c r="E90" s="285" t="s">
        <v>591</v>
      </c>
      <c r="F90" s="285">
        <v>1422.5</v>
      </c>
      <c r="G90" s="285">
        <v>1400</v>
      </c>
      <c r="H90" s="338">
        <v>1437</v>
      </c>
      <c r="I90" s="338" t="s">
        <v>924</v>
      </c>
      <c r="J90" s="350" t="s">
        <v>937</v>
      </c>
      <c r="K90" s="338">
        <f t="shared" si="6"/>
        <v>14.5</v>
      </c>
      <c r="L90" s="351">
        <f t="shared" si="7"/>
        <v>653.83500000000015</v>
      </c>
      <c r="M90" s="352">
        <f t="shared" si="8"/>
        <v>8771.1649999999991</v>
      </c>
      <c r="N90" s="338">
        <v>650</v>
      </c>
      <c r="O90" s="353" t="s">
        <v>589</v>
      </c>
      <c r="P90" s="354">
        <v>44259</v>
      </c>
      <c r="Q90" s="249"/>
      <c r="R90" s="253" t="s">
        <v>1009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16"/>
      <c r="AG90" s="313"/>
      <c r="AH90" s="249"/>
      <c r="AI90" s="249"/>
      <c r="AJ90" s="316"/>
      <c r="AK90" s="316"/>
      <c r="AL90" s="316"/>
    </row>
    <row r="91" spans="1:38" s="247" customFormat="1" ht="13.5" customHeight="1">
      <c r="A91" s="310">
        <v>13</v>
      </c>
      <c r="B91" s="398">
        <v>44259</v>
      </c>
      <c r="C91" s="337"/>
      <c r="D91" s="337" t="s">
        <v>874</v>
      </c>
      <c r="E91" s="310" t="s">
        <v>591</v>
      </c>
      <c r="F91" s="310">
        <v>2322</v>
      </c>
      <c r="G91" s="310">
        <v>2275</v>
      </c>
      <c r="H91" s="311">
        <v>2275</v>
      </c>
      <c r="I91" s="311" t="s">
        <v>934</v>
      </c>
      <c r="J91" s="322" t="s">
        <v>948</v>
      </c>
      <c r="K91" s="311">
        <f t="shared" si="6"/>
        <v>-47</v>
      </c>
      <c r="L91" s="333">
        <f t="shared" si="7"/>
        <v>437.93750000000006</v>
      </c>
      <c r="M91" s="334">
        <f t="shared" si="8"/>
        <v>-13362.9375</v>
      </c>
      <c r="N91" s="311">
        <v>275</v>
      </c>
      <c r="O91" s="335" t="s">
        <v>601</v>
      </c>
      <c r="P91" s="336">
        <v>44627</v>
      </c>
      <c r="Q91" s="249"/>
      <c r="R91" s="253" t="s">
        <v>1009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16"/>
      <c r="AG91" s="313"/>
      <c r="AH91" s="249"/>
      <c r="AI91" s="249"/>
      <c r="AJ91" s="316"/>
      <c r="AK91" s="316"/>
      <c r="AL91" s="316"/>
    </row>
    <row r="92" spans="1:38" s="247" customFormat="1" ht="13.5" customHeight="1">
      <c r="A92" s="397">
        <v>14</v>
      </c>
      <c r="B92" s="386">
        <v>44627</v>
      </c>
      <c r="C92" s="355"/>
      <c r="D92" s="355" t="s">
        <v>944</v>
      </c>
      <c r="E92" s="285" t="s">
        <v>591</v>
      </c>
      <c r="F92" s="285">
        <v>1137</v>
      </c>
      <c r="G92" s="285">
        <v>1120</v>
      </c>
      <c r="H92" s="338">
        <v>1151</v>
      </c>
      <c r="I92" s="338" t="s">
        <v>945</v>
      </c>
      <c r="J92" s="350" t="s">
        <v>946</v>
      </c>
      <c r="K92" s="338">
        <f t="shared" si="6"/>
        <v>14</v>
      </c>
      <c r="L92" s="351">
        <f t="shared" si="7"/>
        <v>563.99000000000012</v>
      </c>
      <c r="M92" s="352">
        <f t="shared" si="8"/>
        <v>9236.01</v>
      </c>
      <c r="N92" s="338">
        <v>700</v>
      </c>
      <c r="O92" s="353" t="s">
        <v>589</v>
      </c>
      <c r="P92" s="354">
        <v>44262</v>
      </c>
      <c r="Q92" s="249"/>
      <c r="R92" s="253" t="s">
        <v>1009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316"/>
      <c r="AG92" s="313"/>
      <c r="AH92" s="249"/>
      <c r="AI92" s="249"/>
      <c r="AJ92" s="316"/>
      <c r="AK92" s="316"/>
      <c r="AL92" s="316"/>
    </row>
    <row r="93" spans="1:38" s="247" customFormat="1" ht="13.5" customHeight="1">
      <c r="A93" s="310">
        <v>15</v>
      </c>
      <c r="B93" s="398">
        <v>44627</v>
      </c>
      <c r="C93" s="337"/>
      <c r="D93" s="337" t="s">
        <v>959</v>
      </c>
      <c r="E93" s="310" t="s">
        <v>591</v>
      </c>
      <c r="F93" s="310">
        <v>173</v>
      </c>
      <c r="G93" s="310">
        <v>167.5</v>
      </c>
      <c r="H93" s="311">
        <v>167.5</v>
      </c>
      <c r="I93" s="311" t="s">
        <v>947</v>
      </c>
      <c r="J93" s="322" t="s">
        <v>963</v>
      </c>
      <c r="K93" s="311">
        <f t="shared" si="6"/>
        <v>-5.5</v>
      </c>
      <c r="L93" s="333">
        <f t="shared" si="7"/>
        <v>293.12500000000006</v>
      </c>
      <c r="M93" s="334">
        <f t="shared" si="8"/>
        <v>-14043.125</v>
      </c>
      <c r="N93" s="311">
        <v>2500</v>
      </c>
      <c r="O93" s="335" t="s">
        <v>601</v>
      </c>
      <c r="P93" s="336">
        <v>44627</v>
      </c>
      <c r="Q93" s="249"/>
      <c r="R93" s="253" t="s">
        <v>590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316"/>
      <c r="AG93" s="313"/>
      <c r="AH93" s="249"/>
      <c r="AI93" s="249"/>
      <c r="AJ93" s="316"/>
      <c r="AK93" s="316"/>
      <c r="AL93" s="316"/>
    </row>
    <row r="94" spans="1:38" s="247" customFormat="1" ht="13.5" customHeight="1">
      <c r="A94" s="285">
        <v>16</v>
      </c>
      <c r="B94" s="386">
        <v>44627</v>
      </c>
      <c r="C94" s="355"/>
      <c r="D94" s="355" t="s">
        <v>886</v>
      </c>
      <c r="E94" s="285" t="s">
        <v>591</v>
      </c>
      <c r="F94" s="285">
        <v>270.5</v>
      </c>
      <c r="G94" s="285">
        <v>263</v>
      </c>
      <c r="H94" s="338">
        <v>275.5</v>
      </c>
      <c r="I94" s="338" t="s">
        <v>657</v>
      </c>
      <c r="J94" s="350" t="s">
        <v>913</v>
      </c>
      <c r="K94" s="338">
        <f t="shared" si="6"/>
        <v>5</v>
      </c>
      <c r="L94" s="351">
        <f t="shared" si="7"/>
        <v>327.84500000000003</v>
      </c>
      <c r="M94" s="352">
        <f t="shared" si="8"/>
        <v>8172.1549999999997</v>
      </c>
      <c r="N94" s="338">
        <v>1700</v>
      </c>
      <c r="O94" s="353" t="s">
        <v>589</v>
      </c>
      <c r="P94" s="354">
        <v>44262</v>
      </c>
      <c r="Q94" s="249"/>
      <c r="R94" s="253" t="s">
        <v>1009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316"/>
      <c r="AG94" s="313"/>
      <c r="AH94" s="249"/>
      <c r="AI94" s="249"/>
      <c r="AJ94" s="316"/>
      <c r="AK94" s="316"/>
      <c r="AL94" s="316"/>
    </row>
    <row r="95" spans="1:38" s="247" customFormat="1" ht="13.5" customHeight="1">
      <c r="A95" s="285">
        <v>17</v>
      </c>
      <c r="B95" s="386">
        <v>44628</v>
      </c>
      <c r="C95" s="355"/>
      <c r="D95" s="355" t="s">
        <v>958</v>
      </c>
      <c r="E95" s="285" t="s">
        <v>591</v>
      </c>
      <c r="F95" s="285">
        <v>1399</v>
      </c>
      <c r="G95" s="285">
        <v>1362</v>
      </c>
      <c r="H95" s="338">
        <v>1424</v>
      </c>
      <c r="I95" s="338" t="s">
        <v>960</v>
      </c>
      <c r="J95" s="350" t="s">
        <v>610</v>
      </c>
      <c r="K95" s="338">
        <f t="shared" si="6"/>
        <v>25</v>
      </c>
      <c r="L95" s="351">
        <f t="shared" si="7"/>
        <v>697.7600000000001</v>
      </c>
      <c r="M95" s="352">
        <f t="shared" si="8"/>
        <v>16802.240000000002</v>
      </c>
      <c r="N95" s="338">
        <v>700</v>
      </c>
      <c r="O95" s="353" t="s">
        <v>589</v>
      </c>
      <c r="P95" s="354">
        <v>44264</v>
      </c>
      <c r="Q95" s="249"/>
      <c r="R95" s="253" t="s">
        <v>1009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316"/>
      <c r="AG95" s="313"/>
      <c r="AH95" s="249"/>
      <c r="AI95" s="249"/>
      <c r="AJ95" s="316"/>
      <c r="AK95" s="316"/>
      <c r="AL95" s="316"/>
    </row>
    <row r="96" spans="1:38" s="247" customFormat="1" ht="13.5" customHeight="1">
      <c r="A96" s="310">
        <v>18</v>
      </c>
      <c r="B96" s="398">
        <v>44628</v>
      </c>
      <c r="C96" s="337"/>
      <c r="D96" s="337" t="s">
        <v>961</v>
      </c>
      <c r="E96" s="310" t="s">
        <v>591</v>
      </c>
      <c r="F96" s="310">
        <v>2110</v>
      </c>
      <c r="G96" s="310">
        <v>2065</v>
      </c>
      <c r="H96" s="311">
        <v>2065</v>
      </c>
      <c r="I96" s="311" t="s">
        <v>962</v>
      </c>
      <c r="J96" s="322" t="s">
        <v>931</v>
      </c>
      <c r="K96" s="311">
        <f t="shared" si="6"/>
        <v>-45</v>
      </c>
      <c r="L96" s="333">
        <f t="shared" si="7"/>
        <v>433.65000000000009</v>
      </c>
      <c r="M96" s="334">
        <f t="shared" si="8"/>
        <v>-13933.65</v>
      </c>
      <c r="N96" s="311">
        <v>300</v>
      </c>
      <c r="O96" s="335" t="s">
        <v>601</v>
      </c>
      <c r="P96" s="336">
        <v>44628</v>
      </c>
      <c r="Q96" s="249"/>
      <c r="R96" s="253" t="s">
        <v>590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316"/>
      <c r="AG96" s="313"/>
      <c r="AH96" s="249"/>
      <c r="AI96" s="249"/>
      <c r="AJ96" s="316"/>
      <c r="AK96" s="316"/>
      <c r="AL96" s="316"/>
    </row>
    <row r="97" spans="1:38" s="247" customFormat="1" ht="13.5" customHeight="1">
      <c r="A97" s="285">
        <v>19</v>
      </c>
      <c r="B97" s="386">
        <v>44628</v>
      </c>
      <c r="C97" s="355"/>
      <c r="D97" s="355" t="s">
        <v>968</v>
      </c>
      <c r="E97" s="285" t="s">
        <v>591</v>
      </c>
      <c r="F97" s="285">
        <v>273.5</v>
      </c>
      <c r="G97" s="285">
        <v>265</v>
      </c>
      <c r="H97" s="338">
        <v>279.5</v>
      </c>
      <c r="I97" s="338" t="s">
        <v>969</v>
      </c>
      <c r="J97" s="350" t="s">
        <v>909</v>
      </c>
      <c r="K97" s="338">
        <f t="shared" si="6"/>
        <v>6</v>
      </c>
      <c r="L97" s="351">
        <f t="shared" si="7"/>
        <v>293.47500000000002</v>
      </c>
      <c r="M97" s="352">
        <f t="shared" si="8"/>
        <v>8706.5249999999996</v>
      </c>
      <c r="N97" s="338">
        <v>1500</v>
      </c>
      <c r="O97" s="353" t="s">
        <v>589</v>
      </c>
      <c r="P97" s="354">
        <v>44264</v>
      </c>
      <c r="Q97" s="249"/>
      <c r="R97" s="253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316"/>
      <c r="AG97" s="313"/>
      <c r="AH97" s="249"/>
      <c r="AI97" s="249"/>
      <c r="AJ97" s="316"/>
      <c r="AK97" s="316"/>
      <c r="AL97" s="316"/>
    </row>
    <row r="98" spans="1:38" s="247" customFormat="1" ht="13.5" customHeight="1">
      <c r="A98" s="285">
        <v>20</v>
      </c>
      <c r="B98" s="386">
        <v>44628</v>
      </c>
      <c r="C98" s="355"/>
      <c r="D98" s="355" t="s">
        <v>886</v>
      </c>
      <c r="E98" s="285" t="s">
        <v>591</v>
      </c>
      <c r="F98" s="285">
        <v>263</v>
      </c>
      <c r="G98" s="285">
        <v>255</v>
      </c>
      <c r="H98" s="338">
        <v>268.5</v>
      </c>
      <c r="I98" s="338" t="s">
        <v>971</v>
      </c>
      <c r="J98" s="350" t="s">
        <v>976</v>
      </c>
      <c r="K98" s="338">
        <f t="shared" si="6"/>
        <v>5.5</v>
      </c>
      <c r="L98" s="351">
        <f t="shared" si="7"/>
        <v>319.51500000000004</v>
      </c>
      <c r="M98" s="352">
        <f t="shared" si="8"/>
        <v>9030.4850000000006</v>
      </c>
      <c r="N98" s="338">
        <v>1700</v>
      </c>
      <c r="O98" s="353" t="s">
        <v>589</v>
      </c>
      <c r="P98" s="354">
        <v>44263</v>
      </c>
      <c r="Q98" s="249"/>
      <c r="R98" s="253" t="s">
        <v>1009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316"/>
      <c r="AG98" s="313"/>
      <c r="AH98" s="249"/>
      <c r="AI98" s="249"/>
      <c r="AJ98" s="316"/>
      <c r="AK98" s="316"/>
      <c r="AL98" s="316"/>
    </row>
    <row r="99" spans="1:38" s="247" customFormat="1" ht="13.5" customHeight="1">
      <c r="A99" s="285">
        <v>21</v>
      </c>
      <c r="B99" s="386">
        <v>44628</v>
      </c>
      <c r="C99" s="355"/>
      <c r="D99" s="355" t="s">
        <v>972</v>
      </c>
      <c r="E99" s="285" t="s">
        <v>591</v>
      </c>
      <c r="F99" s="285">
        <v>695</v>
      </c>
      <c r="G99" s="285">
        <v>675</v>
      </c>
      <c r="H99" s="338">
        <v>709</v>
      </c>
      <c r="I99" s="338" t="s">
        <v>973</v>
      </c>
      <c r="J99" s="350" t="s">
        <v>946</v>
      </c>
      <c r="K99" s="338">
        <f t="shared" si="6"/>
        <v>14</v>
      </c>
      <c r="L99" s="351">
        <f t="shared" si="7"/>
        <v>372.22500000000008</v>
      </c>
      <c r="M99" s="352">
        <f t="shared" si="8"/>
        <v>10127.775</v>
      </c>
      <c r="N99" s="338">
        <v>750</v>
      </c>
      <c r="O99" s="353" t="s">
        <v>589</v>
      </c>
      <c r="P99" s="354">
        <v>44264</v>
      </c>
      <c r="Q99" s="249"/>
      <c r="R99" s="253" t="s">
        <v>590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316"/>
      <c r="AG99" s="313"/>
      <c r="AH99" s="249"/>
      <c r="AI99" s="249"/>
      <c r="AJ99" s="316"/>
      <c r="AK99" s="316"/>
      <c r="AL99" s="316"/>
    </row>
    <row r="100" spans="1:38" s="247" customFormat="1" ht="13.5" customHeight="1">
      <c r="A100" s="285">
        <v>22</v>
      </c>
      <c r="B100" s="386">
        <v>44628</v>
      </c>
      <c r="C100" s="355"/>
      <c r="D100" s="355" t="s">
        <v>921</v>
      </c>
      <c r="E100" s="285" t="s">
        <v>591</v>
      </c>
      <c r="F100" s="285">
        <v>3195</v>
      </c>
      <c r="G100" s="285">
        <v>3120</v>
      </c>
      <c r="H100" s="338">
        <v>3250</v>
      </c>
      <c r="I100" s="338" t="s">
        <v>974</v>
      </c>
      <c r="J100" s="350" t="s">
        <v>728</v>
      </c>
      <c r="K100" s="338">
        <f t="shared" si="6"/>
        <v>55</v>
      </c>
      <c r="L100" s="351">
        <f t="shared" si="7"/>
        <v>398.12500000000006</v>
      </c>
      <c r="M100" s="352">
        <f t="shared" si="8"/>
        <v>9226.875</v>
      </c>
      <c r="N100" s="338">
        <v>175</v>
      </c>
      <c r="O100" s="353" t="s">
        <v>589</v>
      </c>
      <c r="P100" s="354">
        <v>44264</v>
      </c>
      <c r="Q100" s="249"/>
      <c r="R100" s="253" t="s">
        <v>1009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316"/>
      <c r="AG100" s="313"/>
      <c r="AH100" s="249"/>
      <c r="AI100" s="249"/>
      <c r="AJ100" s="316"/>
      <c r="AK100" s="316"/>
      <c r="AL100" s="316"/>
    </row>
    <row r="101" spans="1:38" s="247" customFormat="1" ht="13.5" customHeight="1">
      <c r="A101" s="285">
        <v>23</v>
      </c>
      <c r="B101" s="386">
        <v>44628</v>
      </c>
      <c r="C101" s="355"/>
      <c r="D101" s="355" t="s">
        <v>975</v>
      </c>
      <c r="E101" s="285" t="s">
        <v>591</v>
      </c>
      <c r="F101" s="285">
        <v>1068</v>
      </c>
      <c r="G101" s="285">
        <v>1050</v>
      </c>
      <c r="H101" s="338">
        <v>1092</v>
      </c>
      <c r="I101" s="338" t="s">
        <v>979</v>
      </c>
      <c r="J101" s="350" t="s">
        <v>978</v>
      </c>
      <c r="K101" s="338">
        <f t="shared" si="6"/>
        <v>24</v>
      </c>
      <c r="L101" s="351">
        <f t="shared" si="7"/>
        <v>554.19000000000005</v>
      </c>
      <c r="M101" s="352">
        <f t="shared" si="8"/>
        <v>16845.810000000001</v>
      </c>
      <c r="N101" s="338">
        <v>725</v>
      </c>
      <c r="O101" s="353" t="s">
        <v>589</v>
      </c>
      <c r="P101" s="354">
        <v>44264</v>
      </c>
      <c r="Q101" s="249"/>
      <c r="R101" s="253" t="s">
        <v>1009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316"/>
      <c r="AG101" s="313"/>
      <c r="AH101" s="249"/>
      <c r="AI101" s="249"/>
      <c r="AJ101" s="316"/>
      <c r="AK101" s="316"/>
      <c r="AL101" s="316"/>
    </row>
    <row r="102" spans="1:38" s="247" customFormat="1" ht="13.5" customHeight="1">
      <c r="A102" s="285">
        <v>24</v>
      </c>
      <c r="B102" s="386">
        <v>44629</v>
      </c>
      <c r="C102" s="355"/>
      <c r="D102" s="355" t="s">
        <v>886</v>
      </c>
      <c r="E102" s="285" t="s">
        <v>591</v>
      </c>
      <c r="F102" s="285">
        <v>264.5</v>
      </c>
      <c r="G102" s="285">
        <v>257</v>
      </c>
      <c r="H102" s="338">
        <v>270</v>
      </c>
      <c r="I102" s="338" t="s">
        <v>988</v>
      </c>
      <c r="J102" s="350" t="s">
        <v>976</v>
      </c>
      <c r="K102" s="338">
        <f t="shared" si="6"/>
        <v>5.5</v>
      </c>
      <c r="L102" s="351">
        <f t="shared" si="7"/>
        <v>321.30000000000007</v>
      </c>
      <c r="M102" s="352">
        <f t="shared" si="8"/>
        <v>9028.7000000000007</v>
      </c>
      <c r="N102" s="338">
        <v>1700</v>
      </c>
      <c r="O102" s="353" t="s">
        <v>589</v>
      </c>
      <c r="P102" s="354">
        <v>44264</v>
      </c>
      <c r="Q102" s="249"/>
      <c r="R102" s="253" t="s">
        <v>1009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316"/>
      <c r="AG102" s="313"/>
      <c r="AH102" s="249"/>
      <c r="AI102" s="249"/>
      <c r="AJ102" s="316"/>
      <c r="AK102" s="316"/>
      <c r="AL102" s="316"/>
    </row>
    <row r="103" spans="1:38" s="247" customFormat="1" ht="13.5" customHeight="1">
      <c r="A103" s="310">
        <v>25</v>
      </c>
      <c r="B103" s="398">
        <v>44629</v>
      </c>
      <c r="C103" s="337"/>
      <c r="D103" s="337" t="s">
        <v>989</v>
      </c>
      <c r="E103" s="310" t="s">
        <v>591</v>
      </c>
      <c r="F103" s="310">
        <v>4700</v>
      </c>
      <c r="G103" s="310">
        <v>4570</v>
      </c>
      <c r="H103" s="311">
        <v>4615</v>
      </c>
      <c r="I103" s="311" t="s">
        <v>990</v>
      </c>
      <c r="J103" s="322" t="s">
        <v>993</v>
      </c>
      <c r="K103" s="311">
        <f t="shared" si="6"/>
        <v>-85</v>
      </c>
      <c r="L103" s="333">
        <f t="shared" si="7"/>
        <v>323.05000000000007</v>
      </c>
      <c r="M103" s="334">
        <f t="shared" si="8"/>
        <v>-8823.0499999999993</v>
      </c>
      <c r="N103" s="311">
        <v>100</v>
      </c>
      <c r="O103" s="335" t="s">
        <v>601</v>
      </c>
      <c r="P103" s="336">
        <v>44264</v>
      </c>
      <c r="Q103" s="249"/>
      <c r="R103" s="253" t="s">
        <v>1009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316"/>
      <c r="AG103" s="313"/>
      <c r="AH103" s="249"/>
      <c r="AI103" s="249"/>
      <c r="AJ103" s="316"/>
      <c r="AK103" s="316"/>
      <c r="AL103" s="316"/>
    </row>
    <row r="104" spans="1:38" s="247" customFormat="1" ht="13.5" customHeight="1">
      <c r="A104" s="285">
        <v>26</v>
      </c>
      <c r="B104" s="386">
        <v>44630</v>
      </c>
      <c r="C104" s="355"/>
      <c r="D104" s="355" t="s">
        <v>994</v>
      </c>
      <c r="E104" s="285" t="s">
        <v>591</v>
      </c>
      <c r="F104" s="285">
        <v>1186.5</v>
      </c>
      <c r="G104" s="285">
        <v>1168</v>
      </c>
      <c r="H104" s="338">
        <v>1200.5</v>
      </c>
      <c r="I104" s="338">
        <v>1220</v>
      </c>
      <c r="J104" s="350" t="s">
        <v>946</v>
      </c>
      <c r="K104" s="338">
        <f t="shared" si="6"/>
        <v>14</v>
      </c>
      <c r="L104" s="351">
        <f t="shared" si="7"/>
        <v>588.24500000000012</v>
      </c>
      <c r="M104" s="352">
        <f t="shared" si="8"/>
        <v>9211.7549999999992</v>
      </c>
      <c r="N104" s="338">
        <v>700</v>
      </c>
      <c r="O104" s="353" t="s">
        <v>589</v>
      </c>
      <c r="P104" s="354">
        <v>44266</v>
      </c>
      <c r="Q104" s="249"/>
      <c r="R104" s="253" t="s">
        <v>1009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316"/>
      <c r="AG104" s="313"/>
      <c r="AH104" s="249"/>
      <c r="AI104" s="249"/>
      <c r="AJ104" s="316"/>
      <c r="AK104" s="316"/>
      <c r="AL104" s="316"/>
    </row>
    <row r="105" spans="1:38" s="247" customFormat="1" ht="13.5" customHeight="1">
      <c r="A105" s="285">
        <v>27</v>
      </c>
      <c r="B105" s="386">
        <v>44630</v>
      </c>
      <c r="C105" s="355"/>
      <c r="D105" s="355" t="s">
        <v>999</v>
      </c>
      <c r="E105" s="285" t="s">
        <v>591</v>
      </c>
      <c r="F105" s="285">
        <v>123.75</v>
      </c>
      <c r="G105" s="285">
        <v>120</v>
      </c>
      <c r="H105" s="338">
        <v>126.5</v>
      </c>
      <c r="I105" s="338" t="s">
        <v>1000</v>
      </c>
      <c r="J105" s="350" t="s">
        <v>1016</v>
      </c>
      <c r="K105" s="338">
        <f t="shared" si="6"/>
        <v>2.75</v>
      </c>
      <c r="L105" s="351">
        <f t="shared" si="7"/>
        <v>380.76500000000004</v>
      </c>
      <c r="M105" s="352">
        <f t="shared" si="8"/>
        <v>11444.235000000001</v>
      </c>
      <c r="N105" s="338">
        <v>4300</v>
      </c>
      <c r="O105" s="353" t="s">
        <v>589</v>
      </c>
      <c r="P105" s="354">
        <v>44266</v>
      </c>
      <c r="Q105" s="249"/>
      <c r="R105" s="253" t="s">
        <v>1009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316"/>
      <c r="AG105" s="313"/>
      <c r="AH105" s="249"/>
      <c r="AI105" s="249"/>
      <c r="AJ105" s="316"/>
      <c r="AK105" s="316"/>
      <c r="AL105" s="316"/>
    </row>
    <row r="106" spans="1:38" s="247" customFormat="1" ht="13.5" customHeight="1">
      <c r="A106" s="285">
        <v>28</v>
      </c>
      <c r="B106" s="386">
        <v>44630</v>
      </c>
      <c r="C106" s="355"/>
      <c r="D106" s="355" t="s">
        <v>968</v>
      </c>
      <c r="E106" s="285" t="s">
        <v>591</v>
      </c>
      <c r="F106" s="285">
        <v>287.5</v>
      </c>
      <c r="G106" s="285">
        <v>278.5</v>
      </c>
      <c r="H106" s="338">
        <v>293.5</v>
      </c>
      <c r="I106" s="338" t="s">
        <v>928</v>
      </c>
      <c r="J106" s="350" t="s">
        <v>909</v>
      </c>
      <c r="K106" s="338">
        <f t="shared" si="6"/>
        <v>6</v>
      </c>
      <c r="L106" s="351">
        <f t="shared" si="7"/>
        <v>308.17500000000007</v>
      </c>
      <c r="M106" s="352">
        <f t="shared" si="8"/>
        <v>8691.8250000000007</v>
      </c>
      <c r="N106" s="338">
        <v>1500</v>
      </c>
      <c r="O106" s="353" t="s">
        <v>589</v>
      </c>
      <c r="P106" s="386">
        <v>44635</v>
      </c>
      <c r="Q106" s="249"/>
      <c r="R106" s="253" t="s">
        <v>590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316"/>
      <c r="AG106" s="313"/>
      <c r="AH106" s="249"/>
      <c r="AI106" s="249"/>
      <c r="AJ106" s="316"/>
      <c r="AK106" s="316"/>
      <c r="AL106" s="316"/>
    </row>
    <row r="107" spans="1:38" s="247" customFormat="1" ht="13.5" customHeight="1">
      <c r="A107" s="285">
        <v>29</v>
      </c>
      <c r="B107" s="386">
        <v>44630</v>
      </c>
      <c r="C107" s="355"/>
      <c r="D107" s="355" t="s">
        <v>1001</v>
      </c>
      <c r="E107" s="285" t="s">
        <v>591</v>
      </c>
      <c r="F107" s="285">
        <v>376.5</v>
      </c>
      <c r="G107" s="285">
        <v>372.5</v>
      </c>
      <c r="H107" s="338">
        <v>380.5</v>
      </c>
      <c r="I107" s="338" t="s">
        <v>1002</v>
      </c>
      <c r="J107" s="350" t="s">
        <v>1008</v>
      </c>
      <c r="K107" s="338">
        <f t="shared" si="6"/>
        <v>4</v>
      </c>
      <c r="L107" s="351">
        <f t="shared" si="7"/>
        <v>825.68500000000017</v>
      </c>
      <c r="M107" s="352">
        <f t="shared" si="8"/>
        <v>11574.315000000001</v>
      </c>
      <c r="N107" s="338">
        <v>3100</v>
      </c>
      <c r="O107" s="353" t="s">
        <v>589</v>
      </c>
      <c r="P107" s="386">
        <v>44630</v>
      </c>
      <c r="Q107" s="249"/>
      <c r="R107" s="253" t="s">
        <v>590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316"/>
      <c r="AG107" s="313"/>
      <c r="AH107" s="249"/>
      <c r="AI107" s="249"/>
      <c r="AJ107" s="316"/>
      <c r="AK107" s="316"/>
      <c r="AL107" s="316"/>
    </row>
    <row r="108" spans="1:38" s="247" customFormat="1" ht="13.5" customHeight="1">
      <c r="A108" s="285">
        <v>30</v>
      </c>
      <c r="B108" s="386">
        <v>44630</v>
      </c>
      <c r="C108" s="355"/>
      <c r="D108" s="355" t="s">
        <v>1003</v>
      </c>
      <c r="E108" s="285" t="s">
        <v>591</v>
      </c>
      <c r="F108" s="285">
        <v>2355</v>
      </c>
      <c r="G108" s="285">
        <v>2300</v>
      </c>
      <c r="H108" s="338">
        <v>2390</v>
      </c>
      <c r="I108" s="338">
        <v>2450</v>
      </c>
      <c r="J108" s="350" t="s">
        <v>1035</v>
      </c>
      <c r="K108" s="338">
        <f t="shared" si="6"/>
        <v>35</v>
      </c>
      <c r="L108" s="351">
        <f t="shared" si="7"/>
        <v>460.07500000000005</v>
      </c>
      <c r="M108" s="352">
        <f t="shared" si="8"/>
        <v>9164.9249999999993</v>
      </c>
      <c r="N108" s="338">
        <v>275</v>
      </c>
      <c r="O108" s="353" t="s">
        <v>589</v>
      </c>
      <c r="P108" s="386">
        <v>44635</v>
      </c>
      <c r="Q108" s="249"/>
      <c r="R108" s="253" t="s">
        <v>590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316"/>
      <c r="AG108" s="313"/>
      <c r="AH108" s="249"/>
      <c r="AI108" s="249"/>
      <c r="AJ108" s="316"/>
      <c r="AK108" s="316"/>
      <c r="AL108" s="316"/>
    </row>
    <row r="109" spans="1:38" s="247" customFormat="1" ht="13.5" customHeight="1">
      <c r="A109" s="285">
        <v>31</v>
      </c>
      <c r="B109" s="386">
        <v>44631</v>
      </c>
      <c r="C109" s="355"/>
      <c r="D109" s="355" t="s">
        <v>1019</v>
      </c>
      <c r="E109" s="285" t="s">
        <v>591</v>
      </c>
      <c r="F109" s="285">
        <v>2262.5</v>
      </c>
      <c r="G109" s="285">
        <v>2228</v>
      </c>
      <c r="H109" s="338">
        <v>2330</v>
      </c>
      <c r="I109" s="338" t="s">
        <v>1020</v>
      </c>
      <c r="J109" s="350" t="s">
        <v>811</v>
      </c>
      <c r="K109" s="338">
        <f t="shared" si="6"/>
        <v>67.5</v>
      </c>
      <c r="L109" s="351">
        <f t="shared" si="7"/>
        <v>611.62500000000011</v>
      </c>
      <c r="M109" s="352">
        <f t="shared" si="8"/>
        <v>24700.875</v>
      </c>
      <c r="N109" s="338">
        <v>375</v>
      </c>
      <c r="O109" s="353" t="s">
        <v>589</v>
      </c>
      <c r="P109" s="386">
        <v>44634</v>
      </c>
      <c r="Q109" s="249"/>
      <c r="R109" s="253" t="s">
        <v>1009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316"/>
      <c r="AG109" s="313"/>
      <c r="AH109" s="249"/>
      <c r="AI109" s="249"/>
      <c r="AJ109" s="316"/>
      <c r="AK109" s="316"/>
      <c r="AL109" s="316"/>
    </row>
    <row r="110" spans="1:38" s="247" customFormat="1" ht="13.5" customHeight="1">
      <c r="A110" s="467">
        <v>32</v>
      </c>
      <c r="B110" s="398">
        <v>44631</v>
      </c>
      <c r="C110" s="337"/>
      <c r="D110" s="337" t="s">
        <v>886</v>
      </c>
      <c r="E110" s="310" t="s">
        <v>591</v>
      </c>
      <c r="F110" s="310">
        <v>266.5</v>
      </c>
      <c r="G110" s="310">
        <v>259</v>
      </c>
      <c r="H110" s="311">
        <v>260</v>
      </c>
      <c r="I110" s="311" t="s">
        <v>988</v>
      </c>
      <c r="J110" s="322" t="s">
        <v>1052</v>
      </c>
      <c r="K110" s="311">
        <f t="shared" si="6"/>
        <v>-6.5</v>
      </c>
      <c r="L110" s="333">
        <f t="shared" si="7"/>
        <v>309.40000000000003</v>
      </c>
      <c r="M110" s="334">
        <f t="shared" si="8"/>
        <v>-11359.4</v>
      </c>
      <c r="N110" s="311">
        <v>1700</v>
      </c>
      <c r="O110" s="335" t="s">
        <v>601</v>
      </c>
      <c r="P110" s="336">
        <v>44271</v>
      </c>
      <c r="Q110" s="249"/>
      <c r="R110" s="253" t="s">
        <v>590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316"/>
      <c r="AG110" s="313"/>
      <c r="AH110" s="249"/>
      <c r="AI110" s="249"/>
      <c r="AJ110" s="316"/>
      <c r="AK110" s="316"/>
      <c r="AL110" s="316"/>
    </row>
    <row r="111" spans="1:38" s="247" customFormat="1" ht="13.5" customHeight="1">
      <c r="A111" s="467">
        <v>33</v>
      </c>
      <c r="B111" s="398">
        <v>44631</v>
      </c>
      <c r="C111" s="337"/>
      <c r="D111" s="337" t="s">
        <v>1022</v>
      </c>
      <c r="E111" s="310" t="s">
        <v>591</v>
      </c>
      <c r="F111" s="310">
        <v>785</v>
      </c>
      <c r="G111" s="310">
        <v>770</v>
      </c>
      <c r="H111" s="311">
        <v>770</v>
      </c>
      <c r="I111" s="311" t="s">
        <v>1023</v>
      </c>
      <c r="J111" s="322" t="s">
        <v>1033</v>
      </c>
      <c r="K111" s="311">
        <f t="shared" si="6"/>
        <v>-15</v>
      </c>
      <c r="L111" s="333">
        <f t="shared" si="7"/>
        <v>336.87500000000006</v>
      </c>
      <c r="M111" s="334">
        <f t="shared" si="8"/>
        <v>-9711.875</v>
      </c>
      <c r="N111" s="311">
        <v>625</v>
      </c>
      <c r="O111" s="335" t="s">
        <v>601</v>
      </c>
      <c r="P111" s="336">
        <v>44269</v>
      </c>
      <c r="Q111" s="249"/>
      <c r="R111" s="253" t="s">
        <v>590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316"/>
      <c r="AG111" s="313"/>
      <c r="AH111" s="249"/>
      <c r="AI111" s="249"/>
      <c r="AJ111" s="316"/>
      <c r="AK111" s="316"/>
      <c r="AL111" s="316"/>
    </row>
    <row r="112" spans="1:38" s="247" customFormat="1" ht="13.5" customHeight="1">
      <c r="A112" s="285">
        <v>34</v>
      </c>
      <c r="B112" s="386">
        <v>44634</v>
      </c>
      <c r="C112" s="355"/>
      <c r="D112" s="355" t="s">
        <v>994</v>
      </c>
      <c r="E112" s="285" t="s">
        <v>591</v>
      </c>
      <c r="F112" s="285">
        <v>1180</v>
      </c>
      <c r="G112" s="285">
        <v>1162</v>
      </c>
      <c r="H112" s="338">
        <v>1192</v>
      </c>
      <c r="I112" s="338">
        <v>1220</v>
      </c>
      <c r="J112" s="350" t="s">
        <v>1025</v>
      </c>
      <c r="K112" s="338">
        <f t="shared" si="6"/>
        <v>12</v>
      </c>
      <c r="L112" s="351">
        <f t="shared" si="7"/>
        <v>584.08000000000004</v>
      </c>
      <c r="M112" s="352">
        <f t="shared" si="8"/>
        <v>7815.92</v>
      </c>
      <c r="N112" s="338">
        <v>700</v>
      </c>
      <c r="O112" s="353" t="s">
        <v>589</v>
      </c>
      <c r="P112" s="386">
        <v>44634</v>
      </c>
      <c r="Q112" s="249"/>
      <c r="R112" s="253" t="s">
        <v>1009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316"/>
      <c r="AG112" s="313"/>
      <c r="AH112" s="249"/>
      <c r="AI112" s="249"/>
      <c r="AJ112" s="316"/>
      <c r="AK112" s="316"/>
      <c r="AL112" s="316"/>
    </row>
    <row r="113" spans="1:38" s="247" customFormat="1" ht="13.5" customHeight="1">
      <c r="A113" s="467">
        <v>35</v>
      </c>
      <c r="B113" s="358">
        <v>44634</v>
      </c>
      <c r="C113" s="337"/>
      <c r="D113" s="337" t="s">
        <v>1026</v>
      </c>
      <c r="E113" s="310" t="s">
        <v>591</v>
      </c>
      <c r="F113" s="310">
        <v>122.25</v>
      </c>
      <c r="G113" s="310">
        <v>119</v>
      </c>
      <c r="H113" s="311">
        <v>119</v>
      </c>
      <c r="I113" s="311" t="s">
        <v>1027</v>
      </c>
      <c r="J113" s="322" t="s">
        <v>1045</v>
      </c>
      <c r="K113" s="311">
        <f t="shared" si="6"/>
        <v>-3.25</v>
      </c>
      <c r="L113" s="333">
        <f t="shared" si="7"/>
        <v>358.19000000000005</v>
      </c>
      <c r="M113" s="334">
        <f t="shared" si="8"/>
        <v>-14333.19</v>
      </c>
      <c r="N113" s="311">
        <v>4300</v>
      </c>
      <c r="O113" s="335" t="s">
        <v>601</v>
      </c>
      <c r="P113" s="336">
        <v>44270</v>
      </c>
      <c r="Q113" s="249"/>
      <c r="R113" s="253" t="s">
        <v>1009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316"/>
      <c r="AG113" s="313"/>
      <c r="AH113" s="249"/>
      <c r="AI113" s="249"/>
      <c r="AJ113" s="316"/>
      <c r="AK113" s="316"/>
      <c r="AL113" s="316"/>
    </row>
    <row r="114" spans="1:38" s="247" customFormat="1" ht="13.5" customHeight="1">
      <c r="A114" s="509">
        <v>36</v>
      </c>
      <c r="B114" s="511">
        <v>44634</v>
      </c>
      <c r="C114" s="337"/>
      <c r="D114" s="337" t="s">
        <v>1028</v>
      </c>
      <c r="E114" s="310" t="s">
        <v>1011</v>
      </c>
      <c r="F114" s="310">
        <v>16750</v>
      </c>
      <c r="G114" s="310">
        <v>16980</v>
      </c>
      <c r="H114" s="311">
        <v>16890</v>
      </c>
      <c r="I114" s="311" t="s">
        <v>1029</v>
      </c>
      <c r="J114" s="507" t="s">
        <v>1034</v>
      </c>
      <c r="K114" s="468">
        <f>F114-H114</f>
        <v>-140</v>
      </c>
      <c r="L114" s="333">
        <f t="shared" si="7"/>
        <v>591.15000000000009</v>
      </c>
      <c r="M114" s="513">
        <f>(-99*50)-691.15</f>
        <v>-5641.15</v>
      </c>
      <c r="N114" s="310">
        <v>50</v>
      </c>
      <c r="O114" s="513" t="s">
        <v>601</v>
      </c>
      <c r="P114" s="505">
        <v>44634</v>
      </c>
      <c r="Q114" s="249"/>
      <c r="R114" s="253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316"/>
      <c r="AG114" s="313"/>
      <c r="AH114" s="249"/>
      <c r="AI114" s="249"/>
      <c r="AJ114" s="316"/>
      <c r="AK114" s="316"/>
      <c r="AL114" s="316"/>
    </row>
    <row r="115" spans="1:38" s="247" customFormat="1" ht="13.5" customHeight="1">
      <c r="A115" s="510"/>
      <c r="B115" s="512"/>
      <c r="C115" s="337"/>
      <c r="D115" s="337" t="s">
        <v>1032</v>
      </c>
      <c r="E115" s="310" t="s">
        <v>1011</v>
      </c>
      <c r="F115" s="310">
        <v>127</v>
      </c>
      <c r="G115" s="310"/>
      <c r="H115" s="311">
        <v>86</v>
      </c>
      <c r="I115" s="311"/>
      <c r="J115" s="508"/>
      <c r="K115" s="468">
        <f>F115-H115</f>
        <v>41</v>
      </c>
      <c r="L115" s="468">
        <v>100</v>
      </c>
      <c r="M115" s="514"/>
      <c r="N115" s="310">
        <v>50</v>
      </c>
      <c r="O115" s="514"/>
      <c r="P115" s="506"/>
      <c r="Q115" s="249"/>
      <c r="R115" s="253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316"/>
      <c r="AG115" s="313"/>
      <c r="AH115" s="249"/>
      <c r="AI115" s="249"/>
      <c r="AJ115" s="316"/>
      <c r="AK115" s="316"/>
      <c r="AL115" s="316"/>
    </row>
    <row r="116" spans="1:38" s="247" customFormat="1" ht="13.5" customHeight="1">
      <c r="A116" s="397">
        <v>37</v>
      </c>
      <c r="B116" s="386">
        <v>44634</v>
      </c>
      <c r="C116" s="355"/>
      <c r="D116" s="355" t="s">
        <v>1030</v>
      </c>
      <c r="E116" s="285" t="s">
        <v>591</v>
      </c>
      <c r="F116" s="285">
        <v>2144</v>
      </c>
      <c r="G116" s="285">
        <v>2080</v>
      </c>
      <c r="H116" s="338">
        <v>2183</v>
      </c>
      <c r="I116" s="338" t="s">
        <v>1031</v>
      </c>
      <c r="J116" s="350" t="s">
        <v>1066</v>
      </c>
      <c r="K116" s="338">
        <f t="shared" ref="K116:K128" si="9">H116-F116</f>
        <v>39</v>
      </c>
      <c r="L116" s="351">
        <f t="shared" ref="L116:L128" si="10">(H116*N116)*0.07%</f>
        <v>305.62000000000006</v>
      </c>
      <c r="M116" s="352">
        <f t="shared" ref="M116:M128" si="11">(K116*N116)-L116</f>
        <v>7494.38</v>
      </c>
      <c r="N116" s="338">
        <v>200</v>
      </c>
      <c r="O116" s="353" t="s">
        <v>589</v>
      </c>
      <c r="P116" s="386">
        <v>44636</v>
      </c>
      <c r="Q116" s="249"/>
      <c r="R116" s="253" t="s">
        <v>1009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316"/>
      <c r="AG116" s="313"/>
      <c r="AH116" s="249"/>
      <c r="AI116" s="249"/>
      <c r="AJ116" s="316"/>
      <c r="AK116" s="316"/>
      <c r="AL116" s="316"/>
    </row>
    <row r="117" spans="1:38" s="247" customFormat="1" ht="13.5" customHeight="1">
      <c r="A117" s="467">
        <v>38</v>
      </c>
      <c r="B117" s="358">
        <v>44635</v>
      </c>
      <c r="C117" s="337"/>
      <c r="D117" s="337" t="s">
        <v>1036</v>
      </c>
      <c r="E117" s="310" t="s">
        <v>591</v>
      </c>
      <c r="F117" s="310">
        <v>878</v>
      </c>
      <c r="G117" s="310">
        <v>865</v>
      </c>
      <c r="H117" s="311">
        <v>865</v>
      </c>
      <c r="I117" s="311" t="s">
        <v>1037</v>
      </c>
      <c r="J117" s="322" t="s">
        <v>932</v>
      </c>
      <c r="K117" s="311">
        <f t="shared" si="9"/>
        <v>-13</v>
      </c>
      <c r="L117" s="333">
        <f t="shared" si="10"/>
        <v>514.67500000000007</v>
      </c>
      <c r="M117" s="334">
        <f t="shared" si="11"/>
        <v>-11564.674999999999</v>
      </c>
      <c r="N117" s="311">
        <v>850</v>
      </c>
      <c r="O117" s="335" t="s">
        <v>601</v>
      </c>
      <c r="P117" s="336">
        <v>44270</v>
      </c>
      <c r="Q117" s="249"/>
      <c r="R117" s="253" t="s">
        <v>1009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316"/>
      <c r="AG117" s="313"/>
      <c r="AH117" s="249"/>
      <c r="AI117" s="249"/>
      <c r="AJ117" s="316"/>
      <c r="AK117" s="316"/>
      <c r="AL117" s="316"/>
    </row>
    <row r="118" spans="1:38" s="247" customFormat="1" ht="13.5" customHeight="1">
      <c r="A118" s="397">
        <v>39</v>
      </c>
      <c r="B118" s="357">
        <v>44635</v>
      </c>
      <c r="C118" s="355"/>
      <c r="D118" s="355" t="s">
        <v>1038</v>
      </c>
      <c r="E118" s="285" t="s">
        <v>591</v>
      </c>
      <c r="F118" s="285">
        <v>1751.5</v>
      </c>
      <c r="G118" s="285">
        <v>1725</v>
      </c>
      <c r="H118" s="338">
        <v>1769</v>
      </c>
      <c r="I118" s="338" t="s">
        <v>1039</v>
      </c>
      <c r="J118" s="350" t="s">
        <v>951</v>
      </c>
      <c r="K118" s="338">
        <f t="shared" si="9"/>
        <v>17.5</v>
      </c>
      <c r="L118" s="351">
        <f t="shared" si="10"/>
        <v>866.81000000000017</v>
      </c>
      <c r="M118" s="352">
        <f t="shared" si="11"/>
        <v>11383.19</v>
      </c>
      <c r="N118" s="338">
        <v>700</v>
      </c>
      <c r="O118" s="353" t="s">
        <v>589</v>
      </c>
      <c r="P118" s="386">
        <v>44636</v>
      </c>
      <c r="Q118" s="249"/>
      <c r="R118" s="253" t="s">
        <v>590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316"/>
      <c r="AG118" s="313"/>
      <c r="AH118" s="249"/>
      <c r="AI118" s="249"/>
      <c r="AJ118" s="316"/>
      <c r="AK118" s="316"/>
      <c r="AL118" s="316"/>
    </row>
    <row r="119" spans="1:38" s="247" customFormat="1" ht="13.5" customHeight="1">
      <c r="A119" s="467">
        <v>40</v>
      </c>
      <c r="B119" s="358">
        <v>44635</v>
      </c>
      <c r="C119" s="337"/>
      <c r="D119" s="337" t="s">
        <v>1040</v>
      </c>
      <c r="E119" s="310" t="s">
        <v>591</v>
      </c>
      <c r="F119" s="310">
        <v>221.75</v>
      </c>
      <c r="G119" s="310">
        <v>219</v>
      </c>
      <c r="H119" s="311">
        <v>219</v>
      </c>
      <c r="I119" s="311" t="s">
        <v>1041</v>
      </c>
      <c r="J119" s="322" t="s">
        <v>1046</v>
      </c>
      <c r="K119" s="311">
        <f t="shared" si="9"/>
        <v>-2.75</v>
      </c>
      <c r="L119" s="333">
        <f t="shared" si="10"/>
        <v>574.87500000000011</v>
      </c>
      <c r="M119" s="334">
        <f t="shared" si="11"/>
        <v>-10887.375</v>
      </c>
      <c r="N119" s="311">
        <v>3750</v>
      </c>
      <c r="O119" s="335" t="s">
        <v>601</v>
      </c>
      <c r="P119" s="336">
        <v>44270</v>
      </c>
      <c r="Q119" s="249"/>
      <c r="R119" s="253" t="s">
        <v>590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316"/>
      <c r="AG119" s="313"/>
      <c r="AH119" s="249"/>
      <c r="AI119" s="249"/>
      <c r="AJ119" s="316"/>
      <c r="AK119" s="316"/>
      <c r="AL119" s="316"/>
    </row>
    <row r="120" spans="1:38" s="247" customFormat="1" ht="13.5" customHeight="1">
      <c r="A120" s="285">
        <v>41</v>
      </c>
      <c r="B120" s="357">
        <v>44635</v>
      </c>
      <c r="C120" s="355"/>
      <c r="D120" s="355" t="s">
        <v>1028</v>
      </c>
      <c r="E120" s="285" t="s">
        <v>591</v>
      </c>
      <c r="F120" s="285">
        <v>16640</v>
      </c>
      <c r="G120" s="285">
        <v>16450</v>
      </c>
      <c r="H120" s="338">
        <v>16690</v>
      </c>
      <c r="I120" s="338" t="s">
        <v>1042</v>
      </c>
      <c r="J120" s="350" t="s">
        <v>1043</v>
      </c>
      <c r="K120" s="338">
        <f t="shared" si="9"/>
        <v>50</v>
      </c>
      <c r="L120" s="351">
        <f t="shared" si="10"/>
        <v>584.15000000000009</v>
      </c>
      <c r="M120" s="352">
        <f t="shared" si="11"/>
        <v>1915.85</v>
      </c>
      <c r="N120" s="338">
        <v>50</v>
      </c>
      <c r="O120" s="353" t="s">
        <v>589</v>
      </c>
      <c r="P120" s="386">
        <v>44635</v>
      </c>
      <c r="Q120" s="249"/>
      <c r="R120" s="253" t="s">
        <v>590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316"/>
      <c r="AG120" s="313"/>
      <c r="AH120" s="249"/>
      <c r="AI120" s="249"/>
      <c r="AJ120" s="316"/>
      <c r="AK120" s="316"/>
      <c r="AL120" s="316"/>
    </row>
    <row r="121" spans="1:38" s="247" customFormat="1" ht="13.5" customHeight="1">
      <c r="A121" s="467">
        <v>42</v>
      </c>
      <c r="B121" s="398">
        <v>44636</v>
      </c>
      <c r="C121" s="337"/>
      <c r="D121" s="337" t="s">
        <v>921</v>
      </c>
      <c r="E121" s="310" t="s">
        <v>591</v>
      </c>
      <c r="F121" s="310">
        <v>3215</v>
      </c>
      <c r="G121" s="310">
        <v>3140</v>
      </c>
      <c r="H121" s="311">
        <v>3140</v>
      </c>
      <c r="I121" s="311" t="s">
        <v>1053</v>
      </c>
      <c r="J121" s="322" t="s">
        <v>1065</v>
      </c>
      <c r="K121" s="311">
        <f t="shared" si="9"/>
        <v>-75</v>
      </c>
      <c r="L121" s="333">
        <f t="shared" si="10"/>
        <v>384.65000000000003</v>
      </c>
      <c r="M121" s="334">
        <f t="shared" si="11"/>
        <v>-13509.65</v>
      </c>
      <c r="N121" s="311">
        <v>175</v>
      </c>
      <c r="O121" s="335" t="s">
        <v>601</v>
      </c>
      <c r="P121" s="336">
        <v>44271</v>
      </c>
      <c r="Q121" s="249"/>
      <c r="R121" s="253" t="s">
        <v>1009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316"/>
      <c r="AG121" s="313"/>
      <c r="AH121" s="249"/>
      <c r="AI121" s="249"/>
      <c r="AJ121" s="316"/>
      <c r="AK121" s="316"/>
      <c r="AL121" s="316"/>
    </row>
    <row r="122" spans="1:38" s="247" customFormat="1" ht="13.5" customHeight="1">
      <c r="A122" s="397">
        <v>43</v>
      </c>
      <c r="B122" s="386">
        <v>44636</v>
      </c>
      <c r="C122" s="355"/>
      <c r="D122" s="355" t="s">
        <v>1063</v>
      </c>
      <c r="E122" s="285" t="s">
        <v>591</v>
      </c>
      <c r="F122" s="285">
        <v>2080</v>
      </c>
      <c r="G122" s="285">
        <v>2040</v>
      </c>
      <c r="H122" s="338">
        <v>2118</v>
      </c>
      <c r="I122" s="338">
        <v>2150</v>
      </c>
      <c r="J122" s="350" t="s">
        <v>1072</v>
      </c>
      <c r="K122" s="338">
        <f t="shared" si="9"/>
        <v>38</v>
      </c>
      <c r="L122" s="351">
        <f t="shared" si="10"/>
        <v>444.78000000000009</v>
      </c>
      <c r="M122" s="352">
        <f t="shared" si="11"/>
        <v>10955.22</v>
      </c>
      <c r="N122" s="338">
        <v>300</v>
      </c>
      <c r="O122" s="353" t="s">
        <v>589</v>
      </c>
      <c r="P122" s="386">
        <v>44637</v>
      </c>
      <c r="Q122" s="249"/>
      <c r="R122" s="253" t="s">
        <v>590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316"/>
      <c r="AG122" s="313"/>
      <c r="AH122" s="249"/>
      <c r="AI122" s="249"/>
      <c r="AJ122" s="316"/>
      <c r="AK122" s="316"/>
      <c r="AL122" s="316"/>
    </row>
    <row r="123" spans="1:38" s="247" customFormat="1" ht="13.5" customHeight="1">
      <c r="A123" s="467">
        <v>44</v>
      </c>
      <c r="B123" s="398">
        <v>44637</v>
      </c>
      <c r="C123" s="337"/>
      <c r="D123" s="337" t="s">
        <v>1077</v>
      </c>
      <c r="E123" s="310" t="s">
        <v>591</v>
      </c>
      <c r="F123" s="310">
        <v>2157.5</v>
      </c>
      <c r="G123" s="310">
        <v>2115</v>
      </c>
      <c r="H123" s="311">
        <v>2115</v>
      </c>
      <c r="I123" s="311" t="s">
        <v>1078</v>
      </c>
      <c r="J123" s="322" t="s">
        <v>1087</v>
      </c>
      <c r="K123" s="311">
        <f t="shared" si="9"/>
        <v>-42.5</v>
      </c>
      <c r="L123" s="333">
        <f t="shared" si="10"/>
        <v>370.12500000000006</v>
      </c>
      <c r="M123" s="334">
        <f t="shared" si="11"/>
        <v>-10995.125</v>
      </c>
      <c r="N123" s="311">
        <v>250</v>
      </c>
      <c r="O123" s="335" t="s">
        <v>601</v>
      </c>
      <c r="P123" s="336">
        <v>44272</v>
      </c>
      <c r="Q123" s="249"/>
      <c r="R123" s="253" t="s">
        <v>590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316"/>
      <c r="AG123" s="313"/>
      <c r="AH123" s="249"/>
      <c r="AI123" s="249"/>
      <c r="AJ123" s="316"/>
      <c r="AK123" s="316"/>
      <c r="AL123" s="316"/>
    </row>
    <row r="124" spans="1:38" s="247" customFormat="1" ht="13.5" customHeight="1">
      <c r="A124" s="467">
        <v>45</v>
      </c>
      <c r="B124" s="398">
        <v>44637</v>
      </c>
      <c r="C124" s="337"/>
      <c r="D124" s="337" t="s">
        <v>1079</v>
      </c>
      <c r="E124" s="310" t="s">
        <v>591</v>
      </c>
      <c r="F124" s="310">
        <v>1822.5</v>
      </c>
      <c r="G124" s="310">
        <v>1790</v>
      </c>
      <c r="H124" s="311">
        <v>1790</v>
      </c>
      <c r="I124" s="311" t="s">
        <v>1080</v>
      </c>
      <c r="J124" s="322" t="s">
        <v>1093</v>
      </c>
      <c r="K124" s="311">
        <f t="shared" si="9"/>
        <v>-32.5</v>
      </c>
      <c r="L124" s="333">
        <f t="shared" si="10"/>
        <v>501.20000000000005</v>
      </c>
      <c r="M124" s="334">
        <f t="shared" si="11"/>
        <v>-13501.2</v>
      </c>
      <c r="N124" s="311">
        <v>400</v>
      </c>
      <c r="O124" s="335" t="s">
        <v>601</v>
      </c>
      <c r="P124" s="336">
        <v>44276</v>
      </c>
      <c r="Q124" s="249"/>
      <c r="R124" s="253" t="s">
        <v>590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316"/>
      <c r="AG124" s="313"/>
      <c r="AH124" s="249"/>
      <c r="AI124" s="249"/>
      <c r="AJ124" s="316"/>
      <c r="AK124" s="316"/>
      <c r="AL124" s="316"/>
    </row>
    <row r="125" spans="1:38" s="247" customFormat="1" ht="13.5" customHeight="1">
      <c r="A125" s="467">
        <v>46</v>
      </c>
      <c r="B125" s="398">
        <v>44637</v>
      </c>
      <c r="C125" s="337"/>
      <c r="D125" s="337" t="s">
        <v>968</v>
      </c>
      <c r="E125" s="310" t="s">
        <v>591</v>
      </c>
      <c r="F125" s="310">
        <v>303.5</v>
      </c>
      <c r="G125" s="310">
        <v>293.5</v>
      </c>
      <c r="H125" s="311">
        <v>294</v>
      </c>
      <c r="I125" s="311" t="s">
        <v>1081</v>
      </c>
      <c r="J125" s="322" t="s">
        <v>1108</v>
      </c>
      <c r="K125" s="311">
        <f t="shared" si="9"/>
        <v>-9.5</v>
      </c>
      <c r="L125" s="333">
        <f t="shared" si="10"/>
        <v>308.70000000000005</v>
      </c>
      <c r="M125" s="334">
        <f t="shared" si="11"/>
        <v>-14558.7</v>
      </c>
      <c r="N125" s="311">
        <v>1500</v>
      </c>
      <c r="O125" s="335" t="s">
        <v>601</v>
      </c>
      <c r="P125" s="336">
        <v>44277</v>
      </c>
      <c r="Q125" s="249"/>
      <c r="R125" s="253" t="s">
        <v>590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316"/>
      <c r="AG125" s="313"/>
      <c r="AH125" s="249"/>
      <c r="AI125" s="249"/>
      <c r="AJ125" s="316"/>
      <c r="AK125" s="316"/>
      <c r="AL125" s="316"/>
    </row>
    <row r="126" spans="1:38" s="247" customFormat="1" ht="13.5" customHeight="1">
      <c r="A126" s="467">
        <v>47</v>
      </c>
      <c r="B126" s="398">
        <v>44641</v>
      </c>
      <c r="C126" s="337"/>
      <c r="D126" s="337" t="s">
        <v>874</v>
      </c>
      <c r="E126" s="310" t="s">
        <v>591</v>
      </c>
      <c r="F126" s="310">
        <v>2395.5</v>
      </c>
      <c r="G126" s="310">
        <v>2350</v>
      </c>
      <c r="H126" s="311">
        <v>2350</v>
      </c>
      <c r="I126" s="311" t="s">
        <v>1088</v>
      </c>
      <c r="J126" s="322" t="s">
        <v>1109</v>
      </c>
      <c r="K126" s="311">
        <f t="shared" si="9"/>
        <v>-45.5</v>
      </c>
      <c r="L126" s="333">
        <f t="shared" si="10"/>
        <v>411.25000000000006</v>
      </c>
      <c r="M126" s="334">
        <f t="shared" si="11"/>
        <v>-11786.25</v>
      </c>
      <c r="N126" s="311">
        <v>250</v>
      </c>
      <c r="O126" s="335" t="s">
        <v>601</v>
      </c>
      <c r="P126" s="336">
        <v>44277</v>
      </c>
      <c r="Q126" s="249"/>
      <c r="R126" s="253" t="s">
        <v>1009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316"/>
      <c r="AG126" s="313"/>
      <c r="AH126" s="249"/>
      <c r="AI126" s="249"/>
      <c r="AJ126" s="316"/>
      <c r="AK126" s="316"/>
      <c r="AL126" s="316"/>
    </row>
    <row r="127" spans="1:38" s="247" customFormat="1" ht="13.5" customHeight="1">
      <c r="A127" s="467">
        <v>48</v>
      </c>
      <c r="B127" s="398">
        <v>44641</v>
      </c>
      <c r="C127" s="337"/>
      <c r="D127" s="337" t="s">
        <v>1063</v>
      </c>
      <c r="E127" s="310" t="s">
        <v>591</v>
      </c>
      <c r="F127" s="310">
        <v>2082.5</v>
      </c>
      <c r="G127" s="310">
        <v>2040</v>
      </c>
      <c r="H127" s="311">
        <v>2040</v>
      </c>
      <c r="I127" s="311" t="s">
        <v>1091</v>
      </c>
      <c r="J127" s="322" t="s">
        <v>1087</v>
      </c>
      <c r="K127" s="311">
        <f t="shared" si="9"/>
        <v>-42.5</v>
      </c>
      <c r="L127" s="333">
        <f t="shared" si="10"/>
        <v>428.40000000000003</v>
      </c>
      <c r="M127" s="334">
        <f t="shared" si="11"/>
        <v>-13178.4</v>
      </c>
      <c r="N127" s="311">
        <v>300</v>
      </c>
      <c r="O127" s="335" t="s">
        <v>601</v>
      </c>
      <c r="P127" s="336">
        <v>44277</v>
      </c>
      <c r="Q127" s="249"/>
      <c r="R127" s="253" t="s">
        <v>590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316"/>
      <c r="AG127" s="313"/>
      <c r="AH127" s="249"/>
      <c r="AI127" s="249"/>
      <c r="AJ127" s="316"/>
      <c r="AK127" s="316"/>
      <c r="AL127" s="316"/>
    </row>
    <row r="128" spans="1:38" s="247" customFormat="1" ht="13.5" customHeight="1">
      <c r="A128" s="467">
        <v>49</v>
      </c>
      <c r="B128" s="398">
        <v>44641</v>
      </c>
      <c r="C128" s="337"/>
      <c r="D128" s="337" t="s">
        <v>1038</v>
      </c>
      <c r="E128" s="310" t="s">
        <v>591</v>
      </c>
      <c r="F128" s="310">
        <v>1788.5</v>
      </c>
      <c r="G128" s="310">
        <v>1765</v>
      </c>
      <c r="H128" s="311">
        <v>1765</v>
      </c>
      <c r="I128" s="311" t="s">
        <v>1092</v>
      </c>
      <c r="J128" s="322" t="s">
        <v>1094</v>
      </c>
      <c r="K128" s="311">
        <f t="shared" si="9"/>
        <v>-23.5</v>
      </c>
      <c r="L128" s="333">
        <f t="shared" si="10"/>
        <v>679.52500000000009</v>
      </c>
      <c r="M128" s="334">
        <f t="shared" si="11"/>
        <v>-13604.525</v>
      </c>
      <c r="N128" s="311">
        <v>550</v>
      </c>
      <c r="O128" s="335" t="s">
        <v>601</v>
      </c>
      <c r="P128" s="336">
        <v>44276</v>
      </c>
      <c r="Q128" s="249"/>
      <c r="R128" s="253" t="s">
        <v>1009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316"/>
      <c r="AG128" s="313"/>
      <c r="AH128" s="249"/>
      <c r="AI128" s="249"/>
      <c r="AJ128" s="316"/>
      <c r="AK128" s="316"/>
      <c r="AL128" s="316"/>
    </row>
    <row r="129" spans="1:38" s="247" customFormat="1" ht="13.5" customHeight="1">
      <c r="A129" s="369">
        <v>50</v>
      </c>
      <c r="B129" s="248">
        <v>44642</v>
      </c>
      <c r="C129" s="340"/>
      <c r="D129" s="340" t="s">
        <v>1003</v>
      </c>
      <c r="E129" s="251" t="s">
        <v>591</v>
      </c>
      <c r="F129" s="251" t="s">
        <v>1115</v>
      </c>
      <c r="G129" s="251">
        <v>2390</v>
      </c>
      <c r="H129" s="252"/>
      <c r="I129" s="252" t="s">
        <v>1116</v>
      </c>
      <c r="J129" s="302" t="s">
        <v>592</v>
      </c>
      <c r="K129" s="340"/>
      <c r="L129" s="340"/>
      <c r="M129" s="251"/>
      <c r="N129" s="251"/>
      <c r="O129" s="251"/>
      <c r="P129" s="252"/>
      <c r="Q129" s="249"/>
      <c r="R129" s="253" t="s">
        <v>590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316"/>
      <c r="AG129" s="313"/>
      <c r="AH129" s="249"/>
      <c r="AI129" s="249"/>
      <c r="AJ129" s="316"/>
      <c r="AK129" s="316"/>
      <c r="AL129" s="316"/>
    </row>
    <row r="130" spans="1:38" s="247" customFormat="1" ht="13.5" customHeight="1">
      <c r="A130" s="397">
        <v>51</v>
      </c>
      <c r="B130" s="386">
        <v>44642</v>
      </c>
      <c r="C130" s="355"/>
      <c r="D130" s="355" t="s">
        <v>994</v>
      </c>
      <c r="E130" s="285" t="s">
        <v>591</v>
      </c>
      <c r="F130" s="285">
        <v>1184</v>
      </c>
      <c r="G130" s="285">
        <v>1165</v>
      </c>
      <c r="H130" s="338">
        <v>1196.5</v>
      </c>
      <c r="I130" s="338" t="s">
        <v>1123</v>
      </c>
      <c r="J130" s="350" t="s">
        <v>1013</v>
      </c>
      <c r="K130" s="338">
        <f>H130-F130</f>
        <v>12.5</v>
      </c>
      <c r="L130" s="351">
        <f>(H130*N130)*0.07%</f>
        <v>586.28500000000008</v>
      </c>
      <c r="M130" s="352">
        <f>(K130*N130)-L130</f>
        <v>8163.7150000000001</v>
      </c>
      <c r="N130" s="338">
        <v>700</v>
      </c>
      <c r="O130" s="353" t="s">
        <v>589</v>
      </c>
      <c r="P130" s="386">
        <v>44644</v>
      </c>
      <c r="Q130" s="249"/>
      <c r="R130" s="253" t="s">
        <v>1009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316"/>
      <c r="AG130" s="313"/>
      <c r="AH130" s="249"/>
      <c r="AI130" s="249"/>
      <c r="AJ130" s="316"/>
      <c r="AK130" s="316"/>
      <c r="AL130" s="316"/>
    </row>
    <row r="131" spans="1:38" s="247" customFormat="1" ht="13.5" customHeight="1">
      <c r="A131" s="397">
        <v>52</v>
      </c>
      <c r="B131" s="357">
        <v>44643</v>
      </c>
      <c r="C131" s="355"/>
      <c r="D131" s="355" t="s">
        <v>1141</v>
      </c>
      <c r="E131" s="285" t="s">
        <v>591</v>
      </c>
      <c r="F131" s="285">
        <v>761</v>
      </c>
      <c r="G131" s="285">
        <v>745</v>
      </c>
      <c r="H131" s="338">
        <v>771</v>
      </c>
      <c r="I131" s="338" t="s">
        <v>1142</v>
      </c>
      <c r="J131" s="350" t="s">
        <v>1160</v>
      </c>
      <c r="K131" s="338">
        <f>H131-F131</f>
        <v>10</v>
      </c>
      <c r="L131" s="351">
        <f>(H131*N131)*0.07%</f>
        <v>431.76000000000005</v>
      </c>
      <c r="M131" s="352">
        <f>(K131*N131)-L131</f>
        <v>7568.24</v>
      </c>
      <c r="N131" s="338">
        <v>800</v>
      </c>
      <c r="O131" s="353" t="s">
        <v>589</v>
      </c>
      <c r="P131" s="386">
        <v>44644</v>
      </c>
      <c r="Q131" s="249"/>
      <c r="R131" s="253" t="s">
        <v>1009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316"/>
      <c r="AG131" s="313"/>
      <c r="AH131" s="249"/>
      <c r="AI131" s="249"/>
      <c r="AJ131" s="316"/>
      <c r="AK131" s="316"/>
      <c r="AL131" s="316"/>
    </row>
    <row r="132" spans="1:38" s="247" customFormat="1" ht="13.5" customHeight="1">
      <c r="A132" s="397">
        <v>53</v>
      </c>
      <c r="B132" s="357">
        <v>44643</v>
      </c>
      <c r="C132" s="355"/>
      <c r="D132" s="355" t="s">
        <v>1146</v>
      </c>
      <c r="E132" s="285" t="s">
        <v>591</v>
      </c>
      <c r="F132" s="285">
        <v>708</v>
      </c>
      <c r="G132" s="285">
        <v>698</v>
      </c>
      <c r="H132" s="338">
        <v>716</v>
      </c>
      <c r="I132" s="338" t="s">
        <v>1147</v>
      </c>
      <c r="J132" s="350" t="s">
        <v>917</v>
      </c>
      <c r="K132" s="338">
        <f>H132-F132</f>
        <v>8</v>
      </c>
      <c r="L132" s="351">
        <f>(H132*N132)*0.07%</f>
        <v>551.32000000000005</v>
      </c>
      <c r="M132" s="352">
        <f>(K132*N132)-L132</f>
        <v>8248.68</v>
      </c>
      <c r="N132" s="338">
        <v>1100</v>
      </c>
      <c r="O132" s="353" t="s">
        <v>589</v>
      </c>
      <c r="P132" s="386">
        <v>44644</v>
      </c>
      <c r="Q132" s="249"/>
      <c r="R132" s="253" t="s">
        <v>590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316"/>
      <c r="AG132" s="313"/>
      <c r="AH132" s="249"/>
      <c r="AI132" s="249"/>
      <c r="AJ132" s="316"/>
      <c r="AK132" s="316"/>
      <c r="AL132" s="316"/>
    </row>
    <row r="133" spans="1:38" s="247" customFormat="1" ht="13.5" customHeight="1">
      <c r="A133" s="369">
        <v>54</v>
      </c>
      <c r="B133" s="339">
        <v>44644</v>
      </c>
      <c r="C133" s="340"/>
      <c r="D133" s="340" t="s">
        <v>1161</v>
      </c>
      <c r="E133" s="251" t="s">
        <v>591</v>
      </c>
      <c r="F133" s="251" t="s">
        <v>1162</v>
      </c>
      <c r="G133" s="251">
        <v>2100</v>
      </c>
      <c r="H133" s="252"/>
      <c r="I133" s="252" t="s">
        <v>1163</v>
      </c>
      <c r="J133" s="302" t="s">
        <v>592</v>
      </c>
      <c r="K133" s="252"/>
      <c r="L133" s="283"/>
      <c r="M133" s="284"/>
      <c r="N133" s="252"/>
      <c r="O133" s="367"/>
      <c r="P133" s="248"/>
      <c r="Q133" s="249"/>
      <c r="R133" s="253" t="s">
        <v>1009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316"/>
      <c r="AG133" s="313"/>
      <c r="AH133" s="249"/>
      <c r="AI133" s="249"/>
      <c r="AJ133" s="316"/>
      <c r="AK133" s="316"/>
      <c r="AL133" s="316"/>
    </row>
    <row r="134" spans="1:38" s="247" customFormat="1" ht="13.5" customHeight="1">
      <c r="A134" s="369">
        <v>55</v>
      </c>
      <c r="B134" s="339">
        <v>44645</v>
      </c>
      <c r="C134" s="340"/>
      <c r="D134" s="340" t="s">
        <v>961</v>
      </c>
      <c r="E134" s="251" t="s">
        <v>591</v>
      </c>
      <c r="F134" s="251" t="s">
        <v>1174</v>
      </c>
      <c r="G134" s="251">
        <v>2272</v>
      </c>
      <c r="H134" s="252"/>
      <c r="I134" s="252" t="s">
        <v>1175</v>
      </c>
      <c r="J134" s="302" t="s">
        <v>592</v>
      </c>
      <c r="K134" s="252"/>
      <c r="L134" s="283"/>
      <c r="M134" s="284"/>
      <c r="N134" s="252"/>
      <c r="O134" s="367"/>
      <c r="P134" s="248"/>
      <c r="Q134" s="249"/>
      <c r="R134" s="253" t="s">
        <v>590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316"/>
      <c r="AG134" s="313"/>
      <c r="AH134" s="249"/>
      <c r="AI134" s="249"/>
      <c r="AJ134" s="316"/>
      <c r="AK134" s="316"/>
      <c r="AL134" s="316"/>
    </row>
    <row r="135" spans="1:38" s="247" customFormat="1" ht="13.5" customHeight="1">
      <c r="A135" s="369">
        <v>56</v>
      </c>
      <c r="B135" s="339">
        <v>44645</v>
      </c>
      <c r="C135" s="340"/>
      <c r="D135" s="340" t="s">
        <v>968</v>
      </c>
      <c r="E135" s="251" t="s">
        <v>591</v>
      </c>
      <c r="F135" s="251" t="s">
        <v>1176</v>
      </c>
      <c r="G135" s="251">
        <v>283.5</v>
      </c>
      <c r="H135" s="252"/>
      <c r="I135" s="252" t="s">
        <v>1177</v>
      </c>
      <c r="J135" s="302" t="s">
        <v>592</v>
      </c>
      <c r="K135" s="252"/>
      <c r="L135" s="283"/>
      <c r="M135" s="284"/>
      <c r="N135" s="252"/>
      <c r="O135" s="367"/>
      <c r="P135" s="248"/>
      <c r="Q135" s="249"/>
      <c r="R135" s="253" t="s">
        <v>1009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316"/>
      <c r="AG135" s="313"/>
      <c r="AH135" s="249"/>
      <c r="AI135" s="249"/>
      <c r="AJ135" s="316"/>
      <c r="AK135" s="316"/>
      <c r="AL135" s="316"/>
    </row>
    <row r="136" spans="1:38" s="247" customFormat="1" ht="13.5" customHeight="1">
      <c r="A136" s="397">
        <v>57</v>
      </c>
      <c r="B136" s="357">
        <v>44645</v>
      </c>
      <c r="C136" s="355"/>
      <c r="D136" s="355" t="s">
        <v>958</v>
      </c>
      <c r="E136" s="285" t="s">
        <v>591</v>
      </c>
      <c r="F136" s="285">
        <v>1500</v>
      </c>
      <c r="G136" s="285">
        <v>1465</v>
      </c>
      <c r="H136" s="338">
        <v>1521.5</v>
      </c>
      <c r="I136" s="338" t="s">
        <v>1187</v>
      </c>
      <c r="J136" s="350" t="s">
        <v>983</v>
      </c>
      <c r="K136" s="338">
        <f>H136-F136</f>
        <v>21.5</v>
      </c>
      <c r="L136" s="351">
        <f>(H136*N136)*0.07%</f>
        <v>372.76750000000004</v>
      </c>
      <c r="M136" s="352">
        <f>(K136*N136)-L136</f>
        <v>7152.2325000000001</v>
      </c>
      <c r="N136" s="338">
        <v>350</v>
      </c>
      <c r="O136" s="353" t="s">
        <v>589</v>
      </c>
      <c r="P136" s="386">
        <v>44645</v>
      </c>
      <c r="Q136" s="249"/>
      <c r="R136" s="253" t="s">
        <v>1009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316"/>
      <c r="AG136" s="313"/>
      <c r="AH136" s="249"/>
      <c r="AI136" s="249"/>
      <c r="AJ136" s="316"/>
      <c r="AK136" s="316"/>
      <c r="AL136" s="316"/>
    </row>
    <row r="137" spans="1:38" s="247" customFormat="1" ht="13.5" customHeight="1">
      <c r="A137" s="397">
        <v>58</v>
      </c>
      <c r="B137" s="357">
        <v>44645</v>
      </c>
      <c r="C137" s="355"/>
      <c r="D137" s="355" t="s">
        <v>1028</v>
      </c>
      <c r="E137" s="285" t="s">
        <v>591</v>
      </c>
      <c r="F137" s="285">
        <v>17145</v>
      </c>
      <c r="G137" s="285">
        <v>16970</v>
      </c>
      <c r="H137" s="338">
        <v>17195</v>
      </c>
      <c r="I137" s="338" t="s">
        <v>1188</v>
      </c>
      <c r="J137" s="350" t="s">
        <v>1043</v>
      </c>
      <c r="K137" s="338">
        <f>H137-F137</f>
        <v>50</v>
      </c>
      <c r="L137" s="351">
        <f>(H137*N137)*0.07%</f>
        <v>601.82500000000005</v>
      </c>
      <c r="M137" s="352">
        <f>(K137*N137)-L137</f>
        <v>1898.175</v>
      </c>
      <c r="N137" s="338">
        <v>50</v>
      </c>
      <c r="O137" s="353" t="s">
        <v>589</v>
      </c>
      <c r="P137" s="386">
        <v>44645</v>
      </c>
      <c r="Q137" s="249"/>
      <c r="R137" s="253" t="s">
        <v>590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316"/>
      <c r="AG137" s="313"/>
      <c r="AH137" s="249"/>
      <c r="AI137" s="249"/>
      <c r="AJ137" s="316"/>
      <c r="AK137" s="316"/>
      <c r="AL137" s="316"/>
    </row>
    <row r="138" spans="1:38" s="247" customFormat="1" ht="13.5" customHeight="1">
      <c r="A138" s="369">
        <v>59</v>
      </c>
      <c r="B138" s="339">
        <v>44645</v>
      </c>
      <c r="C138" s="340"/>
      <c r="D138" s="340" t="s">
        <v>994</v>
      </c>
      <c r="E138" s="251" t="s">
        <v>591</v>
      </c>
      <c r="F138" s="251" t="s">
        <v>1189</v>
      </c>
      <c r="G138" s="251">
        <v>1160</v>
      </c>
      <c r="H138" s="252"/>
      <c r="I138" s="252" t="s">
        <v>1123</v>
      </c>
      <c r="J138" s="302" t="s">
        <v>592</v>
      </c>
      <c r="K138" s="252"/>
      <c r="L138" s="283"/>
      <c r="M138" s="284"/>
      <c r="N138" s="252"/>
      <c r="O138" s="367"/>
      <c r="P138" s="248"/>
      <c r="Q138" s="249"/>
      <c r="R138" s="253" t="s">
        <v>1009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316"/>
      <c r="AG138" s="313"/>
      <c r="AH138" s="249"/>
      <c r="AI138" s="249"/>
      <c r="AJ138" s="316"/>
      <c r="AK138" s="316"/>
      <c r="AL138" s="316"/>
    </row>
    <row r="139" spans="1:38" s="247" customFormat="1" ht="13.5" customHeight="1">
      <c r="A139" s="251"/>
      <c r="B139" s="248"/>
      <c r="C139" s="340"/>
      <c r="D139" s="340"/>
      <c r="E139" s="251"/>
      <c r="F139" s="251"/>
      <c r="G139" s="251"/>
      <c r="H139" s="252"/>
      <c r="I139" s="252"/>
      <c r="J139" s="302"/>
      <c r="K139" s="252"/>
      <c r="L139" s="283"/>
      <c r="M139" s="284"/>
      <c r="N139" s="252"/>
      <c r="O139" s="292"/>
      <c r="P139" s="293"/>
      <c r="Q139" s="249"/>
      <c r="R139" s="253"/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316"/>
      <c r="AG139" s="313"/>
      <c r="AH139" s="249"/>
      <c r="AI139" s="249"/>
      <c r="AJ139" s="316"/>
      <c r="AK139" s="316"/>
      <c r="AL139" s="316"/>
    </row>
    <row r="140" spans="1:38" ht="13.5" customHeight="1">
      <c r="A140" s="107"/>
      <c r="B140" s="108"/>
      <c r="C140" s="142"/>
      <c r="D140" s="150"/>
      <c r="E140" s="151"/>
      <c r="F140" s="107"/>
      <c r="G140" s="107"/>
      <c r="H140" s="107"/>
      <c r="I140" s="143"/>
      <c r="J140" s="143"/>
      <c r="K140" s="143"/>
      <c r="L140" s="143"/>
      <c r="M140" s="143"/>
      <c r="N140" s="143"/>
      <c r="O140" s="143"/>
      <c r="P140" s="143"/>
      <c r="Q140" s="1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52"/>
      <c r="B141" s="108"/>
      <c r="C141" s="109"/>
      <c r="D141" s="153"/>
      <c r="E141" s="112"/>
      <c r="F141" s="112"/>
      <c r="G141" s="112"/>
      <c r="H141" s="112"/>
      <c r="I141" s="112"/>
      <c r="J141" s="6"/>
      <c r="K141" s="112"/>
      <c r="L141" s="112"/>
      <c r="M141" s="6"/>
      <c r="N141" s="1"/>
      <c r="O141" s="109"/>
      <c r="P141" s="41"/>
      <c r="Q141" s="41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41"/>
      <c r="AG141" s="41"/>
      <c r="AH141" s="41"/>
      <c r="AI141" s="41"/>
      <c r="AJ141" s="41"/>
      <c r="AK141" s="41"/>
      <c r="AL141" s="41"/>
    </row>
    <row r="142" spans="1:38" ht="12.75" customHeight="1">
      <c r="A142" s="154" t="s">
        <v>611</v>
      </c>
      <c r="B142" s="154"/>
      <c r="C142" s="154"/>
      <c r="D142" s="154"/>
      <c r="E142" s="155"/>
      <c r="F142" s="112"/>
      <c r="G142" s="112"/>
      <c r="H142" s="112"/>
      <c r="I142" s="112"/>
      <c r="J142" s="1"/>
      <c r="K142" s="6"/>
      <c r="L142" s="6"/>
      <c r="M142" s="6"/>
      <c r="N142" s="1"/>
      <c r="O142" s="1"/>
      <c r="P142" s="41"/>
      <c r="Q142" s="41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41"/>
      <c r="AG142" s="41"/>
      <c r="AH142" s="41"/>
      <c r="AI142" s="41"/>
      <c r="AJ142" s="41"/>
      <c r="AK142" s="41"/>
      <c r="AL142" s="41"/>
    </row>
    <row r="143" spans="1:38" ht="38.25" customHeight="1">
      <c r="A143" s="96" t="s">
        <v>16</v>
      </c>
      <c r="B143" s="96" t="s">
        <v>566</v>
      </c>
      <c r="C143" s="96"/>
      <c r="D143" s="97" t="s">
        <v>577</v>
      </c>
      <c r="E143" s="96" t="s">
        <v>578</v>
      </c>
      <c r="F143" s="96" t="s">
        <v>579</v>
      </c>
      <c r="G143" s="96" t="s">
        <v>599</v>
      </c>
      <c r="H143" s="96" t="s">
        <v>581</v>
      </c>
      <c r="I143" s="96" t="s">
        <v>582</v>
      </c>
      <c r="J143" s="95" t="s">
        <v>583</v>
      </c>
      <c r="K143" s="95" t="s">
        <v>612</v>
      </c>
      <c r="L143" s="98" t="s">
        <v>585</v>
      </c>
      <c r="M143" s="149" t="s">
        <v>608</v>
      </c>
      <c r="N143" s="96" t="s">
        <v>609</v>
      </c>
      <c r="O143" s="96" t="s">
        <v>587</v>
      </c>
      <c r="P143" s="97" t="s">
        <v>588</v>
      </c>
      <c r="Q143" s="41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41"/>
      <c r="AG143" s="41"/>
      <c r="AH143" s="41"/>
      <c r="AI143" s="41"/>
      <c r="AJ143" s="41"/>
      <c r="AK143" s="41"/>
      <c r="AL143" s="41"/>
    </row>
    <row r="144" spans="1:38" s="247" customFormat="1" ht="12.75" customHeight="1">
      <c r="A144" s="285">
        <v>1</v>
      </c>
      <c r="B144" s="386">
        <v>44622</v>
      </c>
      <c r="C144" s="356"/>
      <c r="D144" s="368" t="s">
        <v>882</v>
      </c>
      <c r="E144" s="285" t="s">
        <v>591</v>
      </c>
      <c r="F144" s="285">
        <v>49.5</v>
      </c>
      <c r="G144" s="285">
        <v>30</v>
      </c>
      <c r="H144" s="338">
        <v>61</v>
      </c>
      <c r="I144" s="350" t="s">
        <v>866</v>
      </c>
      <c r="J144" s="350" t="s">
        <v>864</v>
      </c>
      <c r="K144" s="338">
        <f t="shared" ref="K144:K161" si="12">H144-F144</f>
        <v>11.5</v>
      </c>
      <c r="L144" s="351">
        <v>100</v>
      </c>
      <c r="M144" s="352">
        <f t="shared" ref="M144:M176" si="13">(K144*N144)-L144</f>
        <v>2775</v>
      </c>
      <c r="N144" s="338">
        <v>250</v>
      </c>
      <c r="O144" s="353" t="s">
        <v>589</v>
      </c>
      <c r="P144" s="354">
        <v>44257</v>
      </c>
      <c r="Q144" s="249"/>
      <c r="R144" s="250" t="s">
        <v>590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387">
        <v>2</v>
      </c>
      <c r="B145" s="396">
        <v>44622</v>
      </c>
      <c r="C145" s="388"/>
      <c r="D145" s="389" t="s">
        <v>883</v>
      </c>
      <c r="E145" s="387" t="s">
        <v>591</v>
      </c>
      <c r="F145" s="387">
        <v>82.5</v>
      </c>
      <c r="G145" s="387">
        <v>35</v>
      </c>
      <c r="H145" s="390">
        <v>88.5</v>
      </c>
      <c r="I145" s="391" t="s">
        <v>884</v>
      </c>
      <c r="J145" s="391" t="s">
        <v>909</v>
      </c>
      <c r="K145" s="390">
        <f t="shared" si="12"/>
        <v>6</v>
      </c>
      <c r="L145" s="392">
        <v>100</v>
      </c>
      <c r="M145" s="393">
        <f t="shared" si="13"/>
        <v>200</v>
      </c>
      <c r="N145" s="390">
        <v>50</v>
      </c>
      <c r="O145" s="394" t="s">
        <v>711</v>
      </c>
      <c r="P145" s="395">
        <v>44258</v>
      </c>
      <c r="Q145" s="249"/>
      <c r="R145" s="250" t="s">
        <v>590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310">
        <v>3</v>
      </c>
      <c r="B146" s="398">
        <v>44622</v>
      </c>
      <c r="C146" s="419"/>
      <c r="D146" s="420" t="s">
        <v>892</v>
      </c>
      <c r="E146" s="310" t="s">
        <v>591</v>
      </c>
      <c r="F146" s="310">
        <v>85</v>
      </c>
      <c r="G146" s="310">
        <v>45</v>
      </c>
      <c r="H146" s="310">
        <v>49</v>
      </c>
      <c r="I146" s="311" t="s">
        <v>859</v>
      </c>
      <c r="J146" s="322" t="s">
        <v>918</v>
      </c>
      <c r="K146" s="311">
        <f t="shared" si="12"/>
        <v>-36</v>
      </c>
      <c r="L146" s="333">
        <v>100</v>
      </c>
      <c r="M146" s="334">
        <f t="shared" si="13"/>
        <v>-5500</v>
      </c>
      <c r="N146" s="311">
        <v>150</v>
      </c>
      <c r="O146" s="335" t="s">
        <v>601</v>
      </c>
      <c r="P146" s="336">
        <v>44623</v>
      </c>
      <c r="Q146" s="249"/>
      <c r="R146" s="250" t="s">
        <v>590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285">
        <v>4</v>
      </c>
      <c r="B147" s="386">
        <v>44623</v>
      </c>
      <c r="C147" s="413"/>
      <c r="D147" s="356" t="s">
        <v>901</v>
      </c>
      <c r="E147" s="285" t="s">
        <v>591</v>
      </c>
      <c r="F147" s="285">
        <v>42</v>
      </c>
      <c r="G147" s="285">
        <v>26</v>
      </c>
      <c r="H147" s="285">
        <v>49.5</v>
      </c>
      <c r="I147" s="338" t="s">
        <v>902</v>
      </c>
      <c r="J147" s="350" t="s">
        <v>938</v>
      </c>
      <c r="K147" s="338">
        <f t="shared" si="12"/>
        <v>7.5</v>
      </c>
      <c r="L147" s="351">
        <v>100</v>
      </c>
      <c r="M147" s="352">
        <f t="shared" si="13"/>
        <v>2150</v>
      </c>
      <c r="N147" s="338">
        <v>300</v>
      </c>
      <c r="O147" s="353" t="s">
        <v>589</v>
      </c>
      <c r="P147" s="354">
        <v>44259</v>
      </c>
      <c r="Q147" s="249"/>
      <c r="R147" s="250" t="s">
        <v>590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310">
        <v>5</v>
      </c>
      <c r="B148" s="398">
        <v>44623</v>
      </c>
      <c r="C148" s="419"/>
      <c r="D148" s="420" t="s">
        <v>882</v>
      </c>
      <c r="E148" s="310" t="s">
        <v>591</v>
      </c>
      <c r="F148" s="310">
        <v>55</v>
      </c>
      <c r="G148" s="310">
        <v>35</v>
      </c>
      <c r="H148" s="310">
        <v>35</v>
      </c>
      <c r="I148" s="311" t="s">
        <v>903</v>
      </c>
      <c r="J148" s="322" t="s">
        <v>949</v>
      </c>
      <c r="K148" s="311">
        <f t="shared" si="12"/>
        <v>-20</v>
      </c>
      <c r="L148" s="333">
        <v>100</v>
      </c>
      <c r="M148" s="334">
        <f t="shared" si="13"/>
        <v>-5100</v>
      </c>
      <c r="N148" s="311">
        <v>250</v>
      </c>
      <c r="O148" s="335" t="s">
        <v>601</v>
      </c>
      <c r="P148" s="336">
        <v>44627</v>
      </c>
      <c r="Q148" s="249"/>
      <c r="R148" s="250" t="s">
        <v>590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285">
        <v>6</v>
      </c>
      <c r="B149" s="386">
        <v>44623</v>
      </c>
      <c r="C149" s="356"/>
      <c r="D149" s="368" t="s">
        <v>905</v>
      </c>
      <c r="E149" s="285" t="s">
        <v>591</v>
      </c>
      <c r="F149" s="285">
        <v>51.5</v>
      </c>
      <c r="G149" s="285">
        <v>17</v>
      </c>
      <c r="H149" s="338">
        <v>71</v>
      </c>
      <c r="I149" s="350" t="s">
        <v>906</v>
      </c>
      <c r="J149" s="350" t="s">
        <v>907</v>
      </c>
      <c r="K149" s="338">
        <f t="shared" si="12"/>
        <v>19.5</v>
      </c>
      <c r="L149" s="351">
        <v>100</v>
      </c>
      <c r="M149" s="352">
        <f t="shared" si="13"/>
        <v>875</v>
      </c>
      <c r="N149" s="338">
        <v>50</v>
      </c>
      <c r="O149" s="353" t="s">
        <v>589</v>
      </c>
      <c r="P149" s="354">
        <v>44258</v>
      </c>
      <c r="Q149" s="249"/>
      <c r="R149" s="250" t="s">
        <v>590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310">
        <v>7</v>
      </c>
      <c r="B150" s="398">
        <v>44624</v>
      </c>
      <c r="C150" s="419"/>
      <c r="D150" s="420" t="s">
        <v>933</v>
      </c>
      <c r="E150" s="310" t="s">
        <v>591</v>
      </c>
      <c r="F150" s="310">
        <v>55</v>
      </c>
      <c r="G150" s="310">
        <v>38</v>
      </c>
      <c r="H150" s="310">
        <v>38</v>
      </c>
      <c r="I150" s="311" t="s">
        <v>903</v>
      </c>
      <c r="J150" s="322" t="s">
        <v>911</v>
      </c>
      <c r="K150" s="311">
        <f t="shared" si="12"/>
        <v>-17</v>
      </c>
      <c r="L150" s="333">
        <v>100</v>
      </c>
      <c r="M150" s="334">
        <f t="shared" si="13"/>
        <v>-5200</v>
      </c>
      <c r="N150" s="311">
        <v>300</v>
      </c>
      <c r="O150" s="335" t="s">
        <v>601</v>
      </c>
      <c r="P150" s="336">
        <v>44627</v>
      </c>
      <c r="Q150" s="249"/>
      <c r="R150" s="250" t="s">
        <v>590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437">
        <v>8</v>
      </c>
      <c r="B151" s="386">
        <v>44628</v>
      </c>
      <c r="C151" s="438"/>
      <c r="D151" s="439" t="s">
        <v>965</v>
      </c>
      <c r="E151" s="437" t="s">
        <v>591</v>
      </c>
      <c r="F151" s="437">
        <v>47</v>
      </c>
      <c r="G151" s="437">
        <v>32</v>
      </c>
      <c r="H151" s="437">
        <v>55</v>
      </c>
      <c r="I151" s="440" t="s">
        <v>966</v>
      </c>
      <c r="J151" s="350" t="s">
        <v>917</v>
      </c>
      <c r="K151" s="338">
        <f t="shared" si="12"/>
        <v>8</v>
      </c>
      <c r="L151" s="351">
        <v>100</v>
      </c>
      <c r="M151" s="352">
        <f t="shared" si="13"/>
        <v>2300</v>
      </c>
      <c r="N151" s="338">
        <v>300</v>
      </c>
      <c r="O151" s="353" t="s">
        <v>589</v>
      </c>
      <c r="P151" s="354">
        <v>44263</v>
      </c>
      <c r="Q151" s="249"/>
      <c r="R151" s="250" t="s">
        <v>1009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285">
        <v>9</v>
      </c>
      <c r="B152" s="386">
        <v>44628</v>
      </c>
      <c r="C152" s="356"/>
      <c r="D152" s="368" t="s">
        <v>967</v>
      </c>
      <c r="E152" s="285" t="s">
        <v>591</v>
      </c>
      <c r="F152" s="285">
        <v>53.5</v>
      </c>
      <c r="G152" s="285">
        <v>34</v>
      </c>
      <c r="H152" s="338">
        <v>64</v>
      </c>
      <c r="I152" s="350" t="s">
        <v>903</v>
      </c>
      <c r="J152" s="350" t="s">
        <v>991</v>
      </c>
      <c r="K152" s="338">
        <f t="shared" si="12"/>
        <v>10.5</v>
      </c>
      <c r="L152" s="351">
        <v>100</v>
      </c>
      <c r="M152" s="352">
        <f t="shared" si="13"/>
        <v>2525</v>
      </c>
      <c r="N152" s="338">
        <v>250</v>
      </c>
      <c r="O152" s="353" t="s">
        <v>589</v>
      </c>
      <c r="P152" s="354">
        <v>44264</v>
      </c>
      <c r="Q152" s="249"/>
      <c r="R152" s="250" t="s">
        <v>590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285">
        <v>10</v>
      </c>
      <c r="B153" s="386">
        <v>44630</v>
      </c>
      <c r="C153" s="356"/>
      <c r="D153" s="368" t="s">
        <v>995</v>
      </c>
      <c r="E153" s="285" t="s">
        <v>591</v>
      </c>
      <c r="F153" s="285">
        <v>47.5</v>
      </c>
      <c r="G153" s="285">
        <v>10</v>
      </c>
      <c r="H153" s="338">
        <v>67.5</v>
      </c>
      <c r="I153" s="350" t="s">
        <v>996</v>
      </c>
      <c r="J153" s="350" t="s">
        <v>1005</v>
      </c>
      <c r="K153" s="338">
        <f t="shared" si="12"/>
        <v>20</v>
      </c>
      <c r="L153" s="351">
        <v>100</v>
      </c>
      <c r="M153" s="352">
        <f t="shared" si="13"/>
        <v>900</v>
      </c>
      <c r="N153" s="338">
        <v>50</v>
      </c>
      <c r="O153" s="353" t="s">
        <v>589</v>
      </c>
      <c r="P153" s="386">
        <v>44630</v>
      </c>
      <c r="Q153" s="249"/>
      <c r="R153" s="250" t="s">
        <v>1009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285">
        <v>11</v>
      </c>
      <c r="B154" s="386">
        <v>44630</v>
      </c>
      <c r="C154" s="356"/>
      <c r="D154" s="368" t="s">
        <v>1004</v>
      </c>
      <c r="E154" s="285" t="s">
        <v>591</v>
      </c>
      <c r="F154" s="285">
        <v>32.5</v>
      </c>
      <c r="G154" s="285"/>
      <c r="H154" s="338">
        <v>55.5</v>
      </c>
      <c r="I154" s="350" t="s">
        <v>903</v>
      </c>
      <c r="J154" s="350" t="s">
        <v>1006</v>
      </c>
      <c r="K154" s="338">
        <f t="shared" si="12"/>
        <v>23</v>
      </c>
      <c r="L154" s="351">
        <v>100</v>
      </c>
      <c r="M154" s="352">
        <f t="shared" si="13"/>
        <v>1050</v>
      </c>
      <c r="N154" s="338">
        <v>50</v>
      </c>
      <c r="O154" s="353" t="s">
        <v>589</v>
      </c>
      <c r="P154" s="386">
        <v>44630</v>
      </c>
      <c r="Q154" s="249"/>
      <c r="R154" s="250" t="s">
        <v>1009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285">
        <v>12</v>
      </c>
      <c r="B155" s="386">
        <v>44631</v>
      </c>
      <c r="C155" s="356"/>
      <c r="D155" s="368" t="s">
        <v>1017</v>
      </c>
      <c r="E155" s="285" t="s">
        <v>591</v>
      </c>
      <c r="F155" s="285">
        <v>44</v>
      </c>
      <c r="G155" s="285">
        <v>29</v>
      </c>
      <c r="H155" s="338">
        <v>50.5</v>
      </c>
      <c r="I155" s="350" t="s">
        <v>966</v>
      </c>
      <c r="J155" s="350" t="s">
        <v>1018</v>
      </c>
      <c r="K155" s="338">
        <f t="shared" si="12"/>
        <v>6.5</v>
      </c>
      <c r="L155" s="351">
        <v>100</v>
      </c>
      <c r="M155" s="352">
        <f t="shared" si="13"/>
        <v>1850</v>
      </c>
      <c r="N155" s="338">
        <v>300</v>
      </c>
      <c r="O155" s="353" t="s">
        <v>589</v>
      </c>
      <c r="P155" s="386">
        <v>44631</v>
      </c>
      <c r="Q155" s="249"/>
      <c r="R155" s="250" t="s">
        <v>590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285">
        <v>13</v>
      </c>
      <c r="B156" s="357">
        <v>44635</v>
      </c>
      <c r="C156" s="356"/>
      <c r="D156" s="368" t="s">
        <v>1044</v>
      </c>
      <c r="E156" s="285" t="s">
        <v>591</v>
      </c>
      <c r="F156" s="285">
        <v>24</v>
      </c>
      <c r="G156" s="285">
        <v>14</v>
      </c>
      <c r="H156" s="338">
        <v>32</v>
      </c>
      <c r="I156" s="350" t="s">
        <v>1047</v>
      </c>
      <c r="J156" s="350" t="s">
        <v>917</v>
      </c>
      <c r="K156" s="338">
        <f t="shared" si="12"/>
        <v>8</v>
      </c>
      <c r="L156" s="351">
        <v>100</v>
      </c>
      <c r="M156" s="352">
        <f t="shared" si="13"/>
        <v>4300</v>
      </c>
      <c r="N156" s="338">
        <v>550</v>
      </c>
      <c r="O156" s="353" t="s">
        <v>589</v>
      </c>
      <c r="P156" s="386">
        <v>44637</v>
      </c>
      <c r="Q156" s="249"/>
      <c r="R156" s="250" t="s">
        <v>590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285">
        <v>14</v>
      </c>
      <c r="B157" s="357">
        <v>44635</v>
      </c>
      <c r="C157" s="356"/>
      <c r="D157" s="368" t="s">
        <v>1194</v>
      </c>
      <c r="E157" s="285" t="s">
        <v>591</v>
      </c>
      <c r="F157" s="285">
        <v>106</v>
      </c>
      <c r="G157" s="285">
        <v>60</v>
      </c>
      <c r="H157" s="338">
        <v>126</v>
      </c>
      <c r="I157" s="350" t="s">
        <v>1048</v>
      </c>
      <c r="J157" s="350" t="s">
        <v>1005</v>
      </c>
      <c r="K157" s="338">
        <f t="shared" si="12"/>
        <v>20</v>
      </c>
      <c r="L157" s="351">
        <v>100</v>
      </c>
      <c r="M157" s="352">
        <f t="shared" si="13"/>
        <v>900</v>
      </c>
      <c r="N157" s="338">
        <v>50</v>
      </c>
      <c r="O157" s="353" t="s">
        <v>589</v>
      </c>
      <c r="P157" s="386">
        <v>44635</v>
      </c>
      <c r="Q157" s="249"/>
      <c r="R157" s="250" t="s">
        <v>1009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285">
        <v>15</v>
      </c>
      <c r="B158" s="357">
        <v>44636</v>
      </c>
      <c r="C158" s="356"/>
      <c r="D158" s="368" t="s">
        <v>1054</v>
      </c>
      <c r="E158" s="285" t="s">
        <v>591</v>
      </c>
      <c r="F158" s="285">
        <v>75</v>
      </c>
      <c r="G158" s="285">
        <v>30</v>
      </c>
      <c r="H158" s="338">
        <v>95</v>
      </c>
      <c r="I158" s="350">
        <v>150</v>
      </c>
      <c r="J158" s="350" t="s">
        <v>1005</v>
      </c>
      <c r="K158" s="338">
        <f t="shared" si="12"/>
        <v>20</v>
      </c>
      <c r="L158" s="351">
        <v>100</v>
      </c>
      <c r="M158" s="352">
        <f t="shared" si="13"/>
        <v>900</v>
      </c>
      <c r="N158" s="338">
        <v>50</v>
      </c>
      <c r="O158" s="353" t="s">
        <v>589</v>
      </c>
      <c r="P158" s="386">
        <v>44636</v>
      </c>
      <c r="Q158" s="249"/>
      <c r="R158" s="250" t="s">
        <v>590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285">
        <v>16</v>
      </c>
      <c r="B159" s="357">
        <v>44636</v>
      </c>
      <c r="C159" s="356"/>
      <c r="D159" s="368" t="s">
        <v>1055</v>
      </c>
      <c r="E159" s="285" t="s">
        <v>591</v>
      </c>
      <c r="F159" s="285">
        <v>210</v>
      </c>
      <c r="G159" s="285">
        <v>95</v>
      </c>
      <c r="H159" s="338">
        <v>260</v>
      </c>
      <c r="I159" s="350" t="s">
        <v>1056</v>
      </c>
      <c r="J159" s="350" t="s">
        <v>1043</v>
      </c>
      <c r="K159" s="338">
        <f t="shared" si="12"/>
        <v>50</v>
      </c>
      <c r="L159" s="351">
        <v>100</v>
      </c>
      <c r="M159" s="352">
        <f t="shared" si="13"/>
        <v>1150</v>
      </c>
      <c r="N159" s="338">
        <v>25</v>
      </c>
      <c r="O159" s="353" t="s">
        <v>589</v>
      </c>
      <c r="P159" s="386">
        <v>44636</v>
      </c>
      <c r="Q159" s="249"/>
      <c r="R159" s="250" t="s">
        <v>1009</v>
      </c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s="247" customFormat="1" ht="12.75" customHeight="1">
      <c r="A160" s="285">
        <v>17</v>
      </c>
      <c r="B160" s="357">
        <v>44636</v>
      </c>
      <c r="C160" s="356"/>
      <c r="D160" s="368" t="s">
        <v>1054</v>
      </c>
      <c r="E160" s="285" t="s">
        <v>591</v>
      </c>
      <c r="F160" s="285">
        <v>78</v>
      </c>
      <c r="G160" s="285">
        <v>30</v>
      </c>
      <c r="H160" s="338">
        <v>99</v>
      </c>
      <c r="I160" s="350">
        <v>150</v>
      </c>
      <c r="J160" s="350" t="s">
        <v>602</v>
      </c>
      <c r="K160" s="338">
        <f t="shared" si="12"/>
        <v>21</v>
      </c>
      <c r="L160" s="351">
        <v>100</v>
      </c>
      <c r="M160" s="352">
        <f t="shared" si="13"/>
        <v>950</v>
      </c>
      <c r="N160" s="338">
        <v>50</v>
      </c>
      <c r="O160" s="353" t="s">
        <v>589</v>
      </c>
      <c r="P160" s="386">
        <v>44636</v>
      </c>
      <c r="Q160" s="249"/>
      <c r="R160" s="250" t="s">
        <v>590</v>
      </c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46"/>
      <c r="AJ160" s="246"/>
      <c r="AK160" s="246"/>
      <c r="AL160" s="246"/>
    </row>
    <row r="161" spans="1:38" s="247" customFormat="1" ht="12.75" customHeight="1">
      <c r="A161" s="285">
        <v>18</v>
      </c>
      <c r="B161" s="357">
        <v>44636</v>
      </c>
      <c r="C161" s="356"/>
      <c r="D161" s="368" t="s">
        <v>1055</v>
      </c>
      <c r="E161" s="285" t="s">
        <v>591</v>
      </c>
      <c r="F161" s="285">
        <v>190</v>
      </c>
      <c r="G161" s="285">
        <v>85</v>
      </c>
      <c r="H161" s="338">
        <v>265</v>
      </c>
      <c r="I161" s="350" t="s">
        <v>1056</v>
      </c>
      <c r="J161" s="350" t="s">
        <v>1057</v>
      </c>
      <c r="K161" s="338">
        <f t="shared" si="12"/>
        <v>75</v>
      </c>
      <c r="L161" s="351">
        <v>100</v>
      </c>
      <c r="M161" s="352">
        <f t="shared" si="13"/>
        <v>1775</v>
      </c>
      <c r="N161" s="338">
        <v>25</v>
      </c>
      <c r="O161" s="353" t="s">
        <v>589</v>
      </c>
      <c r="P161" s="386">
        <v>44636</v>
      </c>
      <c r="Q161" s="249"/>
      <c r="R161" s="250" t="s">
        <v>1009</v>
      </c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6"/>
      <c r="AK161" s="246"/>
      <c r="AL161" s="246"/>
    </row>
    <row r="162" spans="1:38" s="247" customFormat="1" ht="12.75" customHeight="1">
      <c r="A162" s="310">
        <v>19</v>
      </c>
      <c r="B162" s="358">
        <v>44636</v>
      </c>
      <c r="C162" s="420"/>
      <c r="D162" s="469" t="s">
        <v>1054</v>
      </c>
      <c r="E162" s="310" t="s">
        <v>591</v>
      </c>
      <c r="F162" s="310">
        <v>76</v>
      </c>
      <c r="G162" s="310">
        <v>30</v>
      </c>
      <c r="H162" s="311">
        <v>58</v>
      </c>
      <c r="I162" s="322">
        <v>150</v>
      </c>
      <c r="J162" s="322" t="s">
        <v>1058</v>
      </c>
      <c r="K162" s="311">
        <f t="shared" ref="K162:K169" si="14">H162-F162</f>
        <v>-18</v>
      </c>
      <c r="L162" s="333">
        <v>100</v>
      </c>
      <c r="M162" s="334">
        <f t="shared" si="13"/>
        <v>-1000</v>
      </c>
      <c r="N162" s="311">
        <v>50</v>
      </c>
      <c r="O162" s="335" t="s">
        <v>601</v>
      </c>
      <c r="P162" s="398">
        <v>44636</v>
      </c>
      <c r="Q162" s="249"/>
      <c r="R162" s="250" t="s">
        <v>590</v>
      </c>
      <c r="S162" s="246"/>
      <c r="T162" s="246"/>
      <c r="U162" s="246"/>
      <c r="V162" s="246"/>
      <c r="W162" s="246"/>
      <c r="X162" s="246"/>
      <c r="Y162" s="246"/>
      <c r="Z162" s="246"/>
      <c r="AA162" s="246"/>
      <c r="AB162" s="246"/>
      <c r="AC162" s="246"/>
      <c r="AD162" s="246"/>
      <c r="AE162" s="246"/>
      <c r="AF162" s="246"/>
      <c r="AG162" s="246"/>
      <c r="AH162" s="246"/>
      <c r="AI162" s="246"/>
      <c r="AJ162" s="246"/>
      <c r="AK162" s="246"/>
      <c r="AL162" s="246"/>
    </row>
    <row r="163" spans="1:38" s="247" customFormat="1" ht="12.75" customHeight="1">
      <c r="A163" s="310">
        <v>20</v>
      </c>
      <c r="B163" s="358">
        <v>44636</v>
      </c>
      <c r="C163" s="420"/>
      <c r="D163" s="469" t="s">
        <v>1055</v>
      </c>
      <c r="E163" s="310" t="s">
        <v>591</v>
      </c>
      <c r="F163" s="310">
        <v>190</v>
      </c>
      <c r="G163" s="310">
        <v>85</v>
      </c>
      <c r="H163" s="311">
        <v>85</v>
      </c>
      <c r="I163" s="322" t="s">
        <v>1056</v>
      </c>
      <c r="J163" s="322" t="s">
        <v>1083</v>
      </c>
      <c r="K163" s="311">
        <f>H163-F163</f>
        <v>-105</v>
      </c>
      <c r="L163" s="333">
        <v>100</v>
      </c>
      <c r="M163" s="334">
        <f t="shared" si="13"/>
        <v>-2725</v>
      </c>
      <c r="N163" s="311">
        <v>25</v>
      </c>
      <c r="O163" s="335" t="s">
        <v>601</v>
      </c>
      <c r="P163" s="398">
        <v>44637</v>
      </c>
      <c r="Q163" s="249"/>
      <c r="R163" s="250" t="s">
        <v>1009</v>
      </c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310">
        <v>21</v>
      </c>
      <c r="B164" s="358">
        <v>44636</v>
      </c>
      <c r="C164" s="420"/>
      <c r="D164" s="469" t="s">
        <v>1059</v>
      </c>
      <c r="E164" s="310" t="s">
        <v>591</v>
      </c>
      <c r="F164" s="310">
        <v>9</v>
      </c>
      <c r="G164" s="310">
        <v>5.9</v>
      </c>
      <c r="H164" s="311">
        <v>5.9</v>
      </c>
      <c r="I164" s="322" t="s">
        <v>1060</v>
      </c>
      <c r="J164" s="322" t="s">
        <v>1084</v>
      </c>
      <c r="K164" s="311">
        <f>H164-F164</f>
        <v>-3.0999999999999996</v>
      </c>
      <c r="L164" s="333">
        <v>100</v>
      </c>
      <c r="M164" s="334">
        <f t="shared" si="13"/>
        <v>-4749.9999999999991</v>
      </c>
      <c r="N164" s="311">
        <v>1500</v>
      </c>
      <c r="O164" s="335" t="s">
        <v>601</v>
      </c>
      <c r="P164" s="398">
        <v>44637</v>
      </c>
      <c r="Q164" s="249"/>
      <c r="R164" s="250" t="s">
        <v>590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310">
        <v>22</v>
      </c>
      <c r="B165" s="358">
        <v>44636</v>
      </c>
      <c r="C165" s="420"/>
      <c r="D165" s="469" t="s">
        <v>1061</v>
      </c>
      <c r="E165" s="310" t="s">
        <v>591</v>
      </c>
      <c r="F165" s="310">
        <v>41</v>
      </c>
      <c r="G165" s="310">
        <v>25</v>
      </c>
      <c r="H165" s="311">
        <v>25</v>
      </c>
      <c r="I165" s="322" t="s">
        <v>1062</v>
      </c>
      <c r="J165" s="322" t="s">
        <v>1085</v>
      </c>
      <c r="K165" s="311">
        <f>H165-F165</f>
        <v>-16</v>
      </c>
      <c r="L165" s="333">
        <v>100</v>
      </c>
      <c r="M165" s="334">
        <f t="shared" si="13"/>
        <v>-4100</v>
      </c>
      <c r="N165" s="311">
        <v>250</v>
      </c>
      <c r="O165" s="335" t="s">
        <v>601</v>
      </c>
      <c r="P165" s="398">
        <v>44637</v>
      </c>
      <c r="Q165" s="249"/>
      <c r="R165" s="250" t="s">
        <v>590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s="247" customFormat="1" ht="12.75" customHeight="1">
      <c r="A166" s="285">
        <v>23</v>
      </c>
      <c r="B166" s="386">
        <v>44637</v>
      </c>
      <c r="C166" s="356"/>
      <c r="D166" s="368" t="s">
        <v>1071</v>
      </c>
      <c r="E166" s="285" t="s">
        <v>591</v>
      </c>
      <c r="F166" s="285">
        <v>42.5</v>
      </c>
      <c r="G166" s="285">
        <v>8</v>
      </c>
      <c r="H166" s="338">
        <v>63</v>
      </c>
      <c r="I166" s="350" t="s">
        <v>906</v>
      </c>
      <c r="J166" s="350" t="s">
        <v>1121</v>
      </c>
      <c r="K166" s="338">
        <f t="shared" si="14"/>
        <v>20.5</v>
      </c>
      <c r="L166" s="351">
        <v>100</v>
      </c>
      <c r="M166" s="352">
        <f t="shared" si="13"/>
        <v>925</v>
      </c>
      <c r="N166" s="338">
        <v>50</v>
      </c>
      <c r="O166" s="353" t="s">
        <v>589</v>
      </c>
      <c r="P166" s="386">
        <v>44637</v>
      </c>
      <c r="Q166" s="249"/>
      <c r="R166" s="250" t="s">
        <v>590</v>
      </c>
      <c r="S166" s="246"/>
      <c r="T166" s="246"/>
      <c r="U166" s="246"/>
      <c r="V166" s="246"/>
      <c r="W166" s="246"/>
      <c r="X166" s="246"/>
      <c r="Y166" s="246"/>
      <c r="Z166" s="246"/>
      <c r="AA166" s="246"/>
      <c r="AB166" s="246"/>
      <c r="AC166" s="246"/>
      <c r="AD166" s="246"/>
      <c r="AE166" s="246"/>
      <c r="AF166" s="246"/>
      <c r="AG166" s="246"/>
      <c r="AH166" s="246"/>
      <c r="AI166" s="246"/>
      <c r="AJ166" s="246"/>
      <c r="AK166" s="246"/>
      <c r="AL166" s="246"/>
    </row>
    <row r="167" spans="1:38" s="247" customFormat="1" ht="12.75" customHeight="1">
      <c r="A167" s="285">
        <v>24</v>
      </c>
      <c r="B167" s="386">
        <v>44637</v>
      </c>
      <c r="C167" s="356"/>
      <c r="D167" s="368" t="s">
        <v>1073</v>
      </c>
      <c r="E167" s="285" t="s">
        <v>591</v>
      </c>
      <c r="F167" s="285">
        <v>4.1500000000000004</v>
      </c>
      <c r="G167" s="285">
        <v>2.75</v>
      </c>
      <c r="H167" s="338">
        <v>4.75</v>
      </c>
      <c r="I167" s="357" t="s">
        <v>1074</v>
      </c>
      <c r="J167" s="350" t="s">
        <v>1122</v>
      </c>
      <c r="K167" s="338">
        <f t="shared" si="14"/>
        <v>0.59999999999999964</v>
      </c>
      <c r="L167" s="351">
        <v>100</v>
      </c>
      <c r="M167" s="352">
        <f t="shared" si="13"/>
        <v>1999.9999999999986</v>
      </c>
      <c r="N167" s="338">
        <v>3500</v>
      </c>
      <c r="O167" s="353" t="s">
        <v>589</v>
      </c>
      <c r="P167" s="386">
        <v>44637</v>
      </c>
      <c r="Q167" s="249"/>
      <c r="R167" s="250" t="s">
        <v>1009</v>
      </c>
      <c r="S167" s="246"/>
      <c r="T167" s="246"/>
      <c r="U167" s="246"/>
      <c r="V167" s="246"/>
      <c r="W167" s="246"/>
      <c r="X167" s="246"/>
      <c r="Y167" s="246"/>
      <c r="Z167" s="246"/>
      <c r="AA167" s="246"/>
      <c r="AB167" s="246"/>
      <c r="AC167" s="246"/>
      <c r="AD167" s="246"/>
      <c r="AE167" s="246"/>
      <c r="AF167" s="246"/>
      <c r="AG167" s="246"/>
      <c r="AH167" s="246"/>
      <c r="AI167" s="246"/>
      <c r="AJ167" s="246"/>
      <c r="AK167" s="246"/>
      <c r="AL167" s="246"/>
    </row>
    <row r="168" spans="1:38" s="247" customFormat="1" ht="12.75" customHeight="1">
      <c r="A168" s="285">
        <v>25</v>
      </c>
      <c r="B168" s="386">
        <v>44637</v>
      </c>
      <c r="C168" s="356"/>
      <c r="D168" s="368" t="s">
        <v>1082</v>
      </c>
      <c r="E168" s="285" t="s">
        <v>591</v>
      </c>
      <c r="F168" s="285">
        <v>42.5</v>
      </c>
      <c r="G168" s="285">
        <v>8</v>
      </c>
      <c r="H168" s="338">
        <v>61</v>
      </c>
      <c r="I168" s="350" t="s">
        <v>906</v>
      </c>
      <c r="J168" s="350" t="s">
        <v>1120</v>
      </c>
      <c r="K168" s="338">
        <f t="shared" si="14"/>
        <v>18.5</v>
      </c>
      <c r="L168" s="351">
        <v>100</v>
      </c>
      <c r="M168" s="352">
        <f t="shared" si="13"/>
        <v>825</v>
      </c>
      <c r="N168" s="338">
        <v>50</v>
      </c>
      <c r="O168" s="353" t="s">
        <v>589</v>
      </c>
      <c r="P168" s="386">
        <v>44637</v>
      </c>
      <c r="Q168" s="249"/>
      <c r="R168" s="250" t="s">
        <v>590</v>
      </c>
      <c r="S168" s="246"/>
      <c r="T168" s="246"/>
      <c r="U168" s="246"/>
      <c r="V168" s="246"/>
      <c r="W168" s="246"/>
      <c r="X168" s="246"/>
      <c r="Y168" s="246"/>
      <c r="Z168" s="246"/>
      <c r="AA168" s="246"/>
      <c r="AB168" s="246"/>
      <c r="AC168" s="246"/>
      <c r="AD168" s="246"/>
      <c r="AE168" s="246"/>
      <c r="AF168" s="246"/>
      <c r="AG168" s="246"/>
      <c r="AH168" s="246"/>
      <c r="AI168" s="246"/>
      <c r="AJ168" s="246"/>
      <c r="AK168" s="246"/>
      <c r="AL168" s="246"/>
    </row>
    <row r="169" spans="1:38" s="247" customFormat="1" ht="12.75" customHeight="1">
      <c r="A169" s="310">
        <v>26</v>
      </c>
      <c r="B169" s="358">
        <v>44641</v>
      </c>
      <c r="C169" s="420"/>
      <c r="D169" s="469" t="s">
        <v>1095</v>
      </c>
      <c r="E169" s="310" t="s">
        <v>591</v>
      </c>
      <c r="F169" s="310">
        <v>77</v>
      </c>
      <c r="G169" s="310">
        <v>45</v>
      </c>
      <c r="H169" s="311">
        <v>45</v>
      </c>
      <c r="I169" s="322" t="s">
        <v>1096</v>
      </c>
      <c r="J169" s="322" t="s">
        <v>1110</v>
      </c>
      <c r="K169" s="311">
        <f t="shared" si="14"/>
        <v>-32</v>
      </c>
      <c r="L169" s="333">
        <v>100</v>
      </c>
      <c r="M169" s="334">
        <f t="shared" si="13"/>
        <v>-1700</v>
      </c>
      <c r="N169" s="311">
        <v>50</v>
      </c>
      <c r="O169" s="335" t="s">
        <v>601</v>
      </c>
      <c r="P169" s="398">
        <v>44643</v>
      </c>
      <c r="Q169" s="249"/>
      <c r="R169" s="250" t="s">
        <v>590</v>
      </c>
      <c r="S169" s="246"/>
      <c r="T169" s="246"/>
      <c r="U169" s="246"/>
      <c r="V169" s="246"/>
      <c r="W169" s="246"/>
      <c r="X169" s="246"/>
      <c r="Y169" s="246"/>
      <c r="Z169" s="246"/>
      <c r="AA169" s="246"/>
      <c r="AB169" s="246"/>
      <c r="AC169" s="246"/>
      <c r="AD169" s="246"/>
      <c r="AE169" s="246"/>
      <c r="AF169" s="246"/>
      <c r="AG169" s="246"/>
      <c r="AH169" s="246"/>
      <c r="AI169" s="246"/>
      <c r="AJ169" s="246"/>
      <c r="AK169" s="246"/>
      <c r="AL169" s="246"/>
    </row>
    <row r="170" spans="1:38" s="247" customFormat="1" ht="12.75" customHeight="1">
      <c r="A170" s="310">
        <v>27</v>
      </c>
      <c r="B170" s="358">
        <v>44641</v>
      </c>
      <c r="C170" s="420"/>
      <c r="D170" s="469" t="s">
        <v>1102</v>
      </c>
      <c r="E170" s="310" t="s">
        <v>591</v>
      </c>
      <c r="F170" s="310">
        <v>44.5</v>
      </c>
      <c r="G170" s="310">
        <v>25</v>
      </c>
      <c r="H170" s="311">
        <v>29</v>
      </c>
      <c r="I170" s="322" t="s">
        <v>1103</v>
      </c>
      <c r="J170" s="322" t="s">
        <v>1139</v>
      </c>
      <c r="K170" s="311">
        <f t="shared" ref="K170:K176" si="15">H170-F170</f>
        <v>-15.5</v>
      </c>
      <c r="L170" s="333">
        <v>100</v>
      </c>
      <c r="M170" s="334">
        <f t="shared" si="13"/>
        <v>-3975</v>
      </c>
      <c r="N170" s="311">
        <v>250</v>
      </c>
      <c r="O170" s="335" t="s">
        <v>601</v>
      </c>
      <c r="P170" s="398">
        <v>44643</v>
      </c>
      <c r="Q170" s="249"/>
      <c r="R170" s="250" t="s">
        <v>590</v>
      </c>
      <c r="S170" s="246"/>
      <c r="T170" s="246"/>
      <c r="U170" s="246"/>
      <c r="V170" s="246"/>
      <c r="W170" s="246"/>
      <c r="X170" s="246"/>
      <c r="Y170" s="246"/>
      <c r="Z170" s="246"/>
      <c r="AA170" s="246"/>
      <c r="AB170" s="246"/>
      <c r="AC170" s="246"/>
      <c r="AD170" s="246"/>
      <c r="AE170" s="246"/>
      <c r="AF170" s="246"/>
      <c r="AG170" s="246"/>
      <c r="AH170" s="246"/>
      <c r="AI170" s="246"/>
      <c r="AJ170" s="246"/>
      <c r="AK170" s="246"/>
      <c r="AL170" s="246"/>
    </row>
    <row r="171" spans="1:38" s="247" customFormat="1" ht="12.75" customHeight="1">
      <c r="A171" s="285">
        <v>28</v>
      </c>
      <c r="B171" s="357">
        <v>44642</v>
      </c>
      <c r="C171" s="356"/>
      <c r="D171" s="368" t="s">
        <v>1111</v>
      </c>
      <c r="E171" s="285" t="s">
        <v>591</v>
      </c>
      <c r="F171" s="285">
        <v>20.5</v>
      </c>
      <c r="G171" s="285">
        <v>12</v>
      </c>
      <c r="H171" s="338">
        <v>25.5</v>
      </c>
      <c r="I171" s="350" t="s">
        <v>1112</v>
      </c>
      <c r="J171" s="350" t="s">
        <v>913</v>
      </c>
      <c r="K171" s="338">
        <f t="shared" si="15"/>
        <v>5</v>
      </c>
      <c r="L171" s="351">
        <v>100</v>
      </c>
      <c r="M171" s="352">
        <f t="shared" si="13"/>
        <v>2650</v>
      </c>
      <c r="N171" s="338">
        <v>550</v>
      </c>
      <c r="O171" s="353" t="s">
        <v>589</v>
      </c>
      <c r="P171" s="386">
        <v>44642</v>
      </c>
      <c r="Q171" s="249"/>
      <c r="R171" s="250" t="s">
        <v>1009</v>
      </c>
      <c r="S171" s="246"/>
      <c r="T171" s="246"/>
      <c r="U171" s="246"/>
      <c r="V171" s="246"/>
      <c r="W171" s="246"/>
      <c r="X171" s="246"/>
      <c r="Y171" s="246"/>
      <c r="Z171" s="246"/>
      <c r="AA171" s="246"/>
      <c r="AB171" s="246"/>
      <c r="AC171" s="246"/>
      <c r="AD171" s="246"/>
      <c r="AE171" s="246"/>
      <c r="AF171" s="246"/>
      <c r="AG171" s="246"/>
      <c r="AH171" s="246"/>
      <c r="AI171" s="246"/>
      <c r="AJ171" s="246"/>
      <c r="AK171" s="246"/>
      <c r="AL171" s="246"/>
    </row>
    <row r="172" spans="1:38" s="247" customFormat="1" ht="12.75" customHeight="1">
      <c r="A172" s="285">
        <v>29</v>
      </c>
      <c r="B172" s="357">
        <v>44642</v>
      </c>
      <c r="C172" s="356"/>
      <c r="D172" s="368" t="s">
        <v>1113</v>
      </c>
      <c r="E172" s="285" t="s">
        <v>591</v>
      </c>
      <c r="F172" s="285">
        <v>28.5</v>
      </c>
      <c r="G172" s="285">
        <v>20</v>
      </c>
      <c r="H172" s="338">
        <v>34.5</v>
      </c>
      <c r="I172" s="350" t="s">
        <v>1114</v>
      </c>
      <c r="J172" s="350" t="s">
        <v>909</v>
      </c>
      <c r="K172" s="338">
        <f t="shared" si="15"/>
        <v>6</v>
      </c>
      <c r="L172" s="351">
        <v>100</v>
      </c>
      <c r="M172" s="352">
        <f t="shared" si="13"/>
        <v>3350</v>
      </c>
      <c r="N172" s="338">
        <v>575</v>
      </c>
      <c r="O172" s="353" t="s">
        <v>589</v>
      </c>
      <c r="P172" s="386">
        <v>44642</v>
      </c>
      <c r="Q172" s="249"/>
      <c r="R172" s="250" t="s">
        <v>1009</v>
      </c>
      <c r="S172" s="246"/>
      <c r="T172" s="246"/>
      <c r="U172" s="246"/>
      <c r="V172" s="246"/>
      <c r="W172" s="246"/>
      <c r="X172" s="246"/>
      <c r="Y172" s="246"/>
      <c r="Z172" s="246"/>
      <c r="AA172" s="246"/>
      <c r="AB172" s="246"/>
      <c r="AC172" s="246"/>
      <c r="AD172" s="246"/>
      <c r="AE172" s="246"/>
      <c r="AF172" s="246"/>
      <c r="AG172" s="246"/>
      <c r="AH172" s="246"/>
      <c r="AI172" s="246"/>
      <c r="AJ172" s="246"/>
      <c r="AK172" s="246"/>
      <c r="AL172" s="246"/>
    </row>
    <row r="173" spans="1:38" s="247" customFormat="1" ht="12.75" customHeight="1">
      <c r="A173" s="285">
        <v>30</v>
      </c>
      <c r="B173" s="357">
        <v>44642</v>
      </c>
      <c r="C173" s="356"/>
      <c r="D173" s="368" t="s">
        <v>1118</v>
      </c>
      <c r="E173" s="285" t="s">
        <v>591</v>
      </c>
      <c r="F173" s="285">
        <v>167.5</v>
      </c>
      <c r="G173" s="285">
        <v>90</v>
      </c>
      <c r="H173" s="338">
        <v>197.5</v>
      </c>
      <c r="I173" s="350" t="s">
        <v>1119</v>
      </c>
      <c r="J173" s="350" t="s">
        <v>604</v>
      </c>
      <c r="K173" s="338">
        <f t="shared" si="15"/>
        <v>30</v>
      </c>
      <c r="L173" s="351">
        <v>100</v>
      </c>
      <c r="M173" s="352">
        <f t="shared" si="13"/>
        <v>1400</v>
      </c>
      <c r="N173" s="338">
        <v>50</v>
      </c>
      <c r="O173" s="353" t="s">
        <v>589</v>
      </c>
      <c r="P173" s="386">
        <v>44642</v>
      </c>
      <c r="Q173" s="249"/>
      <c r="R173" s="250" t="s">
        <v>590</v>
      </c>
      <c r="S173" s="246"/>
      <c r="T173" s="246"/>
      <c r="U173" s="246"/>
      <c r="V173" s="246"/>
      <c r="W173" s="246"/>
      <c r="X173" s="246"/>
      <c r="Y173" s="246"/>
      <c r="Z173" s="246"/>
      <c r="AA173" s="246"/>
      <c r="AB173" s="246"/>
      <c r="AC173" s="246"/>
      <c r="AD173" s="246"/>
      <c r="AE173" s="246"/>
      <c r="AF173" s="246"/>
      <c r="AG173" s="246"/>
      <c r="AH173" s="246"/>
      <c r="AI173" s="246"/>
      <c r="AJ173" s="246"/>
      <c r="AK173" s="246"/>
      <c r="AL173" s="246"/>
    </row>
    <row r="174" spans="1:38" s="247" customFormat="1" ht="12.75" customHeight="1">
      <c r="A174" s="285">
        <v>31</v>
      </c>
      <c r="B174" s="357">
        <v>44642</v>
      </c>
      <c r="C174" s="356"/>
      <c r="D174" s="368" t="s">
        <v>1124</v>
      </c>
      <c r="E174" s="285" t="s">
        <v>591</v>
      </c>
      <c r="F174" s="285">
        <v>56.5</v>
      </c>
      <c r="G174" s="285">
        <v>30</v>
      </c>
      <c r="H174" s="338">
        <v>72</v>
      </c>
      <c r="I174" s="350" t="s">
        <v>996</v>
      </c>
      <c r="J174" s="350" t="s">
        <v>1138</v>
      </c>
      <c r="K174" s="338">
        <f t="shared" si="15"/>
        <v>15.5</v>
      </c>
      <c r="L174" s="351">
        <v>100</v>
      </c>
      <c r="M174" s="352">
        <f t="shared" si="13"/>
        <v>2225</v>
      </c>
      <c r="N174" s="338">
        <v>150</v>
      </c>
      <c r="O174" s="353" t="s">
        <v>589</v>
      </c>
      <c r="P174" s="386">
        <v>44643</v>
      </c>
      <c r="Q174" s="249"/>
      <c r="R174" s="250" t="s">
        <v>1009</v>
      </c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</row>
    <row r="175" spans="1:38" s="247" customFormat="1" ht="12.75" customHeight="1">
      <c r="A175" s="285">
        <v>32</v>
      </c>
      <c r="B175" s="357">
        <v>44642</v>
      </c>
      <c r="C175" s="356"/>
      <c r="D175" s="368" t="s">
        <v>1125</v>
      </c>
      <c r="E175" s="285" t="s">
        <v>591</v>
      </c>
      <c r="F175" s="285">
        <v>42</v>
      </c>
      <c r="G175" s="285">
        <v>27</v>
      </c>
      <c r="H175" s="338">
        <v>51</v>
      </c>
      <c r="I175" s="350" t="s">
        <v>1126</v>
      </c>
      <c r="J175" s="350" t="s">
        <v>797</v>
      </c>
      <c r="K175" s="338">
        <f t="shared" si="15"/>
        <v>9</v>
      </c>
      <c r="L175" s="351">
        <v>100</v>
      </c>
      <c r="M175" s="352">
        <f t="shared" si="13"/>
        <v>2600</v>
      </c>
      <c r="N175" s="338">
        <v>300</v>
      </c>
      <c r="O175" s="353" t="s">
        <v>589</v>
      </c>
      <c r="P175" s="386">
        <v>44643</v>
      </c>
      <c r="Q175" s="249"/>
      <c r="R175" s="250" t="s">
        <v>590</v>
      </c>
      <c r="S175" s="246"/>
      <c r="T175" s="246"/>
      <c r="U175" s="246"/>
      <c r="V175" s="246"/>
      <c r="W175" s="246"/>
      <c r="X175" s="246"/>
      <c r="Y175" s="246"/>
      <c r="Z175" s="246"/>
      <c r="AA175" s="246"/>
      <c r="AB175" s="246"/>
      <c r="AC175" s="246"/>
      <c r="AD175" s="246"/>
      <c r="AE175" s="246"/>
      <c r="AF175" s="246"/>
      <c r="AG175" s="246"/>
      <c r="AH175" s="246"/>
      <c r="AI175" s="246"/>
      <c r="AJ175" s="246"/>
      <c r="AK175" s="246"/>
      <c r="AL175" s="246"/>
    </row>
    <row r="176" spans="1:38" s="247" customFormat="1" ht="12.75" customHeight="1">
      <c r="A176" s="285">
        <v>33</v>
      </c>
      <c r="B176" s="357">
        <v>44642</v>
      </c>
      <c r="C176" s="356"/>
      <c r="D176" s="368" t="s">
        <v>1127</v>
      </c>
      <c r="E176" s="285" t="s">
        <v>591</v>
      </c>
      <c r="F176" s="285">
        <v>41</v>
      </c>
      <c r="G176" s="285">
        <v>25</v>
      </c>
      <c r="H176" s="338">
        <v>49</v>
      </c>
      <c r="I176" s="350" t="s">
        <v>1126</v>
      </c>
      <c r="J176" s="350" t="s">
        <v>917</v>
      </c>
      <c r="K176" s="338">
        <f t="shared" si="15"/>
        <v>8</v>
      </c>
      <c r="L176" s="351">
        <v>100</v>
      </c>
      <c r="M176" s="352">
        <f t="shared" si="13"/>
        <v>1900</v>
      </c>
      <c r="N176" s="338">
        <v>250</v>
      </c>
      <c r="O176" s="353" t="s">
        <v>589</v>
      </c>
      <c r="P176" s="386">
        <v>44643</v>
      </c>
      <c r="Q176" s="249"/>
      <c r="R176" s="250" t="s">
        <v>590</v>
      </c>
      <c r="S176" s="246"/>
      <c r="T176" s="246"/>
      <c r="U176" s="246"/>
      <c r="V176" s="246"/>
      <c r="W176" s="246"/>
      <c r="X176" s="246"/>
      <c r="Y176" s="246"/>
      <c r="Z176" s="246"/>
      <c r="AA176" s="246"/>
      <c r="AB176" s="246"/>
      <c r="AC176" s="246"/>
      <c r="AD176" s="246"/>
      <c r="AE176" s="246"/>
      <c r="AF176" s="246"/>
      <c r="AG176" s="246"/>
      <c r="AH176" s="246"/>
      <c r="AI176" s="246"/>
      <c r="AJ176" s="246"/>
      <c r="AK176" s="246"/>
      <c r="AL176" s="246"/>
    </row>
    <row r="177" spans="1:38" s="247" customFormat="1" ht="12.75" customHeight="1">
      <c r="A177" s="310">
        <v>34</v>
      </c>
      <c r="B177" s="358">
        <v>44642</v>
      </c>
      <c r="C177" s="420"/>
      <c r="D177" s="469" t="s">
        <v>1128</v>
      </c>
      <c r="E177" s="310" t="s">
        <v>591</v>
      </c>
      <c r="F177" s="310">
        <v>6.5</v>
      </c>
      <c r="G177" s="310">
        <v>2.8</v>
      </c>
      <c r="H177" s="311">
        <v>2.8</v>
      </c>
      <c r="I177" s="483" t="s">
        <v>1129</v>
      </c>
      <c r="J177" s="322" t="s">
        <v>1173</v>
      </c>
      <c r="K177" s="311">
        <f>H177-F177</f>
        <v>-3.7</v>
      </c>
      <c r="L177" s="333">
        <v>100</v>
      </c>
      <c r="M177" s="334">
        <f>(K177*N177)-L177</f>
        <v>-4170</v>
      </c>
      <c r="N177" s="311">
        <v>1100</v>
      </c>
      <c r="O177" s="335" t="s">
        <v>601</v>
      </c>
      <c r="P177" s="398">
        <v>44644</v>
      </c>
      <c r="Q177" s="249"/>
      <c r="R177" s="250" t="s">
        <v>590</v>
      </c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</row>
    <row r="178" spans="1:38" s="247" customFormat="1" ht="12.75" customHeight="1">
      <c r="A178" s="285">
        <v>30</v>
      </c>
      <c r="B178" s="357">
        <v>44643</v>
      </c>
      <c r="C178" s="356"/>
      <c r="D178" s="368" t="s">
        <v>1118</v>
      </c>
      <c r="E178" s="285" t="s">
        <v>591</v>
      </c>
      <c r="F178" s="285">
        <v>167.5</v>
      </c>
      <c r="G178" s="285">
        <v>90</v>
      </c>
      <c r="H178" s="338">
        <v>192</v>
      </c>
      <c r="I178" s="350" t="s">
        <v>1119</v>
      </c>
      <c r="J178" s="350" t="s">
        <v>1140</v>
      </c>
      <c r="K178" s="338">
        <f>H178-F178</f>
        <v>24.5</v>
      </c>
      <c r="L178" s="351">
        <v>100</v>
      </c>
      <c r="M178" s="352">
        <f>(K178*N178)-L178</f>
        <v>1125</v>
      </c>
      <c r="N178" s="338">
        <v>50</v>
      </c>
      <c r="O178" s="353" t="s">
        <v>589</v>
      </c>
      <c r="P178" s="386">
        <v>44643</v>
      </c>
      <c r="Q178" s="249"/>
      <c r="R178" s="250" t="s">
        <v>590</v>
      </c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</row>
    <row r="179" spans="1:38" s="247" customFormat="1" ht="12.75" customHeight="1">
      <c r="A179" s="310">
        <v>31</v>
      </c>
      <c r="B179" s="358">
        <v>44643</v>
      </c>
      <c r="C179" s="420"/>
      <c r="D179" s="469" t="s">
        <v>1125</v>
      </c>
      <c r="E179" s="310" t="s">
        <v>591</v>
      </c>
      <c r="F179" s="310">
        <v>36</v>
      </c>
      <c r="G179" s="310">
        <v>20</v>
      </c>
      <c r="H179" s="311">
        <v>20</v>
      </c>
      <c r="I179" s="483" t="s">
        <v>1126</v>
      </c>
      <c r="J179" s="322" t="s">
        <v>1085</v>
      </c>
      <c r="K179" s="311">
        <f>H179-F179</f>
        <v>-16</v>
      </c>
      <c r="L179" s="333">
        <v>100</v>
      </c>
      <c r="M179" s="334">
        <f>(K179*N179)-L179</f>
        <v>-4900</v>
      </c>
      <c r="N179" s="311">
        <v>300</v>
      </c>
      <c r="O179" s="335" t="s">
        <v>601</v>
      </c>
      <c r="P179" s="398">
        <v>44644</v>
      </c>
      <c r="Q179" s="249"/>
      <c r="R179" s="250" t="s">
        <v>590</v>
      </c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</row>
    <row r="180" spans="1:38" s="247" customFormat="1" ht="12.75" customHeight="1">
      <c r="A180" s="251">
        <v>32</v>
      </c>
      <c r="B180" s="339">
        <v>44643</v>
      </c>
      <c r="C180" s="383"/>
      <c r="D180" s="384" t="s">
        <v>1143</v>
      </c>
      <c r="E180" s="251" t="s">
        <v>591</v>
      </c>
      <c r="F180" s="379" t="s">
        <v>1144</v>
      </c>
      <c r="G180" s="251">
        <v>0</v>
      </c>
      <c r="H180" s="252"/>
      <c r="I180" s="470" t="s">
        <v>1145</v>
      </c>
      <c r="J180" s="302" t="s">
        <v>592</v>
      </c>
      <c r="K180" s="252"/>
      <c r="L180" s="283"/>
      <c r="M180" s="284"/>
      <c r="N180" s="252"/>
      <c r="O180" s="367"/>
      <c r="P180" s="293"/>
      <c r="Q180" s="249"/>
      <c r="R180" s="250" t="s">
        <v>1009</v>
      </c>
      <c r="S180" s="246"/>
      <c r="T180" s="246"/>
      <c r="U180" s="246"/>
      <c r="V180" s="246"/>
      <c r="W180" s="246"/>
      <c r="X180" s="246"/>
      <c r="Y180" s="246"/>
      <c r="Z180" s="246"/>
      <c r="AA180" s="246"/>
      <c r="AB180" s="246"/>
      <c r="AC180" s="246"/>
      <c r="AD180" s="246"/>
      <c r="AE180" s="246"/>
      <c r="AF180" s="246"/>
      <c r="AG180" s="246"/>
      <c r="AH180" s="246"/>
      <c r="AI180" s="246"/>
      <c r="AJ180" s="246"/>
      <c r="AK180" s="246"/>
      <c r="AL180" s="246"/>
    </row>
    <row r="181" spans="1:38" s="247" customFormat="1" ht="12.75" customHeight="1">
      <c r="A181" s="285">
        <v>33</v>
      </c>
      <c r="B181" s="357">
        <v>44644</v>
      </c>
      <c r="C181" s="356"/>
      <c r="D181" s="368" t="s">
        <v>1164</v>
      </c>
      <c r="E181" s="285" t="s">
        <v>591</v>
      </c>
      <c r="F181" s="285">
        <v>36.5</v>
      </c>
      <c r="G181" s="285"/>
      <c r="H181" s="338">
        <v>63.5</v>
      </c>
      <c r="I181" s="482" t="s">
        <v>1165</v>
      </c>
      <c r="J181" s="350" t="s">
        <v>1169</v>
      </c>
      <c r="K181" s="338">
        <f>H181-F181</f>
        <v>27</v>
      </c>
      <c r="L181" s="351">
        <v>100</v>
      </c>
      <c r="M181" s="352">
        <f>(K181*N181)-L181</f>
        <v>1250</v>
      </c>
      <c r="N181" s="338">
        <v>50</v>
      </c>
      <c r="O181" s="353" t="s">
        <v>589</v>
      </c>
      <c r="P181" s="357">
        <v>44644</v>
      </c>
      <c r="Q181" s="249"/>
      <c r="R181" s="250" t="s">
        <v>1009</v>
      </c>
      <c r="S181" s="246"/>
      <c r="T181" s="246"/>
      <c r="U181" s="246"/>
      <c r="V181" s="246"/>
      <c r="W181" s="246"/>
      <c r="X181" s="246"/>
      <c r="Y181" s="246"/>
      <c r="Z181" s="246"/>
      <c r="AA181" s="246"/>
      <c r="AB181" s="246"/>
      <c r="AC181" s="246"/>
      <c r="AD181" s="246"/>
      <c r="AE181" s="246"/>
      <c r="AF181" s="246"/>
      <c r="AG181" s="246"/>
      <c r="AH181" s="246"/>
      <c r="AI181" s="246"/>
      <c r="AJ181" s="246"/>
      <c r="AK181" s="246"/>
      <c r="AL181" s="246"/>
    </row>
    <row r="182" spans="1:38" s="247" customFormat="1" ht="12.75" customHeight="1">
      <c r="A182" s="285">
        <v>34</v>
      </c>
      <c r="B182" s="357">
        <v>44644</v>
      </c>
      <c r="C182" s="356"/>
      <c r="D182" s="368" t="s">
        <v>1166</v>
      </c>
      <c r="E182" s="285" t="s">
        <v>591</v>
      </c>
      <c r="F182" s="285">
        <v>31.5</v>
      </c>
      <c r="G182" s="285"/>
      <c r="H182" s="338">
        <v>54.5</v>
      </c>
      <c r="I182" s="482" t="s">
        <v>866</v>
      </c>
      <c r="J182" s="350" t="s">
        <v>1006</v>
      </c>
      <c r="K182" s="338">
        <f>H182-F182</f>
        <v>23</v>
      </c>
      <c r="L182" s="351">
        <v>100</v>
      </c>
      <c r="M182" s="352">
        <f>(K182*N182)-L182</f>
        <v>1050</v>
      </c>
      <c r="N182" s="338">
        <v>50</v>
      </c>
      <c r="O182" s="353" t="s">
        <v>589</v>
      </c>
      <c r="P182" s="357">
        <v>44644</v>
      </c>
      <c r="Q182" s="249"/>
      <c r="R182" s="250" t="s">
        <v>1009</v>
      </c>
      <c r="S182" s="246"/>
      <c r="T182" s="246"/>
      <c r="U182" s="246"/>
      <c r="V182" s="246"/>
      <c r="W182" s="246"/>
      <c r="X182" s="246"/>
      <c r="Y182" s="246"/>
      <c r="Z182" s="246"/>
      <c r="AA182" s="246"/>
      <c r="AB182" s="246"/>
      <c r="AC182" s="246"/>
      <c r="AD182" s="246"/>
      <c r="AE182" s="246"/>
      <c r="AF182" s="246"/>
      <c r="AG182" s="246"/>
      <c r="AH182" s="246"/>
      <c r="AI182" s="246"/>
      <c r="AJ182" s="246"/>
      <c r="AK182" s="246"/>
      <c r="AL182" s="246"/>
    </row>
    <row r="183" spans="1:38" s="247" customFormat="1" ht="12.75" customHeight="1">
      <c r="A183" s="285">
        <v>35</v>
      </c>
      <c r="B183" s="357">
        <v>44644</v>
      </c>
      <c r="C183" s="356"/>
      <c r="D183" s="368" t="s">
        <v>1167</v>
      </c>
      <c r="E183" s="285" t="s">
        <v>591</v>
      </c>
      <c r="F183" s="285">
        <v>32.5</v>
      </c>
      <c r="G183" s="285">
        <v>15</v>
      </c>
      <c r="H183" s="338">
        <v>48.5</v>
      </c>
      <c r="I183" s="482" t="s">
        <v>1168</v>
      </c>
      <c r="J183" s="350" t="s">
        <v>1170</v>
      </c>
      <c r="K183" s="338">
        <f>H183-F183</f>
        <v>16</v>
      </c>
      <c r="L183" s="351">
        <v>100</v>
      </c>
      <c r="M183" s="352">
        <f>(K183*N183)-L183</f>
        <v>3900</v>
      </c>
      <c r="N183" s="338">
        <v>250</v>
      </c>
      <c r="O183" s="353" t="s">
        <v>589</v>
      </c>
      <c r="P183" s="357">
        <v>44644</v>
      </c>
      <c r="Q183" s="249"/>
      <c r="R183" s="250" t="s">
        <v>1009</v>
      </c>
      <c r="S183" s="246"/>
      <c r="T183" s="246"/>
      <c r="U183" s="246"/>
      <c r="V183" s="246"/>
      <c r="W183" s="246"/>
      <c r="X183" s="246"/>
      <c r="Y183" s="246"/>
      <c r="Z183" s="246"/>
      <c r="AA183" s="246"/>
      <c r="AB183" s="246"/>
      <c r="AC183" s="246"/>
      <c r="AD183" s="246"/>
      <c r="AE183" s="246"/>
      <c r="AF183" s="246"/>
      <c r="AG183" s="246"/>
      <c r="AH183" s="246"/>
      <c r="AI183" s="246"/>
      <c r="AJ183" s="246"/>
      <c r="AK183" s="246"/>
      <c r="AL183" s="246"/>
    </row>
    <row r="184" spans="1:38" s="247" customFormat="1" ht="12.75" customHeight="1">
      <c r="A184" s="285">
        <v>36</v>
      </c>
      <c r="B184" s="357">
        <v>44645</v>
      </c>
      <c r="C184" s="356"/>
      <c r="D184" s="368" t="s">
        <v>1172</v>
      </c>
      <c r="E184" s="285" t="s">
        <v>591</v>
      </c>
      <c r="F184" s="285">
        <v>51</v>
      </c>
      <c r="G184" s="285">
        <v>25</v>
      </c>
      <c r="H184" s="338">
        <v>67</v>
      </c>
      <c r="I184" s="482" t="s">
        <v>866</v>
      </c>
      <c r="J184" s="350" t="s">
        <v>1170</v>
      </c>
      <c r="K184" s="338">
        <f>H184-F184</f>
        <v>16</v>
      </c>
      <c r="L184" s="351">
        <v>100</v>
      </c>
      <c r="M184" s="352">
        <f>(K184*N184)-L184</f>
        <v>2300</v>
      </c>
      <c r="N184" s="338">
        <v>150</v>
      </c>
      <c r="O184" s="353" t="s">
        <v>589</v>
      </c>
      <c r="P184" s="357">
        <v>44645</v>
      </c>
      <c r="Q184" s="249"/>
      <c r="R184" s="250" t="s">
        <v>1009</v>
      </c>
      <c r="S184" s="246"/>
      <c r="T184" s="246"/>
      <c r="U184" s="246"/>
      <c r="V184" s="246"/>
      <c r="W184" s="246"/>
      <c r="X184" s="246"/>
      <c r="Y184" s="246"/>
      <c r="Z184" s="246"/>
      <c r="AA184" s="246"/>
      <c r="AB184" s="246"/>
      <c r="AC184" s="246"/>
      <c r="AD184" s="246"/>
      <c r="AE184" s="246"/>
      <c r="AF184" s="246"/>
      <c r="AG184" s="246"/>
      <c r="AH184" s="246"/>
      <c r="AI184" s="246"/>
      <c r="AJ184" s="246"/>
      <c r="AK184" s="246"/>
      <c r="AL184" s="246"/>
    </row>
    <row r="185" spans="1:38" s="247" customFormat="1" ht="12.75" customHeight="1">
      <c r="A185" s="251">
        <v>37</v>
      </c>
      <c r="B185" s="339">
        <v>44645</v>
      </c>
      <c r="C185" s="383"/>
      <c r="D185" s="384" t="s">
        <v>1192</v>
      </c>
      <c r="E185" s="251" t="s">
        <v>591</v>
      </c>
      <c r="F185" s="251" t="s">
        <v>1193</v>
      </c>
      <c r="G185" s="251">
        <v>20</v>
      </c>
      <c r="H185" s="252"/>
      <c r="I185" s="470" t="s">
        <v>1062</v>
      </c>
      <c r="J185" s="302" t="s">
        <v>592</v>
      </c>
      <c r="K185" s="252"/>
      <c r="L185" s="283"/>
      <c r="M185" s="284"/>
      <c r="N185" s="252"/>
      <c r="O185" s="367"/>
      <c r="P185" s="293"/>
      <c r="Q185" s="249"/>
      <c r="R185" s="250" t="s">
        <v>590</v>
      </c>
      <c r="S185" s="246"/>
      <c r="T185" s="246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</row>
    <row r="186" spans="1:38" s="247" customFormat="1" ht="12.75" customHeight="1">
      <c r="A186" s="251"/>
      <c r="B186" s="339"/>
      <c r="C186" s="383"/>
      <c r="D186" s="384"/>
      <c r="E186" s="251"/>
      <c r="F186" s="251"/>
      <c r="G186" s="251"/>
      <c r="H186" s="252"/>
      <c r="I186" s="470"/>
      <c r="J186" s="302"/>
      <c r="K186" s="252"/>
      <c r="L186" s="283"/>
      <c r="M186" s="284"/>
      <c r="N186" s="252"/>
      <c r="O186" s="367"/>
      <c r="P186" s="293"/>
      <c r="Q186" s="249"/>
      <c r="R186" s="250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</row>
    <row r="187" spans="1:38" s="247" customFormat="1" ht="12.75" customHeight="1">
      <c r="A187" s="251"/>
      <c r="B187" s="339"/>
      <c r="C187" s="383"/>
      <c r="D187" s="384"/>
      <c r="E187" s="251"/>
      <c r="F187" s="251"/>
      <c r="G187" s="251"/>
      <c r="H187" s="252"/>
      <c r="I187" s="470"/>
      <c r="J187" s="302"/>
      <c r="K187" s="252"/>
      <c r="L187" s="283"/>
      <c r="M187" s="284"/>
      <c r="N187" s="252"/>
      <c r="O187" s="367"/>
      <c r="P187" s="293"/>
      <c r="Q187" s="249"/>
      <c r="R187" s="250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</row>
    <row r="188" spans="1:38" s="301" customFormat="1" ht="12.75" customHeight="1">
      <c r="A188" s="385"/>
      <c r="B188" s="385"/>
      <c r="C188" s="385"/>
      <c r="D188" s="385"/>
      <c r="E188" s="385"/>
      <c r="F188" s="251"/>
      <c r="G188" s="385"/>
      <c r="H188" s="385"/>
      <c r="I188" s="385"/>
      <c r="J188" s="385"/>
      <c r="K188" s="252"/>
      <c r="L188" s="283"/>
      <c r="M188" s="284"/>
      <c r="N188" s="252"/>
      <c r="O188" s="367"/>
      <c r="P188" s="293"/>
      <c r="Q188" s="298"/>
      <c r="R188" s="299"/>
      <c r="S188" s="298"/>
      <c r="T188" s="298"/>
      <c r="U188" s="298"/>
      <c r="V188" s="298"/>
      <c r="W188" s="298"/>
      <c r="X188" s="298"/>
      <c r="Y188" s="298"/>
      <c r="Z188" s="298"/>
      <c r="AA188" s="298"/>
      <c r="AB188" s="298"/>
      <c r="AC188" s="298"/>
      <c r="AD188" s="298"/>
      <c r="AE188" s="298"/>
      <c r="AF188" s="300"/>
      <c r="AG188" s="300"/>
      <c r="AH188" s="300"/>
      <c r="AI188" s="300"/>
      <c r="AJ188" s="300"/>
      <c r="AK188" s="300"/>
      <c r="AL188" s="300"/>
    </row>
    <row r="189" spans="1:38" ht="14.25" customHeight="1">
      <c r="A189" s="151"/>
      <c r="B189" s="156"/>
      <c r="C189" s="156"/>
      <c r="D189" s="157"/>
      <c r="E189" s="151"/>
      <c r="F189" s="158"/>
      <c r="G189" s="151"/>
      <c r="H189" s="151"/>
      <c r="I189" s="151"/>
      <c r="J189" s="156"/>
      <c r="K189" s="159"/>
      <c r="L189" s="151"/>
      <c r="M189" s="151"/>
      <c r="N189" s="151"/>
      <c r="O189" s="160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>
      <c r="A190" s="94" t="s">
        <v>613</v>
      </c>
      <c r="B190" s="161"/>
      <c r="C190" s="161"/>
      <c r="D190" s="162"/>
      <c r="E190" s="135"/>
      <c r="F190" s="6"/>
      <c r="G190" s="6"/>
      <c r="H190" s="136"/>
      <c r="I190" s="163"/>
      <c r="J190" s="1"/>
      <c r="K190" s="6"/>
      <c r="L190" s="6"/>
      <c r="M190" s="6"/>
      <c r="N190" s="1"/>
      <c r="O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38.25" customHeight="1">
      <c r="A191" s="95" t="s">
        <v>16</v>
      </c>
      <c r="B191" s="96" t="s">
        <v>566</v>
      </c>
      <c r="C191" s="96"/>
      <c r="D191" s="97" t="s">
        <v>577</v>
      </c>
      <c r="E191" s="96" t="s">
        <v>578</v>
      </c>
      <c r="F191" s="96" t="s">
        <v>579</v>
      </c>
      <c r="G191" s="96" t="s">
        <v>580</v>
      </c>
      <c r="H191" s="96" t="s">
        <v>581</v>
      </c>
      <c r="I191" s="96" t="s">
        <v>582</v>
      </c>
      <c r="J191" s="95" t="s">
        <v>583</v>
      </c>
      <c r="K191" s="139" t="s">
        <v>600</v>
      </c>
      <c r="L191" s="140" t="s">
        <v>585</v>
      </c>
      <c r="M191" s="98" t="s">
        <v>586</v>
      </c>
      <c r="N191" s="96" t="s">
        <v>587</v>
      </c>
      <c r="O191" s="97" t="s">
        <v>588</v>
      </c>
      <c r="P191" s="96" t="s">
        <v>820</v>
      </c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s="247" customFormat="1" ht="14.25" customHeight="1">
      <c r="A192" s="271">
        <v>1</v>
      </c>
      <c r="B192" s="272">
        <v>44488</v>
      </c>
      <c r="C192" s="273"/>
      <c r="D192" s="274" t="s">
        <v>137</v>
      </c>
      <c r="E192" s="275" t="s">
        <v>1064</v>
      </c>
      <c r="F192" s="276">
        <v>235.25</v>
      </c>
      <c r="G192" s="276">
        <v>198</v>
      </c>
      <c r="H192" s="275"/>
      <c r="I192" s="277" t="s">
        <v>825</v>
      </c>
      <c r="J192" s="278" t="s">
        <v>592</v>
      </c>
      <c r="K192" s="278"/>
      <c r="L192" s="279"/>
      <c r="M192" s="280"/>
      <c r="N192" s="278"/>
      <c r="O192" s="281"/>
      <c r="P192" s="278"/>
      <c r="Q192" s="246"/>
      <c r="R192" s="1" t="s">
        <v>590</v>
      </c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</row>
    <row r="193" spans="1:38" s="247" customFormat="1" ht="12.75" customHeight="1">
      <c r="A193" s="399">
        <v>2</v>
      </c>
      <c r="B193" s="386">
        <v>44599</v>
      </c>
      <c r="C193" s="400"/>
      <c r="D193" s="401" t="s">
        <v>71</v>
      </c>
      <c r="E193" s="402" t="s">
        <v>591</v>
      </c>
      <c r="F193" s="399">
        <v>200</v>
      </c>
      <c r="G193" s="399">
        <v>183</v>
      </c>
      <c r="H193" s="402">
        <v>224</v>
      </c>
      <c r="I193" s="403" t="s">
        <v>860</v>
      </c>
      <c r="J193" s="404" t="s">
        <v>978</v>
      </c>
      <c r="K193" s="404">
        <f>H193-F193</f>
        <v>24</v>
      </c>
      <c r="L193" s="405">
        <f>(F193*-0.7)/100</f>
        <v>-1.4</v>
      </c>
      <c r="M193" s="406">
        <f>(K193+L193)/F193</f>
        <v>0.113</v>
      </c>
      <c r="N193" s="404" t="s">
        <v>589</v>
      </c>
      <c r="O193" s="407">
        <v>44624</v>
      </c>
      <c r="P193" s="421"/>
      <c r="Q193" s="246"/>
      <c r="R193" s="246" t="s">
        <v>590</v>
      </c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</row>
    <row r="194" spans="1:38" ht="14.25" customHeight="1">
      <c r="A194" s="164"/>
      <c r="B194" s="141"/>
      <c r="C194" s="165"/>
      <c r="D194" s="100"/>
      <c r="E194" s="166"/>
      <c r="F194" s="166"/>
      <c r="G194" s="166"/>
      <c r="H194" s="166"/>
      <c r="I194" s="166"/>
      <c r="J194" s="166"/>
      <c r="K194" s="167"/>
      <c r="L194" s="168"/>
      <c r="M194" s="166"/>
      <c r="N194" s="169"/>
      <c r="O194" s="170"/>
      <c r="P194" s="170"/>
      <c r="R194" s="6"/>
      <c r="S194" s="41"/>
      <c r="T194" s="1"/>
      <c r="U194" s="1"/>
      <c r="V194" s="1"/>
      <c r="W194" s="1"/>
      <c r="X194" s="1"/>
      <c r="Y194" s="1"/>
      <c r="Z194" s="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</row>
    <row r="195" spans="1:38" ht="12.75" customHeight="1">
      <c r="A195" s="119" t="s">
        <v>593</v>
      </c>
      <c r="B195" s="119"/>
      <c r="C195" s="119"/>
      <c r="D195" s="119"/>
      <c r="E195" s="41"/>
      <c r="F195" s="127" t="s">
        <v>595</v>
      </c>
      <c r="G195" s="56"/>
      <c r="H195" s="56"/>
      <c r="I195" s="56"/>
      <c r="J195" s="6"/>
      <c r="K195" s="145"/>
      <c r="L195" s="146"/>
      <c r="M195" s="6"/>
      <c r="N195" s="109"/>
      <c r="O195" s="171"/>
      <c r="P195" s="1"/>
      <c r="Q195" s="1"/>
      <c r="R195" s="6"/>
      <c r="S195" s="1"/>
      <c r="T195" s="1"/>
      <c r="U195" s="1"/>
      <c r="V195" s="1"/>
      <c r="W195" s="1"/>
      <c r="X195" s="1"/>
      <c r="Y195" s="1"/>
    </row>
    <row r="196" spans="1:38" ht="12.75" customHeight="1">
      <c r="A196" s="126" t="s">
        <v>594</v>
      </c>
      <c r="B196" s="119"/>
      <c r="C196" s="119"/>
      <c r="D196" s="119"/>
      <c r="E196" s="6"/>
      <c r="F196" s="127" t="s">
        <v>597</v>
      </c>
      <c r="G196" s="6"/>
      <c r="H196" s="6" t="s">
        <v>816</v>
      </c>
      <c r="I196" s="6"/>
      <c r="J196" s="1"/>
      <c r="K196" s="6"/>
      <c r="L196" s="6"/>
      <c r="M196" s="6"/>
      <c r="N196" s="1"/>
      <c r="O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38" ht="12.75" customHeight="1">
      <c r="A197" s="126"/>
      <c r="B197" s="119"/>
      <c r="C197" s="119"/>
      <c r="D197" s="119"/>
      <c r="E197" s="6"/>
      <c r="F197" s="127"/>
      <c r="G197" s="6"/>
      <c r="H197" s="6"/>
      <c r="I197" s="6"/>
      <c r="J197" s="1"/>
      <c r="K197" s="6"/>
      <c r="L197" s="6"/>
      <c r="M197" s="6"/>
      <c r="N197" s="1"/>
      <c r="O197" s="1"/>
      <c r="Q197" s="1"/>
      <c r="R197" s="56"/>
      <c r="S197" s="1"/>
      <c r="T197" s="1"/>
      <c r="U197" s="1"/>
      <c r="V197" s="1"/>
      <c r="W197" s="1"/>
      <c r="X197" s="1"/>
      <c r="Y197" s="1"/>
      <c r="Z197" s="1"/>
    </row>
    <row r="198" spans="1:38" ht="12.75" customHeight="1">
      <c r="A198" s="1"/>
      <c r="B198" s="134" t="s">
        <v>614</v>
      </c>
      <c r="C198" s="134"/>
      <c r="D198" s="134"/>
      <c r="E198" s="134"/>
      <c r="F198" s="135"/>
      <c r="G198" s="6"/>
      <c r="H198" s="6"/>
      <c r="I198" s="136"/>
      <c r="J198" s="137"/>
      <c r="K198" s="138"/>
      <c r="L198" s="137"/>
      <c r="M198" s="6"/>
      <c r="N198" s="1"/>
      <c r="O198" s="1"/>
      <c r="Q198" s="1"/>
      <c r="R198" s="56"/>
      <c r="S198" s="1"/>
      <c r="T198" s="1"/>
      <c r="U198" s="1"/>
      <c r="V198" s="1"/>
      <c r="W198" s="1"/>
      <c r="X198" s="1"/>
      <c r="Y198" s="1"/>
      <c r="Z198" s="1"/>
    </row>
    <row r="199" spans="1:38" ht="38.25" customHeight="1">
      <c r="A199" s="95" t="s">
        <v>16</v>
      </c>
      <c r="B199" s="96" t="s">
        <v>566</v>
      </c>
      <c r="C199" s="96"/>
      <c r="D199" s="97" t="s">
        <v>577</v>
      </c>
      <c r="E199" s="96" t="s">
        <v>578</v>
      </c>
      <c r="F199" s="96" t="s">
        <v>579</v>
      </c>
      <c r="G199" s="96" t="s">
        <v>599</v>
      </c>
      <c r="H199" s="96" t="s">
        <v>581</v>
      </c>
      <c r="I199" s="96" t="s">
        <v>582</v>
      </c>
      <c r="J199" s="172" t="s">
        <v>583</v>
      </c>
      <c r="K199" s="139" t="s">
        <v>600</v>
      </c>
      <c r="L199" s="149" t="s">
        <v>608</v>
      </c>
      <c r="M199" s="96" t="s">
        <v>609</v>
      </c>
      <c r="N199" s="140" t="s">
        <v>585</v>
      </c>
      <c r="O199" s="98" t="s">
        <v>586</v>
      </c>
      <c r="P199" s="96" t="s">
        <v>587</v>
      </c>
      <c r="Q199" s="97" t="s">
        <v>588</v>
      </c>
      <c r="R199" s="56"/>
      <c r="S199" s="1"/>
      <c r="T199" s="1"/>
      <c r="U199" s="1"/>
      <c r="V199" s="1"/>
      <c r="W199" s="1"/>
      <c r="X199" s="1"/>
      <c r="Y199" s="1"/>
      <c r="Z199" s="1"/>
    </row>
    <row r="200" spans="1:38" ht="14.25" customHeight="1">
      <c r="A200" s="101"/>
      <c r="B200" s="102"/>
      <c r="C200" s="173"/>
      <c r="D200" s="103"/>
      <c r="E200" s="104"/>
      <c r="F200" s="174"/>
      <c r="G200" s="101"/>
      <c r="H200" s="104"/>
      <c r="I200" s="105"/>
      <c r="J200" s="175"/>
      <c r="K200" s="175"/>
      <c r="L200" s="176"/>
      <c r="M200" s="99"/>
      <c r="N200" s="176"/>
      <c r="O200" s="177"/>
      <c r="P200" s="178"/>
      <c r="Q200" s="179"/>
      <c r="R200" s="144"/>
      <c r="S200" s="113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38" ht="14.25" customHeight="1">
      <c r="A201" s="101"/>
      <c r="B201" s="102"/>
      <c r="C201" s="173"/>
      <c r="D201" s="103"/>
      <c r="E201" s="104"/>
      <c r="F201" s="174"/>
      <c r="G201" s="101"/>
      <c r="H201" s="104"/>
      <c r="I201" s="105"/>
      <c r="J201" s="175"/>
      <c r="K201" s="175"/>
      <c r="L201" s="176"/>
      <c r="M201" s="99"/>
      <c r="N201" s="176"/>
      <c r="O201" s="177"/>
      <c r="P201" s="178"/>
      <c r="Q201" s="179"/>
      <c r="R201" s="144"/>
      <c r="S201" s="113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38" ht="14.25" customHeight="1">
      <c r="A202" s="101"/>
      <c r="B202" s="102"/>
      <c r="C202" s="173"/>
      <c r="D202" s="103"/>
      <c r="E202" s="104"/>
      <c r="F202" s="174"/>
      <c r="G202" s="101"/>
      <c r="H202" s="104"/>
      <c r="I202" s="105"/>
      <c r="J202" s="175"/>
      <c r="K202" s="175"/>
      <c r="L202" s="176"/>
      <c r="M202" s="99"/>
      <c r="N202" s="176"/>
      <c r="O202" s="177"/>
      <c r="P202" s="178"/>
      <c r="Q202" s="179"/>
      <c r="R202" s="6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4.25" customHeight="1">
      <c r="A203" s="101"/>
      <c r="B203" s="102"/>
      <c r="C203" s="173"/>
      <c r="D203" s="103"/>
      <c r="E203" s="104"/>
      <c r="F203" s="175"/>
      <c r="G203" s="101"/>
      <c r="H203" s="104"/>
      <c r="I203" s="105"/>
      <c r="J203" s="175"/>
      <c r="K203" s="175"/>
      <c r="L203" s="176"/>
      <c r="M203" s="99"/>
      <c r="N203" s="176"/>
      <c r="O203" s="177"/>
      <c r="P203" s="178"/>
      <c r="Q203" s="179"/>
      <c r="R203" s="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4.25" customHeight="1">
      <c r="A204" s="101"/>
      <c r="B204" s="102"/>
      <c r="C204" s="173"/>
      <c r="D204" s="103"/>
      <c r="E204" s="104"/>
      <c r="F204" s="175"/>
      <c r="G204" s="101"/>
      <c r="H204" s="104"/>
      <c r="I204" s="105"/>
      <c r="J204" s="175"/>
      <c r="K204" s="175"/>
      <c r="L204" s="176"/>
      <c r="M204" s="99"/>
      <c r="N204" s="176"/>
      <c r="O204" s="177"/>
      <c r="P204" s="178"/>
      <c r="Q204" s="179"/>
      <c r="R204" s="6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4.25" customHeight="1">
      <c r="A205" s="101"/>
      <c r="B205" s="102"/>
      <c r="C205" s="173"/>
      <c r="D205" s="103"/>
      <c r="E205" s="104"/>
      <c r="F205" s="174"/>
      <c r="G205" s="101"/>
      <c r="H205" s="104"/>
      <c r="I205" s="105"/>
      <c r="J205" s="175"/>
      <c r="K205" s="175"/>
      <c r="L205" s="176"/>
      <c r="M205" s="99"/>
      <c r="N205" s="176"/>
      <c r="O205" s="177"/>
      <c r="P205" s="178"/>
      <c r="Q205" s="179"/>
      <c r="R205" s="6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4.25" customHeight="1">
      <c r="A206" s="101"/>
      <c r="B206" s="102"/>
      <c r="C206" s="173"/>
      <c r="D206" s="103"/>
      <c r="E206" s="104"/>
      <c r="F206" s="174"/>
      <c r="G206" s="101"/>
      <c r="H206" s="104"/>
      <c r="I206" s="105"/>
      <c r="J206" s="175"/>
      <c r="K206" s="175"/>
      <c r="L206" s="175"/>
      <c r="M206" s="175"/>
      <c r="N206" s="176"/>
      <c r="O206" s="180"/>
      <c r="P206" s="178"/>
      <c r="Q206" s="179"/>
      <c r="R206" s="6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4.25" customHeight="1">
      <c r="A207" s="101"/>
      <c r="B207" s="102"/>
      <c r="C207" s="173"/>
      <c r="D207" s="103"/>
      <c r="E207" s="104"/>
      <c r="F207" s="175"/>
      <c r="G207" s="101"/>
      <c r="H207" s="104"/>
      <c r="I207" s="105"/>
      <c r="J207" s="175"/>
      <c r="K207" s="175"/>
      <c r="L207" s="176"/>
      <c r="M207" s="99"/>
      <c r="N207" s="176"/>
      <c r="O207" s="177"/>
      <c r="P207" s="178"/>
      <c r="Q207" s="179"/>
      <c r="R207" s="144"/>
      <c r="S207" s="113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4.25" customHeight="1">
      <c r="A208" s="101"/>
      <c r="B208" s="102"/>
      <c r="C208" s="173"/>
      <c r="D208" s="103"/>
      <c r="E208" s="104"/>
      <c r="F208" s="174"/>
      <c r="G208" s="101"/>
      <c r="H208" s="104"/>
      <c r="I208" s="105"/>
      <c r="J208" s="181"/>
      <c r="K208" s="181"/>
      <c r="L208" s="181"/>
      <c r="M208" s="181"/>
      <c r="N208" s="182"/>
      <c r="O208" s="177"/>
      <c r="P208" s="106"/>
      <c r="Q208" s="179"/>
      <c r="R208" s="144"/>
      <c r="S208" s="113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26" ht="12.75" customHeight="1">
      <c r="A209" s="126"/>
      <c r="B209" s="119"/>
      <c r="C209" s="119"/>
      <c r="D209" s="119"/>
      <c r="E209" s="6"/>
      <c r="F209" s="127"/>
      <c r="G209" s="6"/>
      <c r="H209" s="6"/>
      <c r="I209" s="6"/>
      <c r="J209" s="1"/>
      <c r="K209" s="6"/>
      <c r="L209" s="6"/>
      <c r="M209" s="6"/>
      <c r="N209" s="1"/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26"/>
      <c r="B210" s="119"/>
      <c r="C210" s="119"/>
      <c r="D210" s="119"/>
      <c r="E210" s="6"/>
      <c r="F210" s="127"/>
      <c r="G210" s="56"/>
      <c r="H210" s="41"/>
      <c r="I210" s="56"/>
      <c r="J210" s="6"/>
      <c r="K210" s="145"/>
      <c r="L210" s="146"/>
      <c r="M210" s="6"/>
      <c r="N210" s="109"/>
      <c r="O210" s="147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56"/>
      <c r="B211" s="108"/>
      <c r="C211" s="108"/>
      <c r="D211" s="41"/>
      <c r="E211" s="56"/>
      <c r="F211" s="56"/>
      <c r="G211" s="56"/>
      <c r="H211" s="41"/>
      <c r="I211" s="56"/>
      <c r="J211" s="6"/>
      <c r="K211" s="145"/>
      <c r="L211" s="146"/>
      <c r="M211" s="6"/>
      <c r="N211" s="109"/>
      <c r="O211" s="147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41"/>
      <c r="B212" s="183" t="s">
        <v>615</v>
      </c>
      <c r="C212" s="183"/>
      <c r="D212" s="183"/>
      <c r="E212" s="183"/>
      <c r="F212" s="6"/>
      <c r="G212" s="6"/>
      <c r="H212" s="137"/>
      <c r="I212" s="6"/>
      <c r="J212" s="137"/>
      <c r="K212" s="138"/>
      <c r="L212" s="6"/>
      <c r="M212" s="6"/>
      <c r="N212" s="1"/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38.25" customHeight="1">
      <c r="A213" s="95" t="s">
        <v>16</v>
      </c>
      <c r="B213" s="96" t="s">
        <v>566</v>
      </c>
      <c r="C213" s="96"/>
      <c r="D213" s="97" t="s">
        <v>577</v>
      </c>
      <c r="E213" s="96" t="s">
        <v>578</v>
      </c>
      <c r="F213" s="96" t="s">
        <v>579</v>
      </c>
      <c r="G213" s="96" t="s">
        <v>616</v>
      </c>
      <c r="H213" s="96" t="s">
        <v>617</v>
      </c>
      <c r="I213" s="96" t="s">
        <v>582</v>
      </c>
      <c r="J213" s="184" t="s">
        <v>583</v>
      </c>
      <c r="K213" s="96" t="s">
        <v>584</v>
      </c>
      <c r="L213" s="96" t="s">
        <v>618</v>
      </c>
      <c r="M213" s="96" t="s">
        <v>587</v>
      </c>
      <c r="N213" s="97" t="s">
        <v>588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1</v>
      </c>
      <c r="B214" s="186">
        <v>41579</v>
      </c>
      <c r="C214" s="186"/>
      <c r="D214" s="187" t="s">
        <v>619</v>
      </c>
      <c r="E214" s="188" t="s">
        <v>620</v>
      </c>
      <c r="F214" s="189">
        <v>82</v>
      </c>
      <c r="G214" s="188" t="s">
        <v>621</v>
      </c>
      <c r="H214" s="188">
        <v>100</v>
      </c>
      <c r="I214" s="190">
        <v>100</v>
      </c>
      <c r="J214" s="191" t="s">
        <v>622</v>
      </c>
      <c r="K214" s="192">
        <f t="shared" ref="K214:K266" si="16">H214-F214</f>
        <v>18</v>
      </c>
      <c r="L214" s="193">
        <f t="shared" ref="L214:L266" si="17">K214/F214</f>
        <v>0.21951219512195122</v>
      </c>
      <c r="M214" s="188" t="s">
        <v>589</v>
      </c>
      <c r="N214" s="194">
        <v>42657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</v>
      </c>
      <c r="B215" s="186">
        <v>41794</v>
      </c>
      <c r="C215" s="186"/>
      <c r="D215" s="187" t="s">
        <v>623</v>
      </c>
      <c r="E215" s="188" t="s">
        <v>591</v>
      </c>
      <c r="F215" s="189">
        <v>257</v>
      </c>
      <c r="G215" s="188" t="s">
        <v>621</v>
      </c>
      <c r="H215" s="188">
        <v>300</v>
      </c>
      <c r="I215" s="190">
        <v>300</v>
      </c>
      <c r="J215" s="191" t="s">
        <v>622</v>
      </c>
      <c r="K215" s="192">
        <f t="shared" si="16"/>
        <v>43</v>
      </c>
      <c r="L215" s="193">
        <f t="shared" si="17"/>
        <v>0.16731517509727625</v>
      </c>
      <c r="M215" s="188" t="s">
        <v>589</v>
      </c>
      <c r="N215" s="194">
        <v>41822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3</v>
      </c>
      <c r="B216" s="186">
        <v>41828</v>
      </c>
      <c r="C216" s="186"/>
      <c r="D216" s="187" t="s">
        <v>624</v>
      </c>
      <c r="E216" s="188" t="s">
        <v>591</v>
      </c>
      <c r="F216" s="189">
        <v>393</v>
      </c>
      <c r="G216" s="188" t="s">
        <v>621</v>
      </c>
      <c r="H216" s="188">
        <v>468</v>
      </c>
      <c r="I216" s="190">
        <v>468</v>
      </c>
      <c r="J216" s="191" t="s">
        <v>622</v>
      </c>
      <c r="K216" s="192">
        <f t="shared" si="16"/>
        <v>75</v>
      </c>
      <c r="L216" s="193">
        <f t="shared" si="17"/>
        <v>0.19083969465648856</v>
      </c>
      <c r="M216" s="188" t="s">
        <v>589</v>
      </c>
      <c r="N216" s="194">
        <v>41863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4</v>
      </c>
      <c r="B217" s="186">
        <v>41857</v>
      </c>
      <c r="C217" s="186"/>
      <c r="D217" s="187" t="s">
        <v>625</v>
      </c>
      <c r="E217" s="188" t="s">
        <v>591</v>
      </c>
      <c r="F217" s="189">
        <v>205</v>
      </c>
      <c r="G217" s="188" t="s">
        <v>621</v>
      </c>
      <c r="H217" s="188">
        <v>275</v>
      </c>
      <c r="I217" s="190">
        <v>250</v>
      </c>
      <c r="J217" s="191" t="s">
        <v>622</v>
      </c>
      <c r="K217" s="192">
        <f t="shared" si="16"/>
        <v>70</v>
      </c>
      <c r="L217" s="193">
        <f t="shared" si="17"/>
        <v>0.34146341463414637</v>
      </c>
      <c r="M217" s="188" t="s">
        <v>589</v>
      </c>
      <c r="N217" s="194">
        <v>41962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5</v>
      </c>
      <c r="B218" s="186">
        <v>41886</v>
      </c>
      <c r="C218" s="186"/>
      <c r="D218" s="187" t="s">
        <v>626</v>
      </c>
      <c r="E218" s="188" t="s">
        <v>591</v>
      </c>
      <c r="F218" s="189">
        <v>162</v>
      </c>
      <c r="G218" s="188" t="s">
        <v>621</v>
      </c>
      <c r="H218" s="188">
        <v>190</v>
      </c>
      <c r="I218" s="190">
        <v>190</v>
      </c>
      <c r="J218" s="191" t="s">
        <v>622</v>
      </c>
      <c r="K218" s="192">
        <f t="shared" si="16"/>
        <v>28</v>
      </c>
      <c r="L218" s="193">
        <f t="shared" si="17"/>
        <v>0.1728395061728395</v>
      </c>
      <c r="M218" s="188" t="s">
        <v>589</v>
      </c>
      <c r="N218" s="194">
        <v>42006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6</v>
      </c>
      <c r="B219" s="186">
        <v>41886</v>
      </c>
      <c r="C219" s="186"/>
      <c r="D219" s="187" t="s">
        <v>627</v>
      </c>
      <c r="E219" s="188" t="s">
        <v>591</v>
      </c>
      <c r="F219" s="189">
        <v>75</v>
      </c>
      <c r="G219" s="188" t="s">
        <v>621</v>
      </c>
      <c r="H219" s="188">
        <v>91.5</v>
      </c>
      <c r="I219" s="190" t="s">
        <v>628</v>
      </c>
      <c r="J219" s="191" t="s">
        <v>629</v>
      </c>
      <c r="K219" s="192">
        <f t="shared" si="16"/>
        <v>16.5</v>
      </c>
      <c r="L219" s="193">
        <f t="shared" si="17"/>
        <v>0.22</v>
      </c>
      <c r="M219" s="188" t="s">
        <v>589</v>
      </c>
      <c r="N219" s="194">
        <v>41954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</v>
      </c>
      <c r="B220" s="186">
        <v>41913</v>
      </c>
      <c r="C220" s="186"/>
      <c r="D220" s="187" t="s">
        <v>630</v>
      </c>
      <c r="E220" s="188" t="s">
        <v>591</v>
      </c>
      <c r="F220" s="189">
        <v>850</v>
      </c>
      <c r="G220" s="188" t="s">
        <v>621</v>
      </c>
      <c r="H220" s="188">
        <v>982.5</v>
      </c>
      <c r="I220" s="190">
        <v>1050</v>
      </c>
      <c r="J220" s="191" t="s">
        <v>631</v>
      </c>
      <c r="K220" s="192">
        <f t="shared" si="16"/>
        <v>132.5</v>
      </c>
      <c r="L220" s="193">
        <f t="shared" si="17"/>
        <v>0.15588235294117647</v>
      </c>
      <c r="M220" s="188" t="s">
        <v>589</v>
      </c>
      <c r="N220" s="194">
        <v>42039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</v>
      </c>
      <c r="B221" s="186">
        <v>41913</v>
      </c>
      <c r="C221" s="186"/>
      <c r="D221" s="187" t="s">
        <v>632</v>
      </c>
      <c r="E221" s="188" t="s">
        <v>591</v>
      </c>
      <c r="F221" s="189">
        <v>475</v>
      </c>
      <c r="G221" s="188" t="s">
        <v>621</v>
      </c>
      <c r="H221" s="188">
        <v>515</v>
      </c>
      <c r="I221" s="190">
        <v>600</v>
      </c>
      <c r="J221" s="191" t="s">
        <v>633</v>
      </c>
      <c r="K221" s="192">
        <f t="shared" si="16"/>
        <v>40</v>
      </c>
      <c r="L221" s="193">
        <f t="shared" si="17"/>
        <v>8.4210526315789472E-2</v>
      </c>
      <c r="M221" s="188" t="s">
        <v>589</v>
      </c>
      <c r="N221" s="194">
        <v>41939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</v>
      </c>
      <c r="B222" s="186">
        <v>41913</v>
      </c>
      <c r="C222" s="186"/>
      <c r="D222" s="187" t="s">
        <v>634</v>
      </c>
      <c r="E222" s="188" t="s">
        <v>591</v>
      </c>
      <c r="F222" s="189">
        <v>86</v>
      </c>
      <c r="G222" s="188" t="s">
        <v>621</v>
      </c>
      <c r="H222" s="188">
        <v>99</v>
      </c>
      <c r="I222" s="190">
        <v>140</v>
      </c>
      <c r="J222" s="191" t="s">
        <v>635</v>
      </c>
      <c r="K222" s="192">
        <f t="shared" si="16"/>
        <v>13</v>
      </c>
      <c r="L222" s="193">
        <f t="shared" si="17"/>
        <v>0.15116279069767441</v>
      </c>
      <c r="M222" s="188" t="s">
        <v>589</v>
      </c>
      <c r="N222" s="194">
        <v>41939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10</v>
      </c>
      <c r="B223" s="186">
        <v>41926</v>
      </c>
      <c r="C223" s="186"/>
      <c r="D223" s="187" t="s">
        <v>636</v>
      </c>
      <c r="E223" s="188" t="s">
        <v>591</v>
      </c>
      <c r="F223" s="189">
        <v>496.6</v>
      </c>
      <c r="G223" s="188" t="s">
        <v>621</v>
      </c>
      <c r="H223" s="188">
        <v>621</v>
      </c>
      <c r="I223" s="190">
        <v>580</v>
      </c>
      <c r="J223" s="191" t="s">
        <v>622</v>
      </c>
      <c r="K223" s="192">
        <f t="shared" si="16"/>
        <v>124.39999999999998</v>
      </c>
      <c r="L223" s="193">
        <f t="shared" si="17"/>
        <v>0.25050342327829234</v>
      </c>
      <c r="M223" s="188" t="s">
        <v>589</v>
      </c>
      <c r="N223" s="194">
        <v>42605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11</v>
      </c>
      <c r="B224" s="186">
        <v>41926</v>
      </c>
      <c r="C224" s="186"/>
      <c r="D224" s="187" t="s">
        <v>637</v>
      </c>
      <c r="E224" s="188" t="s">
        <v>591</v>
      </c>
      <c r="F224" s="189">
        <v>2481.9</v>
      </c>
      <c r="G224" s="188" t="s">
        <v>621</v>
      </c>
      <c r="H224" s="188">
        <v>2840</v>
      </c>
      <c r="I224" s="190">
        <v>2870</v>
      </c>
      <c r="J224" s="191" t="s">
        <v>638</v>
      </c>
      <c r="K224" s="192">
        <f t="shared" si="16"/>
        <v>358.09999999999991</v>
      </c>
      <c r="L224" s="193">
        <f t="shared" si="17"/>
        <v>0.14428462065353154</v>
      </c>
      <c r="M224" s="188" t="s">
        <v>589</v>
      </c>
      <c r="N224" s="194">
        <v>42017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12</v>
      </c>
      <c r="B225" s="186">
        <v>41928</v>
      </c>
      <c r="C225" s="186"/>
      <c r="D225" s="187" t="s">
        <v>639</v>
      </c>
      <c r="E225" s="188" t="s">
        <v>591</v>
      </c>
      <c r="F225" s="189">
        <v>84.5</v>
      </c>
      <c r="G225" s="188" t="s">
        <v>621</v>
      </c>
      <c r="H225" s="188">
        <v>93</v>
      </c>
      <c r="I225" s="190">
        <v>110</v>
      </c>
      <c r="J225" s="191" t="s">
        <v>640</v>
      </c>
      <c r="K225" s="192">
        <f t="shared" si="16"/>
        <v>8.5</v>
      </c>
      <c r="L225" s="193">
        <f t="shared" si="17"/>
        <v>0.10059171597633136</v>
      </c>
      <c r="M225" s="188" t="s">
        <v>589</v>
      </c>
      <c r="N225" s="194">
        <v>41939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13</v>
      </c>
      <c r="B226" s="186">
        <v>41928</v>
      </c>
      <c r="C226" s="186"/>
      <c r="D226" s="187" t="s">
        <v>641</v>
      </c>
      <c r="E226" s="188" t="s">
        <v>591</v>
      </c>
      <c r="F226" s="189">
        <v>401</v>
      </c>
      <c r="G226" s="188" t="s">
        <v>621</v>
      </c>
      <c r="H226" s="188">
        <v>428</v>
      </c>
      <c r="I226" s="190">
        <v>450</v>
      </c>
      <c r="J226" s="191" t="s">
        <v>642</v>
      </c>
      <c r="K226" s="192">
        <f t="shared" si="16"/>
        <v>27</v>
      </c>
      <c r="L226" s="193">
        <f t="shared" si="17"/>
        <v>6.7331670822942641E-2</v>
      </c>
      <c r="M226" s="188" t="s">
        <v>589</v>
      </c>
      <c r="N226" s="194">
        <v>42020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14</v>
      </c>
      <c r="B227" s="186">
        <v>41928</v>
      </c>
      <c r="C227" s="186"/>
      <c r="D227" s="187" t="s">
        <v>643</v>
      </c>
      <c r="E227" s="188" t="s">
        <v>591</v>
      </c>
      <c r="F227" s="189">
        <v>101</v>
      </c>
      <c r="G227" s="188" t="s">
        <v>621</v>
      </c>
      <c r="H227" s="188">
        <v>112</v>
      </c>
      <c r="I227" s="190">
        <v>120</v>
      </c>
      <c r="J227" s="191" t="s">
        <v>644</v>
      </c>
      <c r="K227" s="192">
        <f t="shared" si="16"/>
        <v>11</v>
      </c>
      <c r="L227" s="193">
        <f t="shared" si="17"/>
        <v>0.10891089108910891</v>
      </c>
      <c r="M227" s="188" t="s">
        <v>589</v>
      </c>
      <c r="N227" s="194">
        <v>41939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15</v>
      </c>
      <c r="B228" s="186">
        <v>41954</v>
      </c>
      <c r="C228" s="186"/>
      <c r="D228" s="187" t="s">
        <v>645</v>
      </c>
      <c r="E228" s="188" t="s">
        <v>591</v>
      </c>
      <c r="F228" s="189">
        <v>59</v>
      </c>
      <c r="G228" s="188" t="s">
        <v>621</v>
      </c>
      <c r="H228" s="188">
        <v>76</v>
      </c>
      <c r="I228" s="190">
        <v>76</v>
      </c>
      <c r="J228" s="191" t="s">
        <v>622</v>
      </c>
      <c r="K228" s="192">
        <f t="shared" si="16"/>
        <v>17</v>
      </c>
      <c r="L228" s="193">
        <f t="shared" si="17"/>
        <v>0.28813559322033899</v>
      </c>
      <c r="M228" s="188" t="s">
        <v>589</v>
      </c>
      <c r="N228" s="194">
        <v>43032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16</v>
      </c>
      <c r="B229" s="186">
        <v>41954</v>
      </c>
      <c r="C229" s="186"/>
      <c r="D229" s="187" t="s">
        <v>634</v>
      </c>
      <c r="E229" s="188" t="s">
        <v>591</v>
      </c>
      <c r="F229" s="189">
        <v>99</v>
      </c>
      <c r="G229" s="188" t="s">
        <v>621</v>
      </c>
      <c r="H229" s="188">
        <v>120</v>
      </c>
      <c r="I229" s="190">
        <v>120</v>
      </c>
      <c r="J229" s="191" t="s">
        <v>602</v>
      </c>
      <c r="K229" s="192">
        <f t="shared" si="16"/>
        <v>21</v>
      </c>
      <c r="L229" s="193">
        <f t="shared" si="17"/>
        <v>0.21212121212121213</v>
      </c>
      <c r="M229" s="188" t="s">
        <v>589</v>
      </c>
      <c r="N229" s="194">
        <v>41960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17</v>
      </c>
      <c r="B230" s="186">
        <v>41956</v>
      </c>
      <c r="C230" s="186"/>
      <c r="D230" s="187" t="s">
        <v>646</v>
      </c>
      <c r="E230" s="188" t="s">
        <v>591</v>
      </c>
      <c r="F230" s="189">
        <v>22</v>
      </c>
      <c r="G230" s="188" t="s">
        <v>621</v>
      </c>
      <c r="H230" s="188">
        <v>33.549999999999997</v>
      </c>
      <c r="I230" s="190">
        <v>32</v>
      </c>
      <c r="J230" s="191" t="s">
        <v>647</v>
      </c>
      <c r="K230" s="192">
        <f t="shared" si="16"/>
        <v>11.549999999999997</v>
      </c>
      <c r="L230" s="193">
        <f t="shared" si="17"/>
        <v>0.52499999999999991</v>
      </c>
      <c r="M230" s="188" t="s">
        <v>589</v>
      </c>
      <c r="N230" s="194">
        <v>42188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18</v>
      </c>
      <c r="B231" s="186">
        <v>41976</v>
      </c>
      <c r="C231" s="186"/>
      <c r="D231" s="187" t="s">
        <v>648</v>
      </c>
      <c r="E231" s="188" t="s">
        <v>591</v>
      </c>
      <c r="F231" s="189">
        <v>440</v>
      </c>
      <c r="G231" s="188" t="s">
        <v>621</v>
      </c>
      <c r="H231" s="188">
        <v>520</v>
      </c>
      <c r="I231" s="190">
        <v>520</v>
      </c>
      <c r="J231" s="191" t="s">
        <v>649</v>
      </c>
      <c r="K231" s="192">
        <f t="shared" si="16"/>
        <v>80</v>
      </c>
      <c r="L231" s="193">
        <f t="shared" si="17"/>
        <v>0.18181818181818182</v>
      </c>
      <c r="M231" s="188" t="s">
        <v>589</v>
      </c>
      <c r="N231" s="194">
        <v>42208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19</v>
      </c>
      <c r="B232" s="186">
        <v>41976</v>
      </c>
      <c r="C232" s="186"/>
      <c r="D232" s="187" t="s">
        <v>650</v>
      </c>
      <c r="E232" s="188" t="s">
        <v>591</v>
      </c>
      <c r="F232" s="189">
        <v>360</v>
      </c>
      <c r="G232" s="188" t="s">
        <v>621</v>
      </c>
      <c r="H232" s="188">
        <v>427</v>
      </c>
      <c r="I232" s="190">
        <v>425</v>
      </c>
      <c r="J232" s="191" t="s">
        <v>651</v>
      </c>
      <c r="K232" s="192">
        <f t="shared" si="16"/>
        <v>67</v>
      </c>
      <c r="L232" s="193">
        <f t="shared" si="17"/>
        <v>0.18611111111111112</v>
      </c>
      <c r="M232" s="188" t="s">
        <v>589</v>
      </c>
      <c r="N232" s="194">
        <v>42058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20</v>
      </c>
      <c r="B233" s="186">
        <v>42012</v>
      </c>
      <c r="C233" s="186"/>
      <c r="D233" s="187" t="s">
        <v>652</v>
      </c>
      <c r="E233" s="188" t="s">
        <v>591</v>
      </c>
      <c r="F233" s="189">
        <v>360</v>
      </c>
      <c r="G233" s="188" t="s">
        <v>621</v>
      </c>
      <c r="H233" s="188">
        <v>455</v>
      </c>
      <c r="I233" s="190">
        <v>420</v>
      </c>
      <c r="J233" s="191" t="s">
        <v>653</v>
      </c>
      <c r="K233" s="192">
        <f t="shared" si="16"/>
        <v>95</v>
      </c>
      <c r="L233" s="193">
        <f t="shared" si="17"/>
        <v>0.2638888888888889</v>
      </c>
      <c r="M233" s="188" t="s">
        <v>589</v>
      </c>
      <c r="N233" s="194">
        <v>42024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21</v>
      </c>
      <c r="B234" s="186">
        <v>42012</v>
      </c>
      <c r="C234" s="186"/>
      <c r="D234" s="187" t="s">
        <v>654</v>
      </c>
      <c r="E234" s="188" t="s">
        <v>591</v>
      </c>
      <c r="F234" s="189">
        <v>130</v>
      </c>
      <c r="G234" s="188"/>
      <c r="H234" s="188">
        <v>175.5</v>
      </c>
      <c r="I234" s="190">
        <v>165</v>
      </c>
      <c r="J234" s="191" t="s">
        <v>655</v>
      </c>
      <c r="K234" s="192">
        <f t="shared" si="16"/>
        <v>45.5</v>
      </c>
      <c r="L234" s="193">
        <f t="shared" si="17"/>
        <v>0.35</v>
      </c>
      <c r="M234" s="188" t="s">
        <v>589</v>
      </c>
      <c r="N234" s="194">
        <v>43088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22</v>
      </c>
      <c r="B235" s="186">
        <v>42040</v>
      </c>
      <c r="C235" s="186"/>
      <c r="D235" s="187" t="s">
        <v>381</v>
      </c>
      <c r="E235" s="188" t="s">
        <v>620</v>
      </c>
      <c r="F235" s="189">
        <v>98</v>
      </c>
      <c r="G235" s="188"/>
      <c r="H235" s="188">
        <v>120</v>
      </c>
      <c r="I235" s="190">
        <v>120</v>
      </c>
      <c r="J235" s="191" t="s">
        <v>622</v>
      </c>
      <c r="K235" s="192">
        <f t="shared" si="16"/>
        <v>22</v>
      </c>
      <c r="L235" s="193">
        <f t="shared" si="17"/>
        <v>0.22448979591836735</v>
      </c>
      <c r="M235" s="188" t="s">
        <v>589</v>
      </c>
      <c r="N235" s="194">
        <v>42753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23</v>
      </c>
      <c r="B236" s="186">
        <v>42040</v>
      </c>
      <c r="C236" s="186"/>
      <c r="D236" s="187" t="s">
        <v>656</v>
      </c>
      <c r="E236" s="188" t="s">
        <v>620</v>
      </c>
      <c r="F236" s="189">
        <v>196</v>
      </c>
      <c r="G236" s="188"/>
      <c r="H236" s="188">
        <v>262</v>
      </c>
      <c r="I236" s="190">
        <v>255</v>
      </c>
      <c r="J236" s="191" t="s">
        <v>622</v>
      </c>
      <c r="K236" s="192">
        <f t="shared" si="16"/>
        <v>66</v>
      </c>
      <c r="L236" s="193">
        <f t="shared" si="17"/>
        <v>0.33673469387755101</v>
      </c>
      <c r="M236" s="188" t="s">
        <v>589</v>
      </c>
      <c r="N236" s="194">
        <v>42599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24</v>
      </c>
      <c r="B237" s="196">
        <v>42067</v>
      </c>
      <c r="C237" s="196"/>
      <c r="D237" s="197" t="s">
        <v>380</v>
      </c>
      <c r="E237" s="198" t="s">
        <v>620</v>
      </c>
      <c r="F237" s="199">
        <v>235</v>
      </c>
      <c r="G237" s="199"/>
      <c r="H237" s="200">
        <v>77</v>
      </c>
      <c r="I237" s="200" t="s">
        <v>657</v>
      </c>
      <c r="J237" s="201" t="s">
        <v>658</v>
      </c>
      <c r="K237" s="202">
        <f t="shared" si="16"/>
        <v>-158</v>
      </c>
      <c r="L237" s="203">
        <f t="shared" si="17"/>
        <v>-0.67234042553191486</v>
      </c>
      <c r="M237" s="199" t="s">
        <v>601</v>
      </c>
      <c r="N237" s="196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25</v>
      </c>
      <c r="B238" s="186">
        <v>42067</v>
      </c>
      <c r="C238" s="186"/>
      <c r="D238" s="187" t="s">
        <v>659</v>
      </c>
      <c r="E238" s="188" t="s">
        <v>620</v>
      </c>
      <c r="F238" s="189">
        <v>185</v>
      </c>
      <c r="G238" s="188"/>
      <c r="H238" s="188">
        <v>224</v>
      </c>
      <c r="I238" s="190" t="s">
        <v>660</v>
      </c>
      <c r="J238" s="191" t="s">
        <v>622</v>
      </c>
      <c r="K238" s="192">
        <f t="shared" si="16"/>
        <v>39</v>
      </c>
      <c r="L238" s="193">
        <f t="shared" si="17"/>
        <v>0.21081081081081082</v>
      </c>
      <c r="M238" s="188" t="s">
        <v>589</v>
      </c>
      <c r="N238" s="194">
        <v>42647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26</v>
      </c>
      <c r="B239" s="196">
        <v>42090</v>
      </c>
      <c r="C239" s="196"/>
      <c r="D239" s="204" t="s">
        <v>661</v>
      </c>
      <c r="E239" s="199" t="s">
        <v>620</v>
      </c>
      <c r="F239" s="199">
        <v>49.5</v>
      </c>
      <c r="G239" s="200"/>
      <c r="H239" s="200">
        <v>15.85</v>
      </c>
      <c r="I239" s="200">
        <v>67</v>
      </c>
      <c r="J239" s="201" t="s">
        <v>662</v>
      </c>
      <c r="K239" s="200">
        <f t="shared" si="16"/>
        <v>-33.65</v>
      </c>
      <c r="L239" s="205">
        <f t="shared" si="17"/>
        <v>-0.67979797979797973</v>
      </c>
      <c r="M239" s="199" t="s">
        <v>601</v>
      </c>
      <c r="N239" s="206">
        <v>43627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27</v>
      </c>
      <c r="B240" s="186">
        <v>42093</v>
      </c>
      <c r="C240" s="186"/>
      <c r="D240" s="187" t="s">
        <v>663</v>
      </c>
      <c r="E240" s="188" t="s">
        <v>620</v>
      </c>
      <c r="F240" s="189">
        <v>183.5</v>
      </c>
      <c r="G240" s="188"/>
      <c r="H240" s="188">
        <v>219</v>
      </c>
      <c r="I240" s="190">
        <v>218</v>
      </c>
      <c r="J240" s="191" t="s">
        <v>664</v>
      </c>
      <c r="K240" s="192">
        <f t="shared" si="16"/>
        <v>35.5</v>
      </c>
      <c r="L240" s="193">
        <f t="shared" si="17"/>
        <v>0.19346049046321526</v>
      </c>
      <c r="M240" s="188" t="s">
        <v>589</v>
      </c>
      <c r="N240" s="194">
        <v>42103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28</v>
      </c>
      <c r="B241" s="186">
        <v>42114</v>
      </c>
      <c r="C241" s="186"/>
      <c r="D241" s="187" t="s">
        <v>665</v>
      </c>
      <c r="E241" s="188" t="s">
        <v>620</v>
      </c>
      <c r="F241" s="189">
        <f>(227+237)/2</f>
        <v>232</v>
      </c>
      <c r="G241" s="188"/>
      <c r="H241" s="188">
        <v>298</v>
      </c>
      <c r="I241" s="190">
        <v>298</v>
      </c>
      <c r="J241" s="191" t="s">
        <v>622</v>
      </c>
      <c r="K241" s="192">
        <f t="shared" si="16"/>
        <v>66</v>
      </c>
      <c r="L241" s="193">
        <f t="shared" si="17"/>
        <v>0.28448275862068967</v>
      </c>
      <c r="M241" s="188" t="s">
        <v>589</v>
      </c>
      <c r="N241" s="194">
        <v>42823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29</v>
      </c>
      <c r="B242" s="186">
        <v>42128</v>
      </c>
      <c r="C242" s="186"/>
      <c r="D242" s="187" t="s">
        <v>666</v>
      </c>
      <c r="E242" s="188" t="s">
        <v>591</v>
      </c>
      <c r="F242" s="189">
        <v>385</v>
      </c>
      <c r="G242" s="188"/>
      <c r="H242" s="188">
        <f>212.5+331</f>
        <v>543.5</v>
      </c>
      <c r="I242" s="190">
        <v>510</v>
      </c>
      <c r="J242" s="191" t="s">
        <v>667</v>
      </c>
      <c r="K242" s="192">
        <f t="shared" si="16"/>
        <v>158.5</v>
      </c>
      <c r="L242" s="193">
        <f t="shared" si="17"/>
        <v>0.41168831168831171</v>
      </c>
      <c r="M242" s="188" t="s">
        <v>589</v>
      </c>
      <c r="N242" s="194">
        <v>42235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30</v>
      </c>
      <c r="B243" s="186">
        <v>42128</v>
      </c>
      <c r="C243" s="186"/>
      <c r="D243" s="187" t="s">
        <v>668</v>
      </c>
      <c r="E243" s="188" t="s">
        <v>591</v>
      </c>
      <c r="F243" s="189">
        <v>115.5</v>
      </c>
      <c r="G243" s="188"/>
      <c r="H243" s="188">
        <v>146</v>
      </c>
      <c r="I243" s="190">
        <v>142</v>
      </c>
      <c r="J243" s="191" t="s">
        <v>669</v>
      </c>
      <c r="K243" s="192">
        <f t="shared" si="16"/>
        <v>30.5</v>
      </c>
      <c r="L243" s="193">
        <f t="shared" si="17"/>
        <v>0.26406926406926406</v>
      </c>
      <c r="M243" s="188" t="s">
        <v>589</v>
      </c>
      <c r="N243" s="194">
        <v>42202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31</v>
      </c>
      <c r="B244" s="186">
        <v>42151</v>
      </c>
      <c r="C244" s="186"/>
      <c r="D244" s="187" t="s">
        <v>670</v>
      </c>
      <c r="E244" s="188" t="s">
        <v>591</v>
      </c>
      <c r="F244" s="189">
        <v>237.5</v>
      </c>
      <c r="G244" s="188"/>
      <c r="H244" s="188">
        <v>279.5</v>
      </c>
      <c r="I244" s="190">
        <v>278</v>
      </c>
      <c r="J244" s="191" t="s">
        <v>622</v>
      </c>
      <c r="K244" s="192">
        <f t="shared" si="16"/>
        <v>42</v>
      </c>
      <c r="L244" s="193">
        <f t="shared" si="17"/>
        <v>0.17684210526315788</v>
      </c>
      <c r="M244" s="188" t="s">
        <v>589</v>
      </c>
      <c r="N244" s="194">
        <v>42222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32</v>
      </c>
      <c r="B245" s="186">
        <v>42174</v>
      </c>
      <c r="C245" s="186"/>
      <c r="D245" s="187" t="s">
        <v>641</v>
      </c>
      <c r="E245" s="188" t="s">
        <v>620</v>
      </c>
      <c r="F245" s="189">
        <v>340</v>
      </c>
      <c r="G245" s="188"/>
      <c r="H245" s="188">
        <v>448</v>
      </c>
      <c r="I245" s="190">
        <v>448</v>
      </c>
      <c r="J245" s="191" t="s">
        <v>622</v>
      </c>
      <c r="K245" s="192">
        <f t="shared" si="16"/>
        <v>108</v>
      </c>
      <c r="L245" s="193">
        <f t="shared" si="17"/>
        <v>0.31764705882352939</v>
      </c>
      <c r="M245" s="188" t="s">
        <v>589</v>
      </c>
      <c r="N245" s="194">
        <v>43018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33</v>
      </c>
      <c r="B246" s="186">
        <v>42191</v>
      </c>
      <c r="C246" s="186"/>
      <c r="D246" s="187" t="s">
        <v>671</v>
      </c>
      <c r="E246" s="188" t="s">
        <v>620</v>
      </c>
      <c r="F246" s="189">
        <v>390</v>
      </c>
      <c r="G246" s="188"/>
      <c r="H246" s="188">
        <v>460</v>
      </c>
      <c r="I246" s="190">
        <v>460</v>
      </c>
      <c r="J246" s="191" t="s">
        <v>622</v>
      </c>
      <c r="K246" s="192">
        <f t="shared" si="16"/>
        <v>70</v>
      </c>
      <c r="L246" s="193">
        <f t="shared" si="17"/>
        <v>0.17948717948717949</v>
      </c>
      <c r="M246" s="188" t="s">
        <v>589</v>
      </c>
      <c r="N246" s="194">
        <v>42478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34</v>
      </c>
      <c r="B247" s="196">
        <v>42195</v>
      </c>
      <c r="C247" s="196"/>
      <c r="D247" s="197" t="s">
        <v>672</v>
      </c>
      <c r="E247" s="198" t="s">
        <v>620</v>
      </c>
      <c r="F247" s="199">
        <v>122.5</v>
      </c>
      <c r="G247" s="199"/>
      <c r="H247" s="200">
        <v>61</v>
      </c>
      <c r="I247" s="200">
        <v>172</v>
      </c>
      <c r="J247" s="201" t="s">
        <v>673</v>
      </c>
      <c r="K247" s="202">
        <f t="shared" si="16"/>
        <v>-61.5</v>
      </c>
      <c r="L247" s="203">
        <f t="shared" si="17"/>
        <v>-0.50204081632653064</v>
      </c>
      <c r="M247" s="199" t="s">
        <v>601</v>
      </c>
      <c r="N247" s="196">
        <v>43333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35</v>
      </c>
      <c r="B248" s="186">
        <v>42219</v>
      </c>
      <c r="C248" s="186"/>
      <c r="D248" s="187" t="s">
        <v>674</v>
      </c>
      <c r="E248" s="188" t="s">
        <v>620</v>
      </c>
      <c r="F248" s="189">
        <v>297.5</v>
      </c>
      <c r="G248" s="188"/>
      <c r="H248" s="188">
        <v>350</v>
      </c>
      <c r="I248" s="190">
        <v>360</v>
      </c>
      <c r="J248" s="191" t="s">
        <v>675</v>
      </c>
      <c r="K248" s="192">
        <f t="shared" si="16"/>
        <v>52.5</v>
      </c>
      <c r="L248" s="193">
        <f t="shared" si="17"/>
        <v>0.17647058823529413</v>
      </c>
      <c r="M248" s="188" t="s">
        <v>589</v>
      </c>
      <c r="N248" s="194">
        <v>42232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36</v>
      </c>
      <c r="B249" s="186">
        <v>42219</v>
      </c>
      <c r="C249" s="186"/>
      <c r="D249" s="187" t="s">
        <v>676</v>
      </c>
      <c r="E249" s="188" t="s">
        <v>620</v>
      </c>
      <c r="F249" s="189">
        <v>115.5</v>
      </c>
      <c r="G249" s="188"/>
      <c r="H249" s="188">
        <v>149</v>
      </c>
      <c r="I249" s="190">
        <v>140</v>
      </c>
      <c r="J249" s="191" t="s">
        <v>677</v>
      </c>
      <c r="K249" s="192">
        <f t="shared" si="16"/>
        <v>33.5</v>
      </c>
      <c r="L249" s="193">
        <f t="shared" si="17"/>
        <v>0.29004329004329005</v>
      </c>
      <c r="M249" s="188" t="s">
        <v>589</v>
      </c>
      <c r="N249" s="194">
        <v>42740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37</v>
      </c>
      <c r="B250" s="186">
        <v>42251</v>
      </c>
      <c r="C250" s="186"/>
      <c r="D250" s="187" t="s">
        <v>670</v>
      </c>
      <c r="E250" s="188" t="s">
        <v>620</v>
      </c>
      <c r="F250" s="189">
        <v>226</v>
      </c>
      <c r="G250" s="188"/>
      <c r="H250" s="188">
        <v>292</v>
      </c>
      <c r="I250" s="190">
        <v>292</v>
      </c>
      <c r="J250" s="191" t="s">
        <v>678</v>
      </c>
      <c r="K250" s="192">
        <f t="shared" si="16"/>
        <v>66</v>
      </c>
      <c r="L250" s="193">
        <f t="shared" si="17"/>
        <v>0.29203539823008851</v>
      </c>
      <c r="M250" s="188" t="s">
        <v>589</v>
      </c>
      <c r="N250" s="194">
        <v>42286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38</v>
      </c>
      <c r="B251" s="186">
        <v>42254</v>
      </c>
      <c r="C251" s="186"/>
      <c r="D251" s="187" t="s">
        <v>665</v>
      </c>
      <c r="E251" s="188" t="s">
        <v>620</v>
      </c>
      <c r="F251" s="189">
        <v>232.5</v>
      </c>
      <c r="G251" s="188"/>
      <c r="H251" s="188">
        <v>312.5</v>
      </c>
      <c r="I251" s="190">
        <v>310</v>
      </c>
      <c r="J251" s="191" t="s">
        <v>622</v>
      </c>
      <c r="K251" s="192">
        <f t="shared" si="16"/>
        <v>80</v>
      </c>
      <c r="L251" s="193">
        <f t="shared" si="17"/>
        <v>0.34408602150537637</v>
      </c>
      <c r="M251" s="188" t="s">
        <v>589</v>
      </c>
      <c r="N251" s="194">
        <v>42823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39</v>
      </c>
      <c r="B252" s="186">
        <v>42268</v>
      </c>
      <c r="C252" s="186"/>
      <c r="D252" s="187" t="s">
        <v>679</v>
      </c>
      <c r="E252" s="188" t="s">
        <v>620</v>
      </c>
      <c r="F252" s="189">
        <v>196.5</v>
      </c>
      <c r="G252" s="188"/>
      <c r="H252" s="188">
        <v>238</v>
      </c>
      <c r="I252" s="190">
        <v>238</v>
      </c>
      <c r="J252" s="191" t="s">
        <v>678</v>
      </c>
      <c r="K252" s="192">
        <f t="shared" si="16"/>
        <v>41.5</v>
      </c>
      <c r="L252" s="193">
        <f t="shared" si="17"/>
        <v>0.21119592875318066</v>
      </c>
      <c r="M252" s="188" t="s">
        <v>589</v>
      </c>
      <c r="N252" s="194">
        <v>42291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40</v>
      </c>
      <c r="B253" s="186">
        <v>42271</v>
      </c>
      <c r="C253" s="186"/>
      <c r="D253" s="187" t="s">
        <v>619</v>
      </c>
      <c r="E253" s="188" t="s">
        <v>620</v>
      </c>
      <c r="F253" s="189">
        <v>65</v>
      </c>
      <c r="G253" s="188"/>
      <c r="H253" s="188">
        <v>82</v>
      </c>
      <c r="I253" s="190">
        <v>82</v>
      </c>
      <c r="J253" s="191" t="s">
        <v>678</v>
      </c>
      <c r="K253" s="192">
        <f t="shared" si="16"/>
        <v>17</v>
      </c>
      <c r="L253" s="193">
        <f t="shared" si="17"/>
        <v>0.26153846153846155</v>
      </c>
      <c r="M253" s="188" t="s">
        <v>589</v>
      </c>
      <c r="N253" s="194">
        <v>42578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41</v>
      </c>
      <c r="B254" s="186">
        <v>42291</v>
      </c>
      <c r="C254" s="186"/>
      <c r="D254" s="187" t="s">
        <v>680</v>
      </c>
      <c r="E254" s="188" t="s">
        <v>620</v>
      </c>
      <c r="F254" s="189">
        <v>144</v>
      </c>
      <c r="G254" s="188"/>
      <c r="H254" s="188">
        <v>182.5</v>
      </c>
      <c r="I254" s="190">
        <v>181</v>
      </c>
      <c r="J254" s="191" t="s">
        <v>678</v>
      </c>
      <c r="K254" s="192">
        <f t="shared" si="16"/>
        <v>38.5</v>
      </c>
      <c r="L254" s="193">
        <f t="shared" si="17"/>
        <v>0.2673611111111111</v>
      </c>
      <c r="M254" s="188" t="s">
        <v>589</v>
      </c>
      <c r="N254" s="194">
        <v>42817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42</v>
      </c>
      <c r="B255" s="186">
        <v>42291</v>
      </c>
      <c r="C255" s="186"/>
      <c r="D255" s="187" t="s">
        <v>681</v>
      </c>
      <c r="E255" s="188" t="s">
        <v>620</v>
      </c>
      <c r="F255" s="189">
        <v>264</v>
      </c>
      <c r="G255" s="188"/>
      <c r="H255" s="188">
        <v>311</v>
      </c>
      <c r="I255" s="190">
        <v>311</v>
      </c>
      <c r="J255" s="191" t="s">
        <v>678</v>
      </c>
      <c r="K255" s="192">
        <f t="shared" si="16"/>
        <v>47</v>
      </c>
      <c r="L255" s="193">
        <f t="shared" si="17"/>
        <v>0.17803030303030304</v>
      </c>
      <c r="M255" s="188" t="s">
        <v>589</v>
      </c>
      <c r="N255" s="194">
        <v>42604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43</v>
      </c>
      <c r="B256" s="186">
        <v>42318</v>
      </c>
      <c r="C256" s="186"/>
      <c r="D256" s="187" t="s">
        <v>682</v>
      </c>
      <c r="E256" s="188" t="s">
        <v>591</v>
      </c>
      <c r="F256" s="189">
        <v>549.5</v>
      </c>
      <c r="G256" s="188"/>
      <c r="H256" s="188">
        <v>630</v>
      </c>
      <c r="I256" s="190">
        <v>630</v>
      </c>
      <c r="J256" s="191" t="s">
        <v>678</v>
      </c>
      <c r="K256" s="192">
        <f t="shared" si="16"/>
        <v>80.5</v>
      </c>
      <c r="L256" s="193">
        <f t="shared" si="17"/>
        <v>0.1464968152866242</v>
      </c>
      <c r="M256" s="188" t="s">
        <v>589</v>
      </c>
      <c r="N256" s="194">
        <v>42419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44</v>
      </c>
      <c r="B257" s="186">
        <v>42342</v>
      </c>
      <c r="C257" s="186"/>
      <c r="D257" s="187" t="s">
        <v>683</v>
      </c>
      <c r="E257" s="188" t="s">
        <v>620</v>
      </c>
      <c r="F257" s="189">
        <v>1027.5</v>
      </c>
      <c r="G257" s="188"/>
      <c r="H257" s="188">
        <v>1315</v>
      </c>
      <c r="I257" s="190">
        <v>1250</v>
      </c>
      <c r="J257" s="191" t="s">
        <v>678</v>
      </c>
      <c r="K257" s="192">
        <f t="shared" si="16"/>
        <v>287.5</v>
      </c>
      <c r="L257" s="193">
        <f t="shared" si="17"/>
        <v>0.27980535279805352</v>
      </c>
      <c r="M257" s="188" t="s">
        <v>589</v>
      </c>
      <c r="N257" s="194">
        <v>43244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45</v>
      </c>
      <c r="B258" s="186">
        <v>42367</v>
      </c>
      <c r="C258" s="186"/>
      <c r="D258" s="187" t="s">
        <v>684</v>
      </c>
      <c r="E258" s="188" t="s">
        <v>620</v>
      </c>
      <c r="F258" s="189">
        <v>465</v>
      </c>
      <c r="G258" s="188"/>
      <c r="H258" s="188">
        <v>540</v>
      </c>
      <c r="I258" s="190">
        <v>540</v>
      </c>
      <c r="J258" s="191" t="s">
        <v>678</v>
      </c>
      <c r="K258" s="192">
        <f t="shared" si="16"/>
        <v>75</v>
      </c>
      <c r="L258" s="193">
        <f t="shared" si="17"/>
        <v>0.16129032258064516</v>
      </c>
      <c r="M258" s="188" t="s">
        <v>589</v>
      </c>
      <c r="N258" s="194">
        <v>42530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46</v>
      </c>
      <c r="B259" s="186">
        <v>42380</v>
      </c>
      <c r="C259" s="186"/>
      <c r="D259" s="187" t="s">
        <v>381</v>
      </c>
      <c r="E259" s="188" t="s">
        <v>591</v>
      </c>
      <c r="F259" s="189">
        <v>81</v>
      </c>
      <c r="G259" s="188"/>
      <c r="H259" s="188">
        <v>110</v>
      </c>
      <c r="I259" s="190">
        <v>110</v>
      </c>
      <c r="J259" s="191" t="s">
        <v>678</v>
      </c>
      <c r="K259" s="192">
        <f t="shared" si="16"/>
        <v>29</v>
      </c>
      <c r="L259" s="193">
        <f t="shared" si="17"/>
        <v>0.35802469135802467</v>
      </c>
      <c r="M259" s="188" t="s">
        <v>589</v>
      </c>
      <c r="N259" s="194">
        <v>42745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47</v>
      </c>
      <c r="B260" s="186">
        <v>42382</v>
      </c>
      <c r="C260" s="186"/>
      <c r="D260" s="187" t="s">
        <v>685</v>
      </c>
      <c r="E260" s="188" t="s">
        <v>591</v>
      </c>
      <c r="F260" s="189">
        <v>417.5</v>
      </c>
      <c r="G260" s="188"/>
      <c r="H260" s="188">
        <v>547</v>
      </c>
      <c r="I260" s="190">
        <v>535</v>
      </c>
      <c r="J260" s="191" t="s">
        <v>678</v>
      </c>
      <c r="K260" s="192">
        <f t="shared" si="16"/>
        <v>129.5</v>
      </c>
      <c r="L260" s="193">
        <f t="shared" si="17"/>
        <v>0.31017964071856285</v>
      </c>
      <c r="M260" s="188" t="s">
        <v>589</v>
      </c>
      <c r="N260" s="194">
        <v>42578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48</v>
      </c>
      <c r="B261" s="186">
        <v>42408</v>
      </c>
      <c r="C261" s="186"/>
      <c r="D261" s="187" t="s">
        <v>686</v>
      </c>
      <c r="E261" s="188" t="s">
        <v>620</v>
      </c>
      <c r="F261" s="189">
        <v>650</v>
      </c>
      <c r="G261" s="188"/>
      <c r="H261" s="188">
        <v>800</v>
      </c>
      <c r="I261" s="190">
        <v>800</v>
      </c>
      <c r="J261" s="191" t="s">
        <v>678</v>
      </c>
      <c r="K261" s="192">
        <f t="shared" si="16"/>
        <v>150</v>
      </c>
      <c r="L261" s="193">
        <f t="shared" si="17"/>
        <v>0.23076923076923078</v>
      </c>
      <c r="M261" s="188" t="s">
        <v>589</v>
      </c>
      <c r="N261" s="194">
        <v>43154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49</v>
      </c>
      <c r="B262" s="186">
        <v>42433</v>
      </c>
      <c r="C262" s="186"/>
      <c r="D262" s="187" t="s">
        <v>210</v>
      </c>
      <c r="E262" s="188" t="s">
        <v>620</v>
      </c>
      <c r="F262" s="189">
        <v>437.5</v>
      </c>
      <c r="G262" s="188"/>
      <c r="H262" s="188">
        <v>504.5</v>
      </c>
      <c r="I262" s="190">
        <v>522</v>
      </c>
      <c r="J262" s="191" t="s">
        <v>687</v>
      </c>
      <c r="K262" s="192">
        <f t="shared" si="16"/>
        <v>67</v>
      </c>
      <c r="L262" s="193">
        <f t="shared" si="17"/>
        <v>0.15314285714285714</v>
      </c>
      <c r="M262" s="188" t="s">
        <v>589</v>
      </c>
      <c r="N262" s="194">
        <v>42480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50</v>
      </c>
      <c r="B263" s="186">
        <v>42438</v>
      </c>
      <c r="C263" s="186"/>
      <c r="D263" s="187" t="s">
        <v>688</v>
      </c>
      <c r="E263" s="188" t="s">
        <v>620</v>
      </c>
      <c r="F263" s="189">
        <v>189.5</v>
      </c>
      <c r="G263" s="188"/>
      <c r="H263" s="188">
        <v>218</v>
      </c>
      <c r="I263" s="190">
        <v>218</v>
      </c>
      <c r="J263" s="191" t="s">
        <v>678</v>
      </c>
      <c r="K263" s="192">
        <f t="shared" si="16"/>
        <v>28.5</v>
      </c>
      <c r="L263" s="193">
        <f t="shared" si="17"/>
        <v>0.15039577836411611</v>
      </c>
      <c r="M263" s="188" t="s">
        <v>589</v>
      </c>
      <c r="N263" s="194">
        <v>43034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51</v>
      </c>
      <c r="B264" s="196">
        <v>42471</v>
      </c>
      <c r="C264" s="196"/>
      <c r="D264" s="204" t="s">
        <v>689</v>
      </c>
      <c r="E264" s="199" t="s">
        <v>620</v>
      </c>
      <c r="F264" s="199">
        <v>36.5</v>
      </c>
      <c r="G264" s="200"/>
      <c r="H264" s="200">
        <v>15.85</v>
      </c>
      <c r="I264" s="200">
        <v>60</v>
      </c>
      <c r="J264" s="201" t="s">
        <v>690</v>
      </c>
      <c r="K264" s="202">
        <f t="shared" si="16"/>
        <v>-20.65</v>
      </c>
      <c r="L264" s="203">
        <f t="shared" si="17"/>
        <v>-0.5657534246575342</v>
      </c>
      <c r="M264" s="199" t="s">
        <v>601</v>
      </c>
      <c r="N264" s="207">
        <v>43627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52</v>
      </c>
      <c r="B265" s="186">
        <v>42472</v>
      </c>
      <c r="C265" s="186"/>
      <c r="D265" s="187" t="s">
        <v>691</v>
      </c>
      <c r="E265" s="188" t="s">
        <v>620</v>
      </c>
      <c r="F265" s="189">
        <v>93</v>
      </c>
      <c r="G265" s="188"/>
      <c r="H265" s="188">
        <v>149</v>
      </c>
      <c r="I265" s="190">
        <v>140</v>
      </c>
      <c r="J265" s="191" t="s">
        <v>692</v>
      </c>
      <c r="K265" s="192">
        <f t="shared" si="16"/>
        <v>56</v>
      </c>
      <c r="L265" s="193">
        <f t="shared" si="17"/>
        <v>0.60215053763440862</v>
      </c>
      <c r="M265" s="188" t="s">
        <v>589</v>
      </c>
      <c r="N265" s="194">
        <v>42740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53</v>
      </c>
      <c r="B266" s="186">
        <v>42472</v>
      </c>
      <c r="C266" s="186"/>
      <c r="D266" s="187" t="s">
        <v>693</v>
      </c>
      <c r="E266" s="188" t="s">
        <v>620</v>
      </c>
      <c r="F266" s="189">
        <v>130</v>
      </c>
      <c r="G266" s="188"/>
      <c r="H266" s="188">
        <v>150</v>
      </c>
      <c r="I266" s="190" t="s">
        <v>694</v>
      </c>
      <c r="J266" s="191" t="s">
        <v>678</v>
      </c>
      <c r="K266" s="192">
        <f t="shared" si="16"/>
        <v>20</v>
      </c>
      <c r="L266" s="193">
        <f t="shared" si="17"/>
        <v>0.15384615384615385</v>
      </c>
      <c r="M266" s="188" t="s">
        <v>589</v>
      </c>
      <c r="N266" s="194">
        <v>42564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54</v>
      </c>
      <c r="B267" s="186">
        <v>42473</v>
      </c>
      <c r="C267" s="186"/>
      <c r="D267" s="187" t="s">
        <v>695</v>
      </c>
      <c r="E267" s="188" t="s">
        <v>620</v>
      </c>
      <c r="F267" s="189">
        <v>196</v>
      </c>
      <c r="G267" s="188"/>
      <c r="H267" s="188">
        <v>299</v>
      </c>
      <c r="I267" s="190">
        <v>299</v>
      </c>
      <c r="J267" s="191" t="s">
        <v>678</v>
      </c>
      <c r="K267" s="192">
        <v>103</v>
      </c>
      <c r="L267" s="193">
        <v>0.52551020408163296</v>
      </c>
      <c r="M267" s="188" t="s">
        <v>589</v>
      </c>
      <c r="N267" s="194">
        <v>42620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55</v>
      </c>
      <c r="B268" s="186">
        <v>42473</v>
      </c>
      <c r="C268" s="186"/>
      <c r="D268" s="187" t="s">
        <v>696</v>
      </c>
      <c r="E268" s="188" t="s">
        <v>620</v>
      </c>
      <c r="F268" s="189">
        <v>88</v>
      </c>
      <c r="G268" s="188"/>
      <c r="H268" s="188">
        <v>103</v>
      </c>
      <c r="I268" s="190">
        <v>103</v>
      </c>
      <c r="J268" s="191" t="s">
        <v>678</v>
      </c>
      <c r="K268" s="192">
        <v>15</v>
      </c>
      <c r="L268" s="193">
        <v>0.170454545454545</v>
      </c>
      <c r="M268" s="188" t="s">
        <v>589</v>
      </c>
      <c r="N268" s="194">
        <v>42530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56</v>
      </c>
      <c r="B269" s="186">
        <v>42492</v>
      </c>
      <c r="C269" s="186"/>
      <c r="D269" s="187" t="s">
        <v>697</v>
      </c>
      <c r="E269" s="188" t="s">
        <v>620</v>
      </c>
      <c r="F269" s="189">
        <v>127.5</v>
      </c>
      <c r="G269" s="188"/>
      <c r="H269" s="188">
        <v>148</v>
      </c>
      <c r="I269" s="190" t="s">
        <v>698</v>
      </c>
      <c r="J269" s="191" t="s">
        <v>678</v>
      </c>
      <c r="K269" s="192">
        <f>H269-F269</f>
        <v>20.5</v>
      </c>
      <c r="L269" s="193">
        <f>K269/F269</f>
        <v>0.16078431372549021</v>
      </c>
      <c r="M269" s="188" t="s">
        <v>589</v>
      </c>
      <c r="N269" s="194">
        <v>42564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57</v>
      </c>
      <c r="B270" s="186">
        <v>42493</v>
      </c>
      <c r="C270" s="186"/>
      <c r="D270" s="187" t="s">
        <v>699</v>
      </c>
      <c r="E270" s="188" t="s">
        <v>620</v>
      </c>
      <c r="F270" s="189">
        <v>675</v>
      </c>
      <c r="G270" s="188"/>
      <c r="H270" s="188">
        <v>815</v>
      </c>
      <c r="I270" s="190" t="s">
        <v>700</v>
      </c>
      <c r="J270" s="191" t="s">
        <v>678</v>
      </c>
      <c r="K270" s="192">
        <f>H270-F270</f>
        <v>140</v>
      </c>
      <c r="L270" s="193">
        <f>K270/F270</f>
        <v>0.2074074074074074</v>
      </c>
      <c r="M270" s="188" t="s">
        <v>589</v>
      </c>
      <c r="N270" s="194">
        <v>43154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5">
        <v>58</v>
      </c>
      <c r="B271" s="196">
        <v>42522</v>
      </c>
      <c r="C271" s="196"/>
      <c r="D271" s="197" t="s">
        <v>701</v>
      </c>
      <c r="E271" s="198" t="s">
        <v>620</v>
      </c>
      <c r="F271" s="199">
        <v>500</v>
      </c>
      <c r="G271" s="199"/>
      <c r="H271" s="200">
        <v>232.5</v>
      </c>
      <c r="I271" s="200" t="s">
        <v>702</v>
      </c>
      <c r="J271" s="201" t="s">
        <v>703</v>
      </c>
      <c r="K271" s="202">
        <f>H271-F271</f>
        <v>-267.5</v>
      </c>
      <c r="L271" s="203">
        <f>K271/F271</f>
        <v>-0.53500000000000003</v>
      </c>
      <c r="M271" s="199" t="s">
        <v>601</v>
      </c>
      <c r="N271" s="196">
        <v>43735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59</v>
      </c>
      <c r="B272" s="186">
        <v>42527</v>
      </c>
      <c r="C272" s="186"/>
      <c r="D272" s="187" t="s">
        <v>540</v>
      </c>
      <c r="E272" s="188" t="s">
        <v>620</v>
      </c>
      <c r="F272" s="189">
        <v>110</v>
      </c>
      <c r="G272" s="188"/>
      <c r="H272" s="188">
        <v>126.5</v>
      </c>
      <c r="I272" s="190">
        <v>125</v>
      </c>
      <c r="J272" s="191" t="s">
        <v>629</v>
      </c>
      <c r="K272" s="192">
        <f>H272-F272</f>
        <v>16.5</v>
      </c>
      <c r="L272" s="193">
        <f>K272/F272</f>
        <v>0.15</v>
      </c>
      <c r="M272" s="188" t="s">
        <v>589</v>
      </c>
      <c r="N272" s="194">
        <v>42552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60</v>
      </c>
      <c r="B273" s="186">
        <v>42538</v>
      </c>
      <c r="C273" s="186"/>
      <c r="D273" s="187" t="s">
        <v>704</v>
      </c>
      <c r="E273" s="188" t="s">
        <v>620</v>
      </c>
      <c r="F273" s="189">
        <v>44</v>
      </c>
      <c r="G273" s="188"/>
      <c r="H273" s="188">
        <v>69.5</v>
      </c>
      <c r="I273" s="190">
        <v>69.5</v>
      </c>
      <c r="J273" s="191" t="s">
        <v>705</v>
      </c>
      <c r="K273" s="192">
        <f>H273-F273</f>
        <v>25.5</v>
      </c>
      <c r="L273" s="193">
        <f>K273/F273</f>
        <v>0.57954545454545459</v>
      </c>
      <c r="M273" s="188" t="s">
        <v>589</v>
      </c>
      <c r="N273" s="194">
        <v>42977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61</v>
      </c>
      <c r="B274" s="186">
        <v>42549</v>
      </c>
      <c r="C274" s="186"/>
      <c r="D274" s="187" t="s">
        <v>706</v>
      </c>
      <c r="E274" s="188" t="s">
        <v>620</v>
      </c>
      <c r="F274" s="189">
        <v>262.5</v>
      </c>
      <c r="G274" s="188"/>
      <c r="H274" s="188">
        <v>340</v>
      </c>
      <c r="I274" s="190">
        <v>333</v>
      </c>
      <c r="J274" s="191" t="s">
        <v>707</v>
      </c>
      <c r="K274" s="192">
        <v>77.5</v>
      </c>
      <c r="L274" s="193">
        <v>0.29523809523809502</v>
      </c>
      <c r="M274" s="188" t="s">
        <v>589</v>
      </c>
      <c r="N274" s="194">
        <v>43017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62</v>
      </c>
      <c r="B275" s="186">
        <v>42549</v>
      </c>
      <c r="C275" s="186"/>
      <c r="D275" s="187" t="s">
        <v>708</v>
      </c>
      <c r="E275" s="188" t="s">
        <v>620</v>
      </c>
      <c r="F275" s="189">
        <v>840</v>
      </c>
      <c r="G275" s="188"/>
      <c r="H275" s="188">
        <v>1230</v>
      </c>
      <c r="I275" s="190">
        <v>1230</v>
      </c>
      <c r="J275" s="191" t="s">
        <v>678</v>
      </c>
      <c r="K275" s="192">
        <v>390</v>
      </c>
      <c r="L275" s="193">
        <v>0.46428571428571402</v>
      </c>
      <c r="M275" s="188" t="s">
        <v>589</v>
      </c>
      <c r="N275" s="194">
        <v>42649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8">
        <v>63</v>
      </c>
      <c r="B276" s="209">
        <v>42556</v>
      </c>
      <c r="C276" s="209"/>
      <c r="D276" s="210" t="s">
        <v>709</v>
      </c>
      <c r="E276" s="211" t="s">
        <v>620</v>
      </c>
      <c r="F276" s="211">
        <v>395</v>
      </c>
      <c r="G276" s="212"/>
      <c r="H276" s="212">
        <f>(468.5+342.5)/2</f>
        <v>405.5</v>
      </c>
      <c r="I276" s="212">
        <v>510</v>
      </c>
      <c r="J276" s="213" t="s">
        <v>710</v>
      </c>
      <c r="K276" s="214">
        <f t="shared" ref="K276:K282" si="18">H276-F276</f>
        <v>10.5</v>
      </c>
      <c r="L276" s="215">
        <f t="shared" ref="L276:L282" si="19">K276/F276</f>
        <v>2.6582278481012658E-2</v>
      </c>
      <c r="M276" s="211" t="s">
        <v>711</v>
      </c>
      <c r="N276" s="209">
        <v>43606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5">
        <v>64</v>
      </c>
      <c r="B277" s="196">
        <v>42584</v>
      </c>
      <c r="C277" s="196"/>
      <c r="D277" s="197" t="s">
        <v>712</v>
      </c>
      <c r="E277" s="198" t="s">
        <v>591</v>
      </c>
      <c r="F277" s="199">
        <f>169.5-12.8</f>
        <v>156.69999999999999</v>
      </c>
      <c r="G277" s="199"/>
      <c r="H277" s="200">
        <v>77</v>
      </c>
      <c r="I277" s="200" t="s">
        <v>713</v>
      </c>
      <c r="J277" s="201" t="s">
        <v>714</v>
      </c>
      <c r="K277" s="202">
        <f t="shared" si="18"/>
        <v>-79.699999999999989</v>
      </c>
      <c r="L277" s="203">
        <f t="shared" si="19"/>
        <v>-0.50861518825781749</v>
      </c>
      <c r="M277" s="199" t="s">
        <v>601</v>
      </c>
      <c r="N277" s="196">
        <v>43522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5">
        <v>65</v>
      </c>
      <c r="B278" s="196">
        <v>42586</v>
      </c>
      <c r="C278" s="196"/>
      <c r="D278" s="197" t="s">
        <v>715</v>
      </c>
      <c r="E278" s="198" t="s">
        <v>620</v>
      </c>
      <c r="F278" s="199">
        <v>400</v>
      </c>
      <c r="G278" s="199"/>
      <c r="H278" s="200">
        <v>305</v>
      </c>
      <c r="I278" s="200">
        <v>475</v>
      </c>
      <c r="J278" s="201" t="s">
        <v>716</v>
      </c>
      <c r="K278" s="202">
        <f t="shared" si="18"/>
        <v>-95</v>
      </c>
      <c r="L278" s="203">
        <f t="shared" si="19"/>
        <v>-0.23749999999999999</v>
      </c>
      <c r="M278" s="199" t="s">
        <v>601</v>
      </c>
      <c r="N278" s="196">
        <v>43606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66</v>
      </c>
      <c r="B279" s="186">
        <v>42593</v>
      </c>
      <c r="C279" s="186"/>
      <c r="D279" s="187" t="s">
        <v>717</v>
      </c>
      <c r="E279" s="188" t="s">
        <v>620</v>
      </c>
      <c r="F279" s="189">
        <v>86.5</v>
      </c>
      <c r="G279" s="188"/>
      <c r="H279" s="188">
        <v>130</v>
      </c>
      <c r="I279" s="190">
        <v>130</v>
      </c>
      <c r="J279" s="191" t="s">
        <v>718</v>
      </c>
      <c r="K279" s="192">
        <f t="shared" si="18"/>
        <v>43.5</v>
      </c>
      <c r="L279" s="193">
        <f t="shared" si="19"/>
        <v>0.50289017341040465</v>
      </c>
      <c r="M279" s="188" t="s">
        <v>589</v>
      </c>
      <c r="N279" s="194">
        <v>43091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5">
        <v>67</v>
      </c>
      <c r="B280" s="196">
        <v>42600</v>
      </c>
      <c r="C280" s="196"/>
      <c r="D280" s="197" t="s">
        <v>109</v>
      </c>
      <c r="E280" s="198" t="s">
        <v>620</v>
      </c>
      <c r="F280" s="199">
        <v>133.5</v>
      </c>
      <c r="G280" s="199"/>
      <c r="H280" s="200">
        <v>126.5</v>
      </c>
      <c r="I280" s="200">
        <v>178</v>
      </c>
      <c r="J280" s="201" t="s">
        <v>719</v>
      </c>
      <c r="K280" s="202">
        <f t="shared" si="18"/>
        <v>-7</v>
      </c>
      <c r="L280" s="203">
        <f t="shared" si="19"/>
        <v>-5.2434456928838954E-2</v>
      </c>
      <c r="M280" s="199" t="s">
        <v>601</v>
      </c>
      <c r="N280" s="196">
        <v>42615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68</v>
      </c>
      <c r="B281" s="186">
        <v>42613</v>
      </c>
      <c r="C281" s="186"/>
      <c r="D281" s="187" t="s">
        <v>720</v>
      </c>
      <c r="E281" s="188" t="s">
        <v>620</v>
      </c>
      <c r="F281" s="189">
        <v>560</v>
      </c>
      <c r="G281" s="188"/>
      <c r="H281" s="188">
        <v>725</v>
      </c>
      <c r="I281" s="190">
        <v>725</v>
      </c>
      <c r="J281" s="191" t="s">
        <v>622</v>
      </c>
      <c r="K281" s="192">
        <f t="shared" si="18"/>
        <v>165</v>
      </c>
      <c r="L281" s="193">
        <f t="shared" si="19"/>
        <v>0.29464285714285715</v>
      </c>
      <c r="M281" s="188" t="s">
        <v>589</v>
      </c>
      <c r="N281" s="194">
        <v>42456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69</v>
      </c>
      <c r="B282" s="186">
        <v>42614</v>
      </c>
      <c r="C282" s="186"/>
      <c r="D282" s="187" t="s">
        <v>721</v>
      </c>
      <c r="E282" s="188" t="s">
        <v>620</v>
      </c>
      <c r="F282" s="189">
        <v>160.5</v>
      </c>
      <c r="G282" s="188"/>
      <c r="H282" s="188">
        <v>210</v>
      </c>
      <c r="I282" s="190">
        <v>210</v>
      </c>
      <c r="J282" s="191" t="s">
        <v>622</v>
      </c>
      <c r="K282" s="192">
        <f t="shared" si="18"/>
        <v>49.5</v>
      </c>
      <c r="L282" s="193">
        <f t="shared" si="19"/>
        <v>0.30841121495327101</v>
      </c>
      <c r="M282" s="188" t="s">
        <v>589</v>
      </c>
      <c r="N282" s="194">
        <v>42871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70</v>
      </c>
      <c r="B283" s="186">
        <v>42646</v>
      </c>
      <c r="C283" s="186"/>
      <c r="D283" s="187" t="s">
        <v>395</v>
      </c>
      <c r="E283" s="188" t="s">
        <v>620</v>
      </c>
      <c r="F283" s="189">
        <v>430</v>
      </c>
      <c r="G283" s="188"/>
      <c r="H283" s="188">
        <v>596</v>
      </c>
      <c r="I283" s="190">
        <v>575</v>
      </c>
      <c r="J283" s="191" t="s">
        <v>722</v>
      </c>
      <c r="K283" s="192">
        <v>166</v>
      </c>
      <c r="L283" s="193">
        <v>0.38604651162790699</v>
      </c>
      <c r="M283" s="188" t="s">
        <v>589</v>
      </c>
      <c r="N283" s="194">
        <v>42769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71</v>
      </c>
      <c r="B284" s="186">
        <v>42657</v>
      </c>
      <c r="C284" s="186"/>
      <c r="D284" s="187" t="s">
        <v>723</v>
      </c>
      <c r="E284" s="188" t="s">
        <v>620</v>
      </c>
      <c r="F284" s="189">
        <v>280</v>
      </c>
      <c r="G284" s="188"/>
      <c r="H284" s="188">
        <v>345</v>
      </c>
      <c r="I284" s="190">
        <v>345</v>
      </c>
      <c r="J284" s="191" t="s">
        <v>622</v>
      </c>
      <c r="K284" s="192">
        <f t="shared" ref="K284:K289" si="20">H284-F284</f>
        <v>65</v>
      </c>
      <c r="L284" s="193">
        <f>K284/F284</f>
        <v>0.23214285714285715</v>
      </c>
      <c r="M284" s="188" t="s">
        <v>589</v>
      </c>
      <c r="N284" s="194">
        <v>42814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72</v>
      </c>
      <c r="B285" s="186">
        <v>42657</v>
      </c>
      <c r="C285" s="186"/>
      <c r="D285" s="187" t="s">
        <v>724</v>
      </c>
      <c r="E285" s="188" t="s">
        <v>620</v>
      </c>
      <c r="F285" s="189">
        <v>245</v>
      </c>
      <c r="G285" s="188"/>
      <c r="H285" s="188">
        <v>325.5</v>
      </c>
      <c r="I285" s="190">
        <v>330</v>
      </c>
      <c r="J285" s="191" t="s">
        <v>725</v>
      </c>
      <c r="K285" s="192">
        <f t="shared" si="20"/>
        <v>80.5</v>
      </c>
      <c r="L285" s="193">
        <f>K285/F285</f>
        <v>0.32857142857142857</v>
      </c>
      <c r="M285" s="188" t="s">
        <v>589</v>
      </c>
      <c r="N285" s="194">
        <v>42769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73</v>
      </c>
      <c r="B286" s="186">
        <v>42660</v>
      </c>
      <c r="C286" s="186"/>
      <c r="D286" s="187" t="s">
        <v>345</v>
      </c>
      <c r="E286" s="188" t="s">
        <v>620</v>
      </c>
      <c r="F286" s="189">
        <v>125</v>
      </c>
      <c r="G286" s="188"/>
      <c r="H286" s="188">
        <v>160</v>
      </c>
      <c r="I286" s="190">
        <v>160</v>
      </c>
      <c r="J286" s="191" t="s">
        <v>678</v>
      </c>
      <c r="K286" s="192">
        <f t="shared" si="20"/>
        <v>35</v>
      </c>
      <c r="L286" s="193">
        <v>0.28000000000000003</v>
      </c>
      <c r="M286" s="188" t="s">
        <v>589</v>
      </c>
      <c r="N286" s="194">
        <v>42803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74</v>
      </c>
      <c r="B287" s="186">
        <v>42660</v>
      </c>
      <c r="C287" s="186"/>
      <c r="D287" s="187" t="s">
        <v>468</v>
      </c>
      <c r="E287" s="188" t="s">
        <v>620</v>
      </c>
      <c r="F287" s="189">
        <v>114</v>
      </c>
      <c r="G287" s="188"/>
      <c r="H287" s="188">
        <v>145</v>
      </c>
      <c r="I287" s="190">
        <v>145</v>
      </c>
      <c r="J287" s="191" t="s">
        <v>678</v>
      </c>
      <c r="K287" s="192">
        <f t="shared" si="20"/>
        <v>31</v>
      </c>
      <c r="L287" s="193">
        <f>K287/F287</f>
        <v>0.27192982456140352</v>
      </c>
      <c r="M287" s="188" t="s">
        <v>589</v>
      </c>
      <c r="N287" s="194">
        <v>42859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75</v>
      </c>
      <c r="B288" s="186">
        <v>42660</v>
      </c>
      <c r="C288" s="186"/>
      <c r="D288" s="187" t="s">
        <v>726</v>
      </c>
      <c r="E288" s="188" t="s">
        <v>620</v>
      </c>
      <c r="F288" s="189">
        <v>212</v>
      </c>
      <c r="G288" s="188"/>
      <c r="H288" s="188">
        <v>280</v>
      </c>
      <c r="I288" s="190">
        <v>276</v>
      </c>
      <c r="J288" s="191" t="s">
        <v>727</v>
      </c>
      <c r="K288" s="192">
        <f t="shared" si="20"/>
        <v>68</v>
      </c>
      <c r="L288" s="193">
        <f>K288/F288</f>
        <v>0.32075471698113206</v>
      </c>
      <c r="M288" s="188" t="s">
        <v>589</v>
      </c>
      <c r="N288" s="194">
        <v>42858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76</v>
      </c>
      <c r="B289" s="186">
        <v>42678</v>
      </c>
      <c r="C289" s="186"/>
      <c r="D289" s="187" t="s">
        <v>456</v>
      </c>
      <c r="E289" s="188" t="s">
        <v>620</v>
      </c>
      <c r="F289" s="189">
        <v>155</v>
      </c>
      <c r="G289" s="188"/>
      <c r="H289" s="188">
        <v>210</v>
      </c>
      <c r="I289" s="190">
        <v>210</v>
      </c>
      <c r="J289" s="191" t="s">
        <v>728</v>
      </c>
      <c r="K289" s="192">
        <f t="shared" si="20"/>
        <v>55</v>
      </c>
      <c r="L289" s="193">
        <f>K289/F289</f>
        <v>0.35483870967741937</v>
      </c>
      <c r="M289" s="188" t="s">
        <v>589</v>
      </c>
      <c r="N289" s="194">
        <v>42944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5">
        <v>77</v>
      </c>
      <c r="B290" s="196">
        <v>42710</v>
      </c>
      <c r="C290" s="196"/>
      <c r="D290" s="197" t="s">
        <v>729</v>
      </c>
      <c r="E290" s="198" t="s">
        <v>620</v>
      </c>
      <c r="F290" s="199">
        <v>150.5</v>
      </c>
      <c r="G290" s="199"/>
      <c r="H290" s="200">
        <v>72.5</v>
      </c>
      <c r="I290" s="200">
        <v>174</v>
      </c>
      <c r="J290" s="201" t="s">
        <v>730</v>
      </c>
      <c r="K290" s="202">
        <v>-78</v>
      </c>
      <c r="L290" s="203">
        <v>-0.51827242524916906</v>
      </c>
      <c r="M290" s="199" t="s">
        <v>601</v>
      </c>
      <c r="N290" s="196">
        <v>43333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78</v>
      </c>
      <c r="B291" s="186">
        <v>42712</v>
      </c>
      <c r="C291" s="186"/>
      <c r="D291" s="187" t="s">
        <v>731</v>
      </c>
      <c r="E291" s="188" t="s">
        <v>620</v>
      </c>
      <c r="F291" s="189">
        <v>380</v>
      </c>
      <c r="G291" s="188"/>
      <c r="H291" s="188">
        <v>478</v>
      </c>
      <c r="I291" s="190">
        <v>468</v>
      </c>
      <c r="J291" s="191" t="s">
        <v>678</v>
      </c>
      <c r="K291" s="192">
        <f>H291-F291</f>
        <v>98</v>
      </c>
      <c r="L291" s="193">
        <f>K291/F291</f>
        <v>0.25789473684210529</v>
      </c>
      <c r="M291" s="188" t="s">
        <v>589</v>
      </c>
      <c r="N291" s="194">
        <v>43025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79</v>
      </c>
      <c r="B292" s="186">
        <v>42734</v>
      </c>
      <c r="C292" s="186"/>
      <c r="D292" s="187" t="s">
        <v>108</v>
      </c>
      <c r="E292" s="188" t="s">
        <v>620</v>
      </c>
      <c r="F292" s="189">
        <v>305</v>
      </c>
      <c r="G292" s="188"/>
      <c r="H292" s="188">
        <v>375</v>
      </c>
      <c r="I292" s="190">
        <v>375</v>
      </c>
      <c r="J292" s="191" t="s">
        <v>678</v>
      </c>
      <c r="K292" s="192">
        <f>H292-F292</f>
        <v>70</v>
      </c>
      <c r="L292" s="193">
        <f>K292/F292</f>
        <v>0.22950819672131148</v>
      </c>
      <c r="M292" s="188" t="s">
        <v>589</v>
      </c>
      <c r="N292" s="194">
        <v>42768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80</v>
      </c>
      <c r="B293" s="186">
        <v>42739</v>
      </c>
      <c r="C293" s="186"/>
      <c r="D293" s="187" t="s">
        <v>94</v>
      </c>
      <c r="E293" s="188" t="s">
        <v>620</v>
      </c>
      <c r="F293" s="189">
        <v>99.5</v>
      </c>
      <c r="G293" s="188"/>
      <c r="H293" s="188">
        <v>158</v>
      </c>
      <c r="I293" s="190">
        <v>158</v>
      </c>
      <c r="J293" s="191" t="s">
        <v>678</v>
      </c>
      <c r="K293" s="192">
        <f>H293-F293</f>
        <v>58.5</v>
      </c>
      <c r="L293" s="193">
        <f>K293/F293</f>
        <v>0.5879396984924623</v>
      </c>
      <c r="M293" s="188" t="s">
        <v>589</v>
      </c>
      <c r="N293" s="194">
        <v>42898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81</v>
      </c>
      <c r="B294" s="186">
        <v>42739</v>
      </c>
      <c r="C294" s="186"/>
      <c r="D294" s="187" t="s">
        <v>94</v>
      </c>
      <c r="E294" s="188" t="s">
        <v>620</v>
      </c>
      <c r="F294" s="189">
        <v>99.5</v>
      </c>
      <c r="G294" s="188"/>
      <c r="H294" s="188">
        <v>158</v>
      </c>
      <c r="I294" s="190">
        <v>158</v>
      </c>
      <c r="J294" s="191" t="s">
        <v>678</v>
      </c>
      <c r="K294" s="192">
        <v>58.5</v>
      </c>
      <c r="L294" s="193">
        <v>0.58793969849246197</v>
      </c>
      <c r="M294" s="188" t="s">
        <v>589</v>
      </c>
      <c r="N294" s="194">
        <v>42898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82</v>
      </c>
      <c r="B295" s="186">
        <v>42786</v>
      </c>
      <c r="C295" s="186"/>
      <c r="D295" s="187" t="s">
        <v>185</v>
      </c>
      <c r="E295" s="188" t="s">
        <v>620</v>
      </c>
      <c r="F295" s="189">
        <v>140.5</v>
      </c>
      <c r="G295" s="188"/>
      <c r="H295" s="188">
        <v>220</v>
      </c>
      <c r="I295" s="190">
        <v>220</v>
      </c>
      <c r="J295" s="191" t="s">
        <v>678</v>
      </c>
      <c r="K295" s="192">
        <f>H295-F295</f>
        <v>79.5</v>
      </c>
      <c r="L295" s="193">
        <f>K295/F295</f>
        <v>0.5658362989323843</v>
      </c>
      <c r="M295" s="188" t="s">
        <v>589</v>
      </c>
      <c r="N295" s="194">
        <v>42864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83</v>
      </c>
      <c r="B296" s="186">
        <v>42786</v>
      </c>
      <c r="C296" s="186"/>
      <c r="D296" s="187" t="s">
        <v>732</v>
      </c>
      <c r="E296" s="188" t="s">
        <v>620</v>
      </c>
      <c r="F296" s="189">
        <v>202.5</v>
      </c>
      <c r="G296" s="188"/>
      <c r="H296" s="188">
        <v>234</v>
      </c>
      <c r="I296" s="190">
        <v>234</v>
      </c>
      <c r="J296" s="191" t="s">
        <v>678</v>
      </c>
      <c r="K296" s="192">
        <v>31.5</v>
      </c>
      <c r="L296" s="193">
        <v>0.155555555555556</v>
      </c>
      <c r="M296" s="188" t="s">
        <v>589</v>
      </c>
      <c r="N296" s="194">
        <v>42836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84</v>
      </c>
      <c r="B297" s="186">
        <v>42818</v>
      </c>
      <c r="C297" s="186"/>
      <c r="D297" s="187" t="s">
        <v>733</v>
      </c>
      <c r="E297" s="188" t="s">
        <v>620</v>
      </c>
      <c r="F297" s="189">
        <v>300.5</v>
      </c>
      <c r="G297" s="188"/>
      <c r="H297" s="188">
        <v>417.5</v>
      </c>
      <c r="I297" s="190">
        <v>420</v>
      </c>
      <c r="J297" s="191" t="s">
        <v>734</v>
      </c>
      <c r="K297" s="192">
        <f>H297-F297</f>
        <v>117</v>
      </c>
      <c r="L297" s="193">
        <f>K297/F297</f>
        <v>0.38935108153078202</v>
      </c>
      <c r="M297" s="188" t="s">
        <v>589</v>
      </c>
      <c r="N297" s="194">
        <v>43070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85</v>
      </c>
      <c r="B298" s="186">
        <v>42818</v>
      </c>
      <c r="C298" s="186"/>
      <c r="D298" s="187" t="s">
        <v>708</v>
      </c>
      <c r="E298" s="188" t="s">
        <v>620</v>
      </c>
      <c r="F298" s="189">
        <v>850</v>
      </c>
      <c r="G298" s="188"/>
      <c r="H298" s="188">
        <v>1042.5</v>
      </c>
      <c r="I298" s="190">
        <v>1023</v>
      </c>
      <c r="J298" s="191" t="s">
        <v>735</v>
      </c>
      <c r="K298" s="192">
        <v>192.5</v>
      </c>
      <c r="L298" s="193">
        <v>0.22647058823529401</v>
      </c>
      <c r="M298" s="188" t="s">
        <v>589</v>
      </c>
      <c r="N298" s="194">
        <v>42830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86</v>
      </c>
      <c r="B299" s="186">
        <v>42830</v>
      </c>
      <c r="C299" s="186"/>
      <c r="D299" s="187" t="s">
        <v>487</v>
      </c>
      <c r="E299" s="188" t="s">
        <v>620</v>
      </c>
      <c r="F299" s="189">
        <v>785</v>
      </c>
      <c r="G299" s="188"/>
      <c r="H299" s="188">
        <v>930</v>
      </c>
      <c r="I299" s="190">
        <v>920</v>
      </c>
      <c r="J299" s="191" t="s">
        <v>736</v>
      </c>
      <c r="K299" s="192">
        <f>H299-F299</f>
        <v>145</v>
      </c>
      <c r="L299" s="193">
        <f>K299/F299</f>
        <v>0.18471337579617833</v>
      </c>
      <c r="M299" s="188" t="s">
        <v>589</v>
      </c>
      <c r="N299" s="194">
        <v>42976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5">
        <v>87</v>
      </c>
      <c r="B300" s="196">
        <v>42831</v>
      </c>
      <c r="C300" s="196"/>
      <c r="D300" s="197" t="s">
        <v>737</v>
      </c>
      <c r="E300" s="198" t="s">
        <v>620</v>
      </c>
      <c r="F300" s="199">
        <v>40</v>
      </c>
      <c r="G300" s="199"/>
      <c r="H300" s="200">
        <v>13.1</v>
      </c>
      <c r="I300" s="200">
        <v>60</v>
      </c>
      <c r="J300" s="201" t="s">
        <v>738</v>
      </c>
      <c r="K300" s="202">
        <v>-26.9</v>
      </c>
      <c r="L300" s="203">
        <v>-0.67249999999999999</v>
      </c>
      <c r="M300" s="199" t="s">
        <v>601</v>
      </c>
      <c r="N300" s="196">
        <v>43138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88</v>
      </c>
      <c r="B301" s="186">
        <v>42837</v>
      </c>
      <c r="C301" s="186"/>
      <c r="D301" s="187" t="s">
        <v>93</v>
      </c>
      <c r="E301" s="188" t="s">
        <v>620</v>
      </c>
      <c r="F301" s="189">
        <v>289.5</v>
      </c>
      <c r="G301" s="188"/>
      <c r="H301" s="188">
        <v>354</v>
      </c>
      <c r="I301" s="190">
        <v>360</v>
      </c>
      <c r="J301" s="191" t="s">
        <v>739</v>
      </c>
      <c r="K301" s="192">
        <f t="shared" ref="K301:K309" si="21">H301-F301</f>
        <v>64.5</v>
      </c>
      <c r="L301" s="193">
        <f t="shared" ref="L301:L309" si="22">K301/F301</f>
        <v>0.22279792746113988</v>
      </c>
      <c r="M301" s="188" t="s">
        <v>589</v>
      </c>
      <c r="N301" s="194">
        <v>43040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89</v>
      </c>
      <c r="B302" s="186">
        <v>42845</v>
      </c>
      <c r="C302" s="186"/>
      <c r="D302" s="187" t="s">
        <v>426</v>
      </c>
      <c r="E302" s="188" t="s">
        <v>620</v>
      </c>
      <c r="F302" s="189">
        <v>700</v>
      </c>
      <c r="G302" s="188"/>
      <c r="H302" s="188">
        <v>840</v>
      </c>
      <c r="I302" s="190">
        <v>840</v>
      </c>
      <c r="J302" s="191" t="s">
        <v>740</v>
      </c>
      <c r="K302" s="192">
        <f t="shared" si="21"/>
        <v>140</v>
      </c>
      <c r="L302" s="193">
        <f t="shared" si="22"/>
        <v>0.2</v>
      </c>
      <c r="M302" s="188" t="s">
        <v>589</v>
      </c>
      <c r="N302" s="194">
        <v>42893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5">
        <v>90</v>
      </c>
      <c r="B303" s="186">
        <v>42887</v>
      </c>
      <c r="C303" s="186"/>
      <c r="D303" s="187" t="s">
        <v>741</v>
      </c>
      <c r="E303" s="188" t="s">
        <v>620</v>
      </c>
      <c r="F303" s="189">
        <v>130</v>
      </c>
      <c r="G303" s="188"/>
      <c r="H303" s="188">
        <v>144.25</v>
      </c>
      <c r="I303" s="190">
        <v>170</v>
      </c>
      <c r="J303" s="191" t="s">
        <v>742</v>
      </c>
      <c r="K303" s="192">
        <f t="shared" si="21"/>
        <v>14.25</v>
      </c>
      <c r="L303" s="193">
        <f t="shared" si="22"/>
        <v>0.10961538461538461</v>
      </c>
      <c r="M303" s="188" t="s">
        <v>589</v>
      </c>
      <c r="N303" s="194">
        <v>43675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91</v>
      </c>
      <c r="B304" s="186">
        <v>42901</v>
      </c>
      <c r="C304" s="186"/>
      <c r="D304" s="187" t="s">
        <v>743</v>
      </c>
      <c r="E304" s="188" t="s">
        <v>620</v>
      </c>
      <c r="F304" s="189">
        <v>214.5</v>
      </c>
      <c r="G304" s="188"/>
      <c r="H304" s="188">
        <v>262</v>
      </c>
      <c r="I304" s="190">
        <v>262</v>
      </c>
      <c r="J304" s="191" t="s">
        <v>744</v>
      </c>
      <c r="K304" s="192">
        <f t="shared" si="21"/>
        <v>47.5</v>
      </c>
      <c r="L304" s="193">
        <f t="shared" si="22"/>
        <v>0.22144522144522144</v>
      </c>
      <c r="M304" s="188" t="s">
        <v>589</v>
      </c>
      <c r="N304" s="194">
        <v>42977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92</v>
      </c>
      <c r="B305" s="217">
        <v>42933</v>
      </c>
      <c r="C305" s="217"/>
      <c r="D305" s="218" t="s">
        <v>745</v>
      </c>
      <c r="E305" s="219" t="s">
        <v>620</v>
      </c>
      <c r="F305" s="220">
        <v>370</v>
      </c>
      <c r="G305" s="219"/>
      <c r="H305" s="219">
        <v>447.5</v>
      </c>
      <c r="I305" s="221">
        <v>450</v>
      </c>
      <c r="J305" s="222" t="s">
        <v>678</v>
      </c>
      <c r="K305" s="192">
        <f t="shared" si="21"/>
        <v>77.5</v>
      </c>
      <c r="L305" s="223">
        <f t="shared" si="22"/>
        <v>0.20945945945945946</v>
      </c>
      <c r="M305" s="219" t="s">
        <v>589</v>
      </c>
      <c r="N305" s="224">
        <v>43035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93</v>
      </c>
      <c r="B306" s="217">
        <v>42943</v>
      </c>
      <c r="C306" s="217"/>
      <c r="D306" s="218" t="s">
        <v>183</v>
      </c>
      <c r="E306" s="219" t="s">
        <v>620</v>
      </c>
      <c r="F306" s="220">
        <v>657.5</v>
      </c>
      <c r="G306" s="219"/>
      <c r="H306" s="219">
        <v>825</v>
      </c>
      <c r="I306" s="221">
        <v>820</v>
      </c>
      <c r="J306" s="222" t="s">
        <v>678</v>
      </c>
      <c r="K306" s="192">
        <f t="shared" si="21"/>
        <v>167.5</v>
      </c>
      <c r="L306" s="223">
        <f t="shared" si="22"/>
        <v>0.25475285171102663</v>
      </c>
      <c r="M306" s="219" t="s">
        <v>589</v>
      </c>
      <c r="N306" s="224">
        <v>43090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5">
        <v>94</v>
      </c>
      <c r="B307" s="186">
        <v>42964</v>
      </c>
      <c r="C307" s="186"/>
      <c r="D307" s="187" t="s">
        <v>361</v>
      </c>
      <c r="E307" s="188" t="s">
        <v>620</v>
      </c>
      <c r="F307" s="189">
        <v>605</v>
      </c>
      <c r="G307" s="188"/>
      <c r="H307" s="188">
        <v>750</v>
      </c>
      <c r="I307" s="190">
        <v>750</v>
      </c>
      <c r="J307" s="191" t="s">
        <v>736</v>
      </c>
      <c r="K307" s="192">
        <f t="shared" si="21"/>
        <v>145</v>
      </c>
      <c r="L307" s="193">
        <f t="shared" si="22"/>
        <v>0.23966942148760331</v>
      </c>
      <c r="M307" s="188" t="s">
        <v>589</v>
      </c>
      <c r="N307" s="194">
        <v>43027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95">
        <v>95</v>
      </c>
      <c r="B308" s="196">
        <v>42979</v>
      </c>
      <c r="C308" s="196"/>
      <c r="D308" s="204" t="s">
        <v>746</v>
      </c>
      <c r="E308" s="199" t="s">
        <v>620</v>
      </c>
      <c r="F308" s="199">
        <v>255</v>
      </c>
      <c r="G308" s="200"/>
      <c r="H308" s="200">
        <v>217.25</v>
      </c>
      <c r="I308" s="200">
        <v>320</v>
      </c>
      <c r="J308" s="201" t="s">
        <v>747</v>
      </c>
      <c r="K308" s="202">
        <f t="shared" si="21"/>
        <v>-37.75</v>
      </c>
      <c r="L308" s="205">
        <f t="shared" si="22"/>
        <v>-0.14803921568627451</v>
      </c>
      <c r="M308" s="199" t="s">
        <v>601</v>
      </c>
      <c r="N308" s="196">
        <v>43661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5">
        <v>96</v>
      </c>
      <c r="B309" s="186">
        <v>42997</v>
      </c>
      <c r="C309" s="186"/>
      <c r="D309" s="187" t="s">
        <v>748</v>
      </c>
      <c r="E309" s="188" t="s">
        <v>620</v>
      </c>
      <c r="F309" s="189">
        <v>215</v>
      </c>
      <c r="G309" s="188"/>
      <c r="H309" s="188">
        <v>258</v>
      </c>
      <c r="I309" s="190">
        <v>258</v>
      </c>
      <c r="J309" s="191" t="s">
        <v>678</v>
      </c>
      <c r="K309" s="192">
        <f t="shared" si="21"/>
        <v>43</v>
      </c>
      <c r="L309" s="193">
        <f t="shared" si="22"/>
        <v>0.2</v>
      </c>
      <c r="M309" s="188" t="s">
        <v>589</v>
      </c>
      <c r="N309" s="194">
        <v>43040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97</v>
      </c>
      <c r="B310" s="186">
        <v>42997</v>
      </c>
      <c r="C310" s="186"/>
      <c r="D310" s="187" t="s">
        <v>748</v>
      </c>
      <c r="E310" s="188" t="s">
        <v>620</v>
      </c>
      <c r="F310" s="189">
        <v>215</v>
      </c>
      <c r="G310" s="188"/>
      <c r="H310" s="188">
        <v>258</v>
      </c>
      <c r="I310" s="190">
        <v>258</v>
      </c>
      <c r="J310" s="222" t="s">
        <v>678</v>
      </c>
      <c r="K310" s="192">
        <v>43</v>
      </c>
      <c r="L310" s="193">
        <v>0.2</v>
      </c>
      <c r="M310" s="188" t="s">
        <v>589</v>
      </c>
      <c r="N310" s="194">
        <v>43040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98</v>
      </c>
      <c r="B311" s="217">
        <v>42998</v>
      </c>
      <c r="C311" s="217"/>
      <c r="D311" s="218" t="s">
        <v>749</v>
      </c>
      <c r="E311" s="219" t="s">
        <v>620</v>
      </c>
      <c r="F311" s="189">
        <v>75</v>
      </c>
      <c r="G311" s="219"/>
      <c r="H311" s="219">
        <v>90</v>
      </c>
      <c r="I311" s="221">
        <v>90</v>
      </c>
      <c r="J311" s="191" t="s">
        <v>750</v>
      </c>
      <c r="K311" s="192">
        <f t="shared" ref="K311:K316" si="23">H311-F311</f>
        <v>15</v>
      </c>
      <c r="L311" s="193">
        <f t="shared" ref="L311:L316" si="24">K311/F311</f>
        <v>0.2</v>
      </c>
      <c r="M311" s="188" t="s">
        <v>589</v>
      </c>
      <c r="N311" s="194">
        <v>43019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99</v>
      </c>
      <c r="B312" s="217">
        <v>43011</v>
      </c>
      <c r="C312" s="217"/>
      <c r="D312" s="218" t="s">
        <v>603</v>
      </c>
      <c r="E312" s="219" t="s">
        <v>620</v>
      </c>
      <c r="F312" s="220">
        <v>315</v>
      </c>
      <c r="G312" s="219"/>
      <c r="H312" s="219">
        <v>392</v>
      </c>
      <c r="I312" s="221">
        <v>384</v>
      </c>
      <c r="J312" s="222" t="s">
        <v>751</v>
      </c>
      <c r="K312" s="192">
        <f t="shared" si="23"/>
        <v>77</v>
      </c>
      <c r="L312" s="223">
        <f t="shared" si="24"/>
        <v>0.24444444444444444</v>
      </c>
      <c r="M312" s="219" t="s">
        <v>589</v>
      </c>
      <c r="N312" s="224">
        <v>43017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16">
        <v>100</v>
      </c>
      <c r="B313" s="217">
        <v>43013</v>
      </c>
      <c r="C313" s="217"/>
      <c r="D313" s="218" t="s">
        <v>461</v>
      </c>
      <c r="E313" s="219" t="s">
        <v>620</v>
      </c>
      <c r="F313" s="220">
        <v>145</v>
      </c>
      <c r="G313" s="219"/>
      <c r="H313" s="219">
        <v>179</v>
      </c>
      <c r="I313" s="221">
        <v>180</v>
      </c>
      <c r="J313" s="222" t="s">
        <v>752</v>
      </c>
      <c r="K313" s="192">
        <f t="shared" si="23"/>
        <v>34</v>
      </c>
      <c r="L313" s="223">
        <f t="shared" si="24"/>
        <v>0.23448275862068965</v>
      </c>
      <c r="M313" s="219" t="s">
        <v>589</v>
      </c>
      <c r="N313" s="224">
        <v>43025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101</v>
      </c>
      <c r="B314" s="217">
        <v>43014</v>
      </c>
      <c r="C314" s="217"/>
      <c r="D314" s="218" t="s">
        <v>335</v>
      </c>
      <c r="E314" s="219" t="s">
        <v>620</v>
      </c>
      <c r="F314" s="220">
        <v>256</v>
      </c>
      <c r="G314" s="219"/>
      <c r="H314" s="219">
        <v>323</v>
      </c>
      <c r="I314" s="221">
        <v>320</v>
      </c>
      <c r="J314" s="222" t="s">
        <v>678</v>
      </c>
      <c r="K314" s="192">
        <f t="shared" si="23"/>
        <v>67</v>
      </c>
      <c r="L314" s="223">
        <f t="shared" si="24"/>
        <v>0.26171875</v>
      </c>
      <c r="M314" s="219" t="s">
        <v>589</v>
      </c>
      <c r="N314" s="224">
        <v>43067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6">
        <v>102</v>
      </c>
      <c r="B315" s="217">
        <v>43017</v>
      </c>
      <c r="C315" s="217"/>
      <c r="D315" s="218" t="s">
        <v>351</v>
      </c>
      <c r="E315" s="219" t="s">
        <v>620</v>
      </c>
      <c r="F315" s="220">
        <v>137.5</v>
      </c>
      <c r="G315" s="219"/>
      <c r="H315" s="219">
        <v>184</v>
      </c>
      <c r="I315" s="221">
        <v>183</v>
      </c>
      <c r="J315" s="222" t="s">
        <v>753</v>
      </c>
      <c r="K315" s="192">
        <f t="shared" si="23"/>
        <v>46.5</v>
      </c>
      <c r="L315" s="223">
        <f t="shared" si="24"/>
        <v>0.33818181818181819</v>
      </c>
      <c r="M315" s="219" t="s">
        <v>589</v>
      </c>
      <c r="N315" s="224">
        <v>43108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103</v>
      </c>
      <c r="B316" s="217">
        <v>43018</v>
      </c>
      <c r="C316" s="217"/>
      <c r="D316" s="218" t="s">
        <v>754</v>
      </c>
      <c r="E316" s="219" t="s">
        <v>620</v>
      </c>
      <c r="F316" s="220">
        <v>125.5</v>
      </c>
      <c r="G316" s="219"/>
      <c r="H316" s="219">
        <v>158</v>
      </c>
      <c r="I316" s="221">
        <v>155</v>
      </c>
      <c r="J316" s="222" t="s">
        <v>755</v>
      </c>
      <c r="K316" s="192">
        <f t="shared" si="23"/>
        <v>32.5</v>
      </c>
      <c r="L316" s="223">
        <f t="shared" si="24"/>
        <v>0.25896414342629481</v>
      </c>
      <c r="M316" s="219" t="s">
        <v>589</v>
      </c>
      <c r="N316" s="224">
        <v>43067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104</v>
      </c>
      <c r="B317" s="217">
        <v>43018</v>
      </c>
      <c r="C317" s="217"/>
      <c r="D317" s="218" t="s">
        <v>756</v>
      </c>
      <c r="E317" s="219" t="s">
        <v>620</v>
      </c>
      <c r="F317" s="220">
        <v>895</v>
      </c>
      <c r="G317" s="219"/>
      <c r="H317" s="219">
        <v>1122.5</v>
      </c>
      <c r="I317" s="221">
        <v>1078</v>
      </c>
      <c r="J317" s="222" t="s">
        <v>757</v>
      </c>
      <c r="K317" s="192">
        <v>227.5</v>
      </c>
      <c r="L317" s="223">
        <v>0.25418994413407803</v>
      </c>
      <c r="M317" s="219" t="s">
        <v>589</v>
      </c>
      <c r="N317" s="224">
        <v>43117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105</v>
      </c>
      <c r="B318" s="217">
        <v>43020</v>
      </c>
      <c r="C318" s="217"/>
      <c r="D318" s="218" t="s">
        <v>344</v>
      </c>
      <c r="E318" s="219" t="s">
        <v>620</v>
      </c>
      <c r="F318" s="220">
        <v>525</v>
      </c>
      <c r="G318" s="219"/>
      <c r="H318" s="219">
        <v>629</v>
      </c>
      <c r="I318" s="221">
        <v>629</v>
      </c>
      <c r="J318" s="222" t="s">
        <v>678</v>
      </c>
      <c r="K318" s="192">
        <v>104</v>
      </c>
      <c r="L318" s="223">
        <v>0.19809523809523799</v>
      </c>
      <c r="M318" s="219" t="s">
        <v>589</v>
      </c>
      <c r="N318" s="224">
        <v>43119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16">
        <v>106</v>
      </c>
      <c r="B319" s="217">
        <v>43046</v>
      </c>
      <c r="C319" s="217"/>
      <c r="D319" s="218" t="s">
        <v>386</v>
      </c>
      <c r="E319" s="219" t="s">
        <v>620</v>
      </c>
      <c r="F319" s="220">
        <v>740</v>
      </c>
      <c r="G319" s="219"/>
      <c r="H319" s="219">
        <v>892.5</v>
      </c>
      <c r="I319" s="221">
        <v>900</v>
      </c>
      <c r="J319" s="222" t="s">
        <v>758</v>
      </c>
      <c r="K319" s="192">
        <f>H319-F319</f>
        <v>152.5</v>
      </c>
      <c r="L319" s="223">
        <f>K319/F319</f>
        <v>0.20608108108108109</v>
      </c>
      <c r="M319" s="219" t="s">
        <v>589</v>
      </c>
      <c r="N319" s="224">
        <v>43052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5">
        <v>107</v>
      </c>
      <c r="B320" s="186">
        <v>43073</v>
      </c>
      <c r="C320" s="186"/>
      <c r="D320" s="187" t="s">
        <v>759</v>
      </c>
      <c r="E320" s="188" t="s">
        <v>620</v>
      </c>
      <c r="F320" s="189">
        <v>118.5</v>
      </c>
      <c r="G320" s="188"/>
      <c r="H320" s="188">
        <v>143.5</v>
      </c>
      <c r="I320" s="190">
        <v>145</v>
      </c>
      <c r="J320" s="191" t="s">
        <v>610</v>
      </c>
      <c r="K320" s="192">
        <f>H320-F320</f>
        <v>25</v>
      </c>
      <c r="L320" s="193">
        <f>K320/F320</f>
        <v>0.2109704641350211</v>
      </c>
      <c r="M320" s="188" t="s">
        <v>589</v>
      </c>
      <c r="N320" s="194">
        <v>43097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95">
        <v>108</v>
      </c>
      <c r="B321" s="196">
        <v>43090</v>
      </c>
      <c r="C321" s="196"/>
      <c r="D321" s="197" t="s">
        <v>432</v>
      </c>
      <c r="E321" s="198" t="s">
        <v>620</v>
      </c>
      <c r="F321" s="199">
        <v>715</v>
      </c>
      <c r="G321" s="199"/>
      <c r="H321" s="200">
        <v>500</v>
      </c>
      <c r="I321" s="200">
        <v>872</v>
      </c>
      <c r="J321" s="201" t="s">
        <v>760</v>
      </c>
      <c r="K321" s="202">
        <f>H321-F321</f>
        <v>-215</v>
      </c>
      <c r="L321" s="203">
        <f>K321/F321</f>
        <v>-0.30069930069930068</v>
      </c>
      <c r="M321" s="199" t="s">
        <v>601</v>
      </c>
      <c r="N321" s="196">
        <v>43670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85">
        <v>109</v>
      </c>
      <c r="B322" s="186">
        <v>43098</v>
      </c>
      <c r="C322" s="186"/>
      <c r="D322" s="187" t="s">
        <v>603</v>
      </c>
      <c r="E322" s="188" t="s">
        <v>620</v>
      </c>
      <c r="F322" s="189">
        <v>435</v>
      </c>
      <c r="G322" s="188"/>
      <c r="H322" s="188">
        <v>542.5</v>
      </c>
      <c r="I322" s="190">
        <v>539</v>
      </c>
      <c r="J322" s="191" t="s">
        <v>678</v>
      </c>
      <c r="K322" s="192">
        <v>107.5</v>
      </c>
      <c r="L322" s="193">
        <v>0.247126436781609</v>
      </c>
      <c r="M322" s="188" t="s">
        <v>589</v>
      </c>
      <c r="N322" s="194">
        <v>43206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85">
        <v>110</v>
      </c>
      <c r="B323" s="186">
        <v>43098</v>
      </c>
      <c r="C323" s="186"/>
      <c r="D323" s="187" t="s">
        <v>561</v>
      </c>
      <c r="E323" s="188" t="s">
        <v>620</v>
      </c>
      <c r="F323" s="189">
        <v>885</v>
      </c>
      <c r="G323" s="188"/>
      <c r="H323" s="188">
        <v>1090</v>
      </c>
      <c r="I323" s="190">
        <v>1084</v>
      </c>
      <c r="J323" s="191" t="s">
        <v>678</v>
      </c>
      <c r="K323" s="192">
        <v>205</v>
      </c>
      <c r="L323" s="193">
        <v>0.23163841807909599</v>
      </c>
      <c r="M323" s="188" t="s">
        <v>589</v>
      </c>
      <c r="N323" s="194">
        <v>43213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5">
        <v>111</v>
      </c>
      <c r="B324" s="226">
        <v>43192</v>
      </c>
      <c r="C324" s="226"/>
      <c r="D324" s="204" t="s">
        <v>761</v>
      </c>
      <c r="E324" s="199" t="s">
        <v>620</v>
      </c>
      <c r="F324" s="227">
        <v>478.5</v>
      </c>
      <c r="G324" s="199"/>
      <c r="H324" s="199">
        <v>442</v>
      </c>
      <c r="I324" s="200">
        <v>613</v>
      </c>
      <c r="J324" s="201" t="s">
        <v>762</v>
      </c>
      <c r="K324" s="202">
        <f>H324-F324</f>
        <v>-36.5</v>
      </c>
      <c r="L324" s="203">
        <f>K324/F324</f>
        <v>-7.6280041797283177E-2</v>
      </c>
      <c r="M324" s="199" t="s">
        <v>601</v>
      </c>
      <c r="N324" s="196">
        <v>43762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95">
        <v>112</v>
      </c>
      <c r="B325" s="196">
        <v>43194</v>
      </c>
      <c r="C325" s="196"/>
      <c r="D325" s="197" t="s">
        <v>763</v>
      </c>
      <c r="E325" s="198" t="s">
        <v>620</v>
      </c>
      <c r="F325" s="199">
        <f>141.5-7.3</f>
        <v>134.19999999999999</v>
      </c>
      <c r="G325" s="199"/>
      <c r="H325" s="200">
        <v>77</v>
      </c>
      <c r="I325" s="200">
        <v>180</v>
      </c>
      <c r="J325" s="201" t="s">
        <v>764</v>
      </c>
      <c r="K325" s="202">
        <f>H325-F325</f>
        <v>-57.199999999999989</v>
      </c>
      <c r="L325" s="203">
        <f>K325/F325</f>
        <v>-0.42622950819672129</v>
      </c>
      <c r="M325" s="199" t="s">
        <v>601</v>
      </c>
      <c r="N325" s="196">
        <v>43522</v>
      </c>
      <c r="O325" s="1"/>
      <c r="P325" s="1"/>
      <c r="Q325" s="1"/>
      <c r="R325" s="6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95">
        <v>113</v>
      </c>
      <c r="B326" s="196">
        <v>43209</v>
      </c>
      <c r="C326" s="196"/>
      <c r="D326" s="197" t="s">
        <v>765</v>
      </c>
      <c r="E326" s="198" t="s">
        <v>620</v>
      </c>
      <c r="F326" s="199">
        <v>430</v>
      </c>
      <c r="G326" s="199"/>
      <c r="H326" s="200">
        <v>220</v>
      </c>
      <c r="I326" s="200">
        <v>537</v>
      </c>
      <c r="J326" s="201" t="s">
        <v>766</v>
      </c>
      <c r="K326" s="202">
        <f>H326-F326</f>
        <v>-210</v>
      </c>
      <c r="L326" s="203">
        <f>K326/F326</f>
        <v>-0.48837209302325579</v>
      </c>
      <c r="M326" s="199" t="s">
        <v>601</v>
      </c>
      <c r="N326" s="196">
        <v>43252</v>
      </c>
      <c r="O326" s="1"/>
      <c r="P326" s="1"/>
      <c r="Q326" s="1"/>
      <c r="R326" s="6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114</v>
      </c>
      <c r="B327" s="217">
        <v>43220</v>
      </c>
      <c r="C327" s="217"/>
      <c r="D327" s="218" t="s">
        <v>387</v>
      </c>
      <c r="E327" s="219" t="s">
        <v>620</v>
      </c>
      <c r="F327" s="219">
        <v>153.5</v>
      </c>
      <c r="G327" s="219"/>
      <c r="H327" s="219">
        <v>196</v>
      </c>
      <c r="I327" s="221">
        <v>196</v>
      </c>
      <c r="J327" s="191" t="s">
        <v>767</v>
      </c>
      <c r="K327" s="192">
        <f>H327-F327</f>
        <v>42.5</v>
      </c>
      <c r="L327" s="193">
        <f>K327/F327</f>
        <v>0.27687296416938112</v>
      </c>
      <c r="M327" s="188" t="s">
        <v>589</v>
      </c>
      <c r="N327" s="194">
        <v>43605</v>
      </c>
      <c r="O327" s="1"/>
      <c r="P327" s="1"/>
      <c r="Q327" s="1"/>
      <c r="R327" s="6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95">
        <v>115</v>
      </c>
      <c r="B328" s="196">
        <v>43306</v>
      </c>
      <c r="C328" s="196"/>
      <c r="D328" s="197" t="s">
        <v>737</v>
      </c>
      <c r="E328" s="198" t="s">
        <v>620</v>
      </c>
      <c r="F328" s="199">
        <v>27.5</v>
      </c>
      <c r="G328" s="199"/>
      <c r="H328" s="200">
        <v>13.1</v>
      </c>
      <c r="I328" s="200">
        <v>60</v>
      </c>
      <c r="J328" s="201" t="s">
        <v>768</v>
      </c>
      <c r="K328" s="202">
        <v>-14.4</v>
      </c>
      <c r="L328" s="203">
        <v>-0.52363636363636401</v>
      </c>
      <c r="M328" s="199" t="s">
        <v>601</v>
      </c>
      <c r="N328" s="196">
        <v>43138</v>
      </c>
      <c r="O328" s="1"/>
      <c r="P328" s="1"/>
      <c r="Q328" s="1"/>
      <c r="R328" s="6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5">
        <v>116</v>
      </c>
      <c r="B329" s="226">
        <v>43318</v>
      </c>
      <c r="C329" s="226"/>
      <c r="D329" s="204" t="s">
        <v>769</v>
      </c>
      <c r="E329" s="199" t="s">
        <v>620</v>
      </c>
      <c r="F329" s="199">
        <v>148.5</v>
      </c>
      <c r="G329" s="199"/>
      <c r="H329" s="199">
        <v>102</v>
      </c>
      <c r="I329" s="200">
        <v>182</v>
      </c>
      <c r="J329" s="201" t="s">
        <v>770</v>
      </c>
      <c r="K329" s="202">
        <f>H329-F329</f>
        <v>-46.5</v>
      </c>
      <c r="L329" s="203">
        <f>K329/F329</f>
        <v>-0.31313131313131315</v>
      </c>
      <c r="M329" s="199" t="s">
        <v>601</v>
      </c>
      <c r="N329" s="196">
        <v>43661</v>
      </c>
      <c r="O329" s="1"/>
      <c r="P329" s="1"/>
      <c r="Q329" s="1"/>
      <c r="R329" s="6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85">
        <v>117</v>
      </c>
      <c r="B330" s="186">
        <v>43335</v>
      </c>
      <c r="C330" s="186"/>
      <c r="D330" s="187" t="s">
        <v>771</v>
      </c>
      <c r="E330" s="188" t="s">
        <v>620</v>
      </c>
      <c r="F330" s="219">
        <v>285</v>
      </c>
      <c r="G330" s="188"/>
      <c r="H330" s="188">
        <v>355</v>
      </c>
      <c r="I330" s="190">
        <v>364</v>
      </c>
      <c r="J330" s="191" t="s">
        <v>772</v>
      </c>
      <c r="K330" s="192">
        <v>70</v>
      </c>
      <c r="L330" s="193">
        <v>0.24561403508771901</v>
      </c>
      <c r="M330" s="188" t="s">
        <v>589</v>
      </c>
      <c r="N330" s="194">
        <v>43455</v>
      </c>
      <c r="O330" s="1"/>
      <c r="P330" s="1"/>
      <c r="Q330" s="1"/>
      <c r="R330" s="6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85">
        <v>118</v>
      </c>
      <c r="B331" s="186">
        <v>43341</v>
      </c>
      <c r="C331" s="186"/>
      <c r="D331" s="187" t="s">
        <v>375</v>
      </c>
      <c r="E331" s="188" t="s">
        <v>620</v>
      </c>
      <c r="F331" s="219">
        <v>525</v>
      </c>
      <c r="G331" s="188"/>
      <c r="H331" s="188">
        <v>585</v>
      </c>
      <c r="I331" s="190">
        <v>635</v>
      </c>
      <c r="J331" s="191" t="s">
        <v>773</v>
      </c>
      <c r="K331" s="192">
        <f t="shared" ref="K331:K348" si="25">H331-F331</f>
        <v>60</v>
      </c>
      <c r="L331" s="193">
        <f t="shared" ref="L331:L348" si="26">K331/F331</f>
        <v>0.11428571428571428</v>
      </c>
      <c r="M331" s="188" t="s">
        <v>589</v>
      </c>
      <c r="N331" s="194">
        <v>43662</v>
      </c>
      <c r="O331" s="1"/>
      <c r="P331" s="1"/>
      <c r="Q331" s="1"/>
      <c r="R331" s="6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85">
        <v>119</v>
      </c>
      <c r="B332" s="186">
        <v>43395</v>
      </c>
      <c r="C332" s="186"/>
      <c r="D332" s="187" t="s">
        <v>361</v>
      </c>
      <c r="E332" s="188" t="s">
        <v>620</v>
      </c>
      <c r="F332" s="219">
        <v>475</v>
      </c>
      <c r="G332" s="188"/>
      <c r="H332" s="188">
        <v>574</v>
      </c>
      <c r="I332" s="190">
        <v>570</v>
      </c>
      <c r="J332" s="191" t="s">
        <v>678</v>
      </c>
      <c r="K332" s="192">
        <f t="shared" si="25"/>
        <v>99</v>
      </c>
      <c r="L332" s="193">
        <f t="shared" si="26"/>
        <v>0.20842105263157895</v>
      </c>
      <c r="M332" s="188" t="s">
        <v>589</v>
      </c>
      <c r="N332" s="194">
        <v>43403</v>
      </c>
      <c r="O332" s="1"/>
      <c r="P332" s="1"/>
      <c r="Q332" s="1"/>
      <c r="R332" s="6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120</v>
      </c>
      <c r="B333" s="217">
        <v>43397</v>
      </c>
      <c r="C333" s="217"/>
      <c r="D333" s="218" t="s">
        <v>382</v>
      </c>
      <c r="E333" s="219" t="s">
        <v>620</v>
      </c>
      <c r="F333" s="219">
        <v>707.5</v>
      </c>
      <c r="G333" s="219"/>
      <c r="H333" s="219">
        <v>872</v>
      </c>
      <c r="I333" s="221">
        <v>872</v>
      </c>
      <c r="J333" s="222" t="s">
        <v>678</v>
      </c>
      <c r="K333" s="192">
        <f t="shared" si="25"/>
        <v>164.5</v>
      </c>
      <c r="L333" s="223">
        <f t="shared" si="26"/>
        <v>0.23250883392226149</v>
      </c>
      <c r="M333" s="219" t="s">
        <v>589</v>
      </c>
      <c r="N333" s="224">
        <v>43482</v>
      </c>
      <c r="O333" s="1"/>
      <c r="P333" s="1"/>
      <c r="Q333" s="1"/>
      <c r="R333" s="6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121</v>
      </c>
      <c r="B334" s="217">
        <v>43398</v>
      </c>
      <c r="C334" s="217"/>
      <c r="D334" s="218" t="s">
        <v>774</v>
      </c>
      <c r="E334" s="219" t="s">
        <v>620</v>
      </c>
      <c r="F334" s="219">
        <v>162</v>
      </c>
      <c r="G334" s="219"/>
      <c r="H334" s="219">
        <v>204</v>
      </c>
      <c r="I334" s="221">
        <v>209</v>
      </c>
      <c r="J334" s="222" t="s">
        <v>775</v>
      </c>
      <c r="K334" s="192">
        <f t="shared" si="25"/>
        <v>42</v>
      </c>
      <c r="L334" s="223">
        <f t="shared" si="26"/>
        <v>0.25925925925925924</v>
      </c>
      <c r="M334" s="219" t="s">
        <v>589</v>
      </c>
      <c r="N334" s="224">
        <v>43539</v>
      </c>
      <c r="O334" s="1"/>
      <c r="P334" s="1"/>
      <c r="Q334" s="1"/>
      <c r="R334" s="6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122</v>
      </c>
      <c r="B335" s="217">
        <v>43399</v>
      </c>
      <c r="C335" s="217"/>
      <c r="D335" s="218" t="s">
        <v>480</v>
      </c>
      <c r="E335" s="219" t="s">
        <v>620</v>
      </c>
      <c r="F335" s="219">
        <v>240</v>
      </c>
      <c r="G335" s="219"/>
      <c r="H335" s="219">
        <v>297</v>
      </c>
      <c r="I335" s="221">
        <v>297</v>
      </c>
      <c r="J335" s="222" t="s">
        <v>678</v>
      </c>
      <c r="K335" s="228">
        <f t="shared" si="25"/>
        <v>57</v>
      </c>
      <c r="L335" s="223">
        <f t="shared" si="26"/>
        <v>0.23749999999999999</v>
      </c>
      <c r="M335" s="219" t="s">
        <v>589</v>
      </c>
      <c r="N335" s="224">
        <v>43417</v>
      </c>
      <c r="O335" s="1"/>
      <c r="P335" s="1"/>
      <c r="Q335" s="1"/>
      <c r="R335" s="6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85">
        <v>123</v>
      </c>
      <c r="B336" s="186">
        <v>43439</v>
      </c>
      <c r="C336" s="186"/>
      <c r="D336" s="187" t="s">
        <v>776</v>
      </c>
      <c r="E336" s="188" t="s">
        <v>620</v>
      </c>
      <c r="F336" s="188">
        <v>202.5</v>
      </c>
      <c r="G336" s="188"/>
      <c r="H336" s="188">
        <v>255</v>
      </c>
      <c r="I336" s="190">
        <v>252</v>
      </c>
      <c r="J336" s="191" t="s">
        <v>678</v>
      </c>
      <c r="K336" s="192">
        <f t="shared" si="25"/>
        <v>52.5</v>
      </c>
      <c r="L336" s="193">
        <f t="shared" si="26"/>
        <v>0.25925925925925924</v>
      </c>
      <c r="M336" s="188" t="s">
        <v>589</v>
      </c>
      <c r="N336" s="194">
        <v>43542</v>
      </c>
      <c r="O336" s="1"/>
      <c r="P336" s="1"/>
      <c r="Q336" s="1"/>
      <c r="R336" s="6" t="s">
        <v>777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124</v>
      </c>
      <c r="B337" s="217">
        <v>43465</v>
      </c>
      <c r="C337" s="186"/>
      <c r="D337" s="218" t="s">
        <v>414</v>
      </c>
      <c r="E337" s="219" t="s">
        <v>620</v>
      </c>
      <c r="F337" s="219">
        <v>710</v>
      </c>
      <c r="G337" s="219"/>
      <c r="H337" s="219">
        <v>866</v>
      </c>
      <c r="I337" s="221">
        <v>866</v>
      </c>
      <c r="J337" s="222" t="s">
        <v>678</v>
      </c>
      <c r="K337" s="192">
        <f t="shared" si="25"/>
        <v>156</v>
      </c>
      <c r="L337" s="193">
        <f t="shared" si="26"/>
        <v>0.21971830985915494</v>
      </c>
      <c r="M337" s="188" t="s">
        <v>589</v>
      </c>
      <c r="N337" s="194">
        <v>43553</v>
      </c>
      <c r="O337" s="1"/>
      <c r="P337" s="1"/>
      <c r="Q337" s="1"/>
      <c r="R337" s="6" t="s">
        <v>777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125</v>
      </c>
      <c r="B338" s="217">
        <v>43522</v>
      </c>
      <c r="C338" s="217"/>
      <c r="D338" s="218" t="s">
        <v>152</v>
      </c>
      <c r="E338" s="219" t="s">
        <v>620</v>
      </c>
      <c r="F338" s="219">
        <v>337.25</v>
      </c>
      <c r="G338" s="219"/>
      <c r="H338" s="219">
        <v>398.5</v>
      </c>
      <c r="I338" s="221">
        <v>411</v>
      </c>
      <c r="J338" s="191" t="s">
        <v>778</v>
      </c>
      <c r="K338" s="192">
        <f t="shared" si="25"/>
        <v>61.25</v>
      </c>
      <c r="L338" s="193">
        <f t="shared" si="26"/>
        <v>0.1816160118606375</v>
      </c>
      <c r="M338" s="188" t="s">
        <v>589</v>
      </c>
      <c r="N338" s="194">
        <v>43760</v>
      </c>
      <c r="O338" s="1"/>
      <c r="P338" s="1"/>
      <c r="Q338" s="1"/>
      <c r="R338" s="6" t="s">
        <v>777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9">
        <v>126</v>
      </c>
      <c r="B339" s="230">
        <v>43559</v>
      </c>
      <c r="C339" s="230"/>
      <c r="D339" s="231" t="s">
        <v>779</v>
      </c>
      <c r="E339" s="232" t="s">
        <v>620</v>
      </c>
      <c r="F339" s="232">
        <v>130</v>
      </c>
      <c r="G339" s="232"/>
      <c r="H339" s="232">
        <v>65</v>
      </c>
      <c r="I339" s="233">
        <v>158</v>
      </c>
      <c r="J339" s="201" t="s">
        <v>780</v>
      </c>
      <c r="K339" s="202">
        <f t="shared" si="25"/>
        <v>-65</v>
      </c>
      <c r="L339" s="203">
        <f t="shared" si="26"/>
        <v>-0.5</v>
      </c>
      <c r="M339" s="199" t="s">
        <v>601</v>
      </c>
      <c r="N339" s="196">
        <v>43726</v>
      </c>
      <c r="O339" s="1"/>
      <c r="P339" s="1"/>
      <c r="Q339" s="1"/>
      <c r="R339" s="6" t="s">
        <v>781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127</v>
      </c>
      <c r="B340" s="217">
        <v>43017</v>
      </c>
      <c r="C340" s="217"/>
      <c r="D340" s="218" t="s">
        <v>185</v>
      </c>
      <c r="E340" s="219" t="s">
        <v>620</v>
      </c>
      <c r="F340" s="219">
        <v>141.5</v>
      </c>
      <c r="G340" s="219"/>
      <c r="H340" s="219">
        <v>183.5</v>
      </c>
      <c r="I340" s="221">
        <v>210</v>
      </c>
      <c r="J340" s="191" t="s">
        <v>775</v>
      </c>
      <c r="K340" s="192">
        <f t="shared" si="25"/>
        <v>42</v>
      </c>
      <c r="L340" s="193">
        <f t="shared" si="26"/>
        <v>0.29681978798586572</v>
      </c>
      <c r="M340" s="188" t="s">
        <v>589</v>
      </c>
      <c r="N340" s="194">
        <v>43042</v>
      </c>
      <c r="O340" s="1"/>
      <c r="P340" s="1"/>
      <c r="Q340" s="1"/>
      <c r="R340" s="6" t="s">
        <v>781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9">
        <v>128</v>
      </c>
      <c r="B341" s="230">
        <v>43074</v>
      </c>
      <c r="C341" s="230"/>
      <c r="D341" s="231" t="s">
        <v>782</v>
      </c>
      <c r="E341" s="232" t="s">
        <v>620</v>
      </c>
      <c r="F341" s="227">
        <v>172</v>
      </c>
      <c r="G341" s="232"/>
      <c r="H341" s="232">
        <v>155.25</v>
      </c>
      <c r="I341" s="233">
        <v>230</v>
      </c>
      <c r="J341" s="201" t="s">
        <v>783</v>
      </c>
      <c r="K341" s="202">
        <f t="shared" si="25"/>
        <v>-16.75</v>
      </c>
      <c r="L341" s="203">
        <f t="shared" si="26"/>
        <v>-9.7383720930232565E-2</v>
      </c>
      <c r="M341" s="199" t="s">
        <v>601</v>
      </c>
      <c r="N341" s="196">
        <v>43787</v>
      </c>
      <c r="O341" s="1"/>
      <c r="P341" s="1"/>
      <c r="Q341" s="1"/>
      <c r="R341" s="6" t="s">
        <v>781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129</v>
      </c>
      <c r="B342" s="217">
        <v>43398</v>
      </c>
      <c r="C342" s="217"/>
      <c r="D342" s="218" t="s">
        <v>107</v>
      </c>
      <c r="E342" s="219" t="s">
        <v>620</v>
      </c>
      <c r="F342" s="219">
        <v>698.5</v>
      </c>
      <c r="G342" s="219"/>
      <c r="H342" s="219">
        <v>890</v>
      </c>
      <c r="I342" s="221">
        <v>890</v>
      </c>
      <c r="J342" s="191" t="s">
        <v>851</v>
      </c>
      <c r="K342" s="192">
        <f t="shared" si="25"/>
        <v>191.5</v>
      </c>
      <c r="L342" s="193">
        <f t="shared" si="26"/>
        <v>0.27415891195418757</v>
      </c>
      <c r="M342" s="188" t="s">
        <v>589</v>
      </c>
      <c r="N342" s="194">
        <v>44328</v>
      </c>
      <c r="O342" s="1"/>
      <c r="P342" s="1"/>
      <c r="Q342" s="1"/>
      <c r="R342" s="6" t="s">
        <v>777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130</v>
      </c>
      <c r="B343" s="217">
        <v>42877</v>
      </c>
      <c r="C343" s="217"/>
      <c r="D343" s="218" t="s">
        <v>374</v>
      </c>
      <c r="E343" s="219" t="s">
        <v>620</v>
      </c>
      <c r="F343" s="219">
        <v>127.6</v>
      </c>
      <c r="G343" s="219"/>
      <c r="H343" s="219">
        <v>138</v>
      </c>
      <c r="I343" s="221">
        <v>190</v>
      </c>
      <c r="J343" s="191" t="s">
        <v>784</v>
      </c>
      <c r="K343" s="192">
        <f t="shared" si="25"/>
        <v>10.400000000000006</v>
      </c>
      <c r="L343" s="193">
        <f t="shared" si="26"/>
        <v>8.1504702194357417E-2</v>
      </c>
      <c r="M343" s="188" t="s">
        <v>589</v>
      </c>
      <c r="N343" s="194">
        <v>43774</v>
      </c>
      <c r="O343" s="1"/>
      <c r="P343" s="1"/>
      <c r="Q343" s="1"/>
      <c r="R343" s="6" t="s">
        <v>781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131</v>
      </c>
      <c r="B344" s="217">
        <v>43158</v>
      </c>
      <c r="C344" s="217"/>
      <c r="D344" s="218" t="s">
        <v>785</v>
      </c>
      <c r="E344" s="219" t="s">
        <v>620</v>
      </c>
      <c r="F344" s="219">
        <v>317</v>
      </c>
      <c r="G344" s="219"/>
      <c r="H344" s="219">
        <v>382.5</v>
      </c>
      <c r="I344" s="221">
        <v>398</v>
      </c>
      <c r="J344" s="191" t="s">
        <v>786</v>
      </c>
      <c r="K344" s="192">
        <f t="shared" si="25"/>
        <v>65.5</v>
      </c>
      <c r="L344" s="193">
        <f t="shared" si="26"/>
        <v>0.20662460567823343</v>
      </c>
      <c r="M344" s="188" t="s">
        <v>589</v>
      </c>
      <c r="N344" s="194">
        <v>44238</v>
      </c>
      <c r="O344" s="1"/>
      <c r="P344" s="1"/>
      <c r="Q344" s="1"/>
      <c r="R344" s="6" t="s">
        <v>781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9">
        <v>132</v>
      </c>
      <c r="B345" s="230">
        <v>43164</v>
      </c>
      <c r="C345" s="230"/>
      <c r="D345" s="231" t="s">
        <v>144</v>
      </c>
      <c r="E345" s="232" t="s">
        <v>620</v>
      </c>
      <c r="F345" s="227">
        <f>510-14.4</f>
        <v>495.6</v>
      </c>
      <c r="G345" s="232"/>
      <c r="H345" s="232">
        <v>350</v>
      </c>
      <c r="I345" s="233">
        <v>672</v>
      </c>
      <c r="J345" s="201" t="s">
        <v>787</v>
      </c>
      <c r="K345" s="202">
        <f t="shared" si="25"/>
        <v>-145.60000000000002</v>
      </c>
      <c r="L345" s="203">
        <f t="shared" si="26"/>
        <v>-0.29378531073446329</v>
      </c>
      <c r="M345" s="199" t="s">
        <v>601</v>
      </c>
      <c r="N345" s="196">
        <v>43887</v>
      </c>
      <c r="O345" s="1"/>
      <c r="P345" s="1"/>
      <c r="Q345" s="1"/>
      <c r="R345" s="6" t="s">
        <v>777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9">
        <v>133</v>
      </c>
      <c r="B346" s="230">
        <v>43237</v>
      </c>
      <c r="C346" s="230"/>
      <c r="D346" s="231" t="s">
        <v>472</v>
      </c>
      <c r="E346" s="232" t="s">
        <v>620</v>
      </c>
      <c r="F346" s="227">
        <v>230.3</v>
      </c>
      <c r="G346" s="232"/>
      <c r="H346" s="232">
        <v>102.5</v>
      </c>
      <c r="I346" s="233">
        <v>348</v>
      </c>
      <c r="J346" s="201" t="s">
        <v>788</v>
      </c>
      <c r="K346" s="202">
        <f t="shared" si="25"/>
        <v>-127.80000000000001</v>
      </c>
      <c r="L346" s="203">
        <f t="shared" si="26"/>
        <v>-0.55492835432045162</v>
      </c>
      <c r="M346" s="199" t="s">
        <v>601</v>
      </c>
      <c r="N346" s="196">
        <v>43896</v>
      </c>
      <c r="O346" s="1"/>
      <c r="P346" s="1"/>
      <c r="Q346" s="1"/>
      <c r="R346" s="6" t="s">
        <v>777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134</v>
      </c>
      <c r="B347" s="217">
        <v>43258</v>
      </c>
      <c r="C347" s="217"/>
      <c r="D347" s="218" t="s">
        <v>437</v>
      </c>
      <c r="E347" s="219" t="s">
        <v>620</v>
      </c>
      <c r="F347" s="219">
        <f>342.5-5.1</f>
        <v>337.4</v>
      </c>
      <c r="G347" s="219"/>
      <c r="H347" s="219">
        <v>412.5</v>
      </c>
      <c r="I347" s="221">
        <v>439</v>
      </c>
      <c r="J347" s="191" t="s">
        <v>789</v>
      </c>
      <c r="K347" s="192">
        <f t="shared" si="25"/>
        <v>75.100000000000023</v>
      </c>
      <c r="L347" s="193">
        <f t="shared" si="26"/>
        <v>0.22258446947243635</v>
      </c>
      <c r="M347" s="188" t="s">
        <v>589</v>
      </c>
      <c r="N347" s="194">
        <v>44230</v>
      </c>
      <c r="O347" s="1"/>
      <c r="P347" s="1"/>
      <c r="Q347" s="1"/>
      <c r="R347" s="6" t="s">
        <v>781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10">
        <v>135</v>
      </c>
      <c r="B348" s="209">
        <v>43285</v>
      </c>
      <c r="C348" s="209"/>
      <c r="D348" s="210" t="s">
        <v>55</v>
      </c>
      <c r="E348" s="211" t="s">
        <v>620</v>
      </c>
      <c r="F348" s="211">
        <f>127.5-5.53</f>
        <v>121.97</v>
      </c>
      <c r="G348" s="212"/>
      <c r="H348" s="212">
        <v>122.5</v>
      </c>
      <c r="I348" s="212">
        <v>170</v>
      </c>
      <c r="J348" s="213" t="s">
        <v>818</v>
      </c>
      <c r="K348" s="214">
        <f t="shared" si="25"/>
        <v>0.53000000000000114</v>
      </c>
      <c r="L348" s="215">
        <f t="shared" si="26"/>
        <v>4.3453308190538747E-3</v>
      </c>
      <c r="M348" s="211" t="s">
        <v>711</v>
      </c>
      <c r="N348" s="209">
        <v>44431</v>
      </c>
      <c r="O348" s="1"/>
      <c r="P348" s="1"/>
      <c r="Q348" s="1"/>
      <c r="R348" s="6" t="s">
        <v>777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9">
        <v>136</v>
      </c>
      <c r="B349" s="230">
        <v>43294</v>
      </c>
      <c r="C349" s="230"/>
      <c r="D349" s="231" t="s">
        <v>363</v>
      </c>
      <c r="E349" s="232" t="s">
        <v>620</v>
      </c>
      <c r="F349" s="227">
        <v>46.5</v>
      </c>
      <c r="G349" s="232"/>
      <c r="H349" s="232">
        <v>17</v>
      </c>
      <c r="I349" s="233">
        <v>59</v>
      </c>
      <c r="J349" s="201" t="s">
        <v>790</v>
      </c>
      <c r="K349" s="202">
        <f t="shared" ref="K349:K357" si="27">H349-F349</f>
        <v>-29.5</v>
      </c>
      <c r="L349" s="203">
        <f t="shared" ref="L349:L357" si="28">K349/F349</f>
        <v>-0.63440860215053763</v>
      </c>
      <c r="M349" s="199" t="s">
        <v>601</v>
      </c>
      <c r="N349" s="196">
        <v>43887</v>
      </c>
      <c r="O349" s="1"/>
      <c r="P349" s="1"/>
      <c r="Q349" s="1"/>
      <c r="R349" s="6" t="s">
        <v>777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16">
        <v>137</v>
      </c>
      <c r="B350" s="217">
        <v>43396</v>
      </c>
      <c r="C350" s="217"/>
      <c r="D350" s="218" t="s">
        <v>416</v>
      </c>
      <c r="E350" s="219" t="s">
        <v>620</v>
      </c>
      <c r="F350" s="219">
        <v>156.5</v>
      </c>
      <c r="G350" s="219"/>
      <c r="H350" s="219">
        <v>207.5</v>
      </c>
      <c r="I350" s="221">
        <v>191</v>
      </c>
      <c r="J350" s="191" t="s">
        <v>678</v>
      </c>
      <c r="K350" s="192">
        <f t="shared" si="27"/>
        <v>51</v>
      </c>
      <c r="L350" s="193">
        <f t="shared" si="28"/>
        <v>0.32587859424920129</v>
      </c>
      <c r="M350" s="188" t="s">
        <v>589</v>
      </c>
      <c r="N350" s="194">
        <v>44369</v>
      </c>
      <c r="O350" s="1"/>
      <c r="P350" s="1"/>
      <c r="Q350" s="1"/>
      <c r="R350" s="6" t="s">
        <v>777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138</v>
      </c>
      <c r="B351" s="217">
        <v>43439</v>
      </c>
      <c r="C351" s="217"/>
      <c r="D351" s="218" t="s">
        <v>325</v>
      </c>
      <c r="E351" s="219" t="s">
        <v>620</v>
      </c>
      <c r="F351" s="219">
        <v>259.5</v>
      </c>
      <c r="G351" s="219"/>
      <c r="H351" s="219">
        <v>320</v>
      </c>
      <c r="I351" s="221">
        <v>320</v>
      </c>
      <c r="J351" s="191" t="s">
        <v>678</v>
      </c>
      <c r="K351" s="192">
        <f t="shared" si="27"/>
        <v>60.5</v>
      </c>
      <c r="L351" s="193">
        <f t="shared" si="28"/>
        <v>0.23314065510597304</v>
      </c>
      <c r="M351" s="188" t="s">
        <v>589</v>
      </c>
      <c r="N351" s="194">
        <v>44323</v>
      </c>
      <c r="O351" s="1"/>
      <c r="P351" s="1"/>
      <c r="Q351" s="1"/>
      <c r="R351" s="6" t="s">
        <v>777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9">
        <v>139</v>
      </c>
      <c r="B352" s="230">
        <v>43439</v>
      </c>
      <c r="C352" s="230"/>
      <c r="D352" s="231" t="s">
        <v>791</v>
      </c>
      <c r="E352" s="232" t="s">
        <v>620</v>
      </c>
      <c r="F352" s="232">
        <v>715</v>
      </c>
      <c r="G352" s="232"/>
      <c r="H352" s="232">
        <v>445</v>
      </c>
      <c r="I352" s="233">
        <v>840</v>
      </c>
      <c r="J352" s="201" t="s">
        <v>792</v>
      </c>
      <c r="K352" s="202">
        <f t="shared" si="27"/>
        <v>-270</v>
      </c>
      <c r="L352" s="203">
        <f t="shared" si="28"/>
        <v>-0.3776223776223776</v>
      </c>
      <c r="M352" s="199" t="s">
        <v>601</v>
      </c>
      <c r="N352" s="196">
        <v>43800</v>
      </c>
      <c r="O352" s="1"/>
      <c r="P352" s="1"/>
      <c r="Q352" s="1"/>
      <c r="R352" s="6" t="s">
        <v>777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16">
        <v>140</v>
      </c>
      <c r="B353" s="217">
        <v>43469</v>
      </c>
      <c r="C353" s="217"/>
      <c r="D353" s="218" t="s">
        <v>157</v>
      </c>
      <c r="E353" s="219" t="s">
        <v>620</v>
      </c>
      <c r="F353" s="219">
        <v>875</v>
      </c>
      <c r="G353" s="219"/>
      <c r="H353" s="219">
        <v>1165</v>
      </c>
      <c r="I353" s="221">
        <v>1185</v>
      </c>
      <c r="J353" s="191" t="s">
        <v>793</v>
      </c>
      <c r="K353" s="192">
        <f t="shared" si="27"/>
        <v>290</v>
      </c>
      <c r="L353" s="193">
        <f t="shared" si="28"/>
        <v>0.33142857142857141</v>
      </c>
      <c r="M353" s="188" t="s">
        <v>589</v>
      </c>
      <c r="N353" s="194">
        <v>43847</v>
      </c>
      <c r="O353" s="1"/>
      <c r="P353" s="1"/>
      <c r="Q353" s="1"/>
      <c r="R353" s="6" t="s">
        <v>777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16">
        <v>141</v>
      </c>
      <c r="B354" s="217">
        <v>43559</v>
      </c>
      <c r="C354" s="217"/>
      <c r="D354" s="218" t="s">
        <v>341</v>
      </c>
      <c r="E354" s="219" t="s">
        <v>620</v>
      </c>
      <c r="F354" s="219">
        <f>387-14.63</f>
        <v>372.37</v>
      </c>
      <c r="G354" s="219"/>
      <c r="H354" s="219">
        <v>490</v>
      </c>
      <c r="I354" s="221">
        <v>490</v>
      </c>
      <c r="J354" s="191" t="s">
        <v>678</v>
      </c>
      <c r="K354" s="192">
        <f t="shared" si="27"/>
        <v>117.63</v>
      </c>
      <c r="L354" s="193">
        <f t="shared" si="28"/>
        <v>0.31589548030185027</v>
      </c>
      <c r="M354" s="188" t="s">
        <v>589</v>
      </c>
      <c r="N354" s="194">
        <v>43850</v>
      </c>
      <c r="O354" s="1"/>
      <c r="P354" s="1"/>
      <c r="Q354" s="1"/>
      <c r="R354" s="6" t="s">
        <v>777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9">
        <v>142</v>
      </c>
      <c r="B355" s="230">
        <v>43578</v>
      </c>
      <c r="C355" s="230"/>
      <c r="D355" s="231" t="s">
        <v>794</v>
      </c>
      <c r="E355" s="232" t="s">
        <v>591</v>
      </c>
      <c r="F355" s="232">
        <v>220</v>
      </c>
      <c r="G355" s="232"/>
      <c r="H355" s="232">
        <v>127.5</v>
      </c>
      <c r="I355" s="233">
        <v>284</v>
      </c>
      <c r="J355" s="201" t="s">
        <v>795</v>
      </c>
      <c r="K355" s="202">
        <f t="shared" si="27"/>
        <v>-92.5</v>
      </c>
      <c r="L355" s="203">
        <f t="shared" si="28"/>
        <v>-0.42045454545454547</v>
      </c>
      <c r="M355" s="199" t="s">
        <v>601</v>
      </c>
      <c r="N355" s="196">
        <v>43896</v>
      </c>
      <c r="O355" s="1"/>
      <c r="P355" s="1"/>
      <c r="Q355" s="1"/>
      <c r="R355" s="6" t="s">
        <v>777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16">
        <v>143</v>
      </c>
      <c r="B356" s="217">
        <v>43622</v>
      </c>
      <c r="C356" s="217"/>
      <c r="D356" s="218" t="s">
        <v>481</v>
      </c>
      <c r="E356" s="219" t="s">
        <v>591</v>
      </c>
      <c r="F356" s="219">
        <v>332.8</v>
      </c>
      <c r="G356" s="219"/>
      <c r="H356" s="219">
        <v>405</v>
      </c>
      <c r="I356" s="221">
        <v>419</v>
      </c>
      <c r="J356" s="191" t="s">
        <v>796</v>
      </c>
      <c r="K356" s="192">
        <f t="shared" si="27"/>
        <v>72.199999999999989</v>
      </c>
      <c r="L356" s="193">
        <f t="shared" si="28"/>
        <v>0.21694711538461534</v>
      </c>
      <c r="M356" s="188" t="s">
        <v>589</v>
      </c>
      <c r="N356" s="194">
        <v>43860</v>
      </c>
      <c r="O356" s="1"/>
      <c r="P356" s="1"/>
      <c r="Q356" s="1"/>
      <c r="R356" s="6" t="s">
        <v>781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10">
        <v>144</v>
      </c>
      <c r="B357" s="209">
        <v>43641</v>
      </c>
      <c r="C357" s="209"/>
      <c r="D357" s="210" t="s">
        <v>150</v>
      </c>
      <c r="E357" s="211" t="s">
        <v>620</v>
      </c>
      <c r="F357" s="211">
        <v>386</v>
      </c>
      <c r="G357" s="212"/>
      <c r="H357" s="212">
        <v>395</v>
      </c>
      <c r="I357" s="212">
        <v>452</v>
      </c>
      <c r="J357" s="213" t="s">
        <v>797</v>
      </c>
      <c r="K357" s="214">
        <f t="shared" si="27"/>
        <v>9</v>
      </c>
      <c r="L357" s="215">
        <f t="shared" si="28"/>
        <v>2.3316062176165803E-2</v>
      </c>
      <c r="M357" s="211" t="s">
        <v>711</v>
      </c>
      <c r="N357" s="209">
        <v>43868</v>
      </c>
      <c r="O357" s="1"/>
      <c r="P357" s="1"/>
      <c r="Q357" s="1"/>
      <c r="R357" s="6" t="s">
        <v>781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10">
        <v>145</v>
      </c>
      <c r="B358" s="209">
        <v>43707</v>
      </c>
      <c r="C358" s="209"/>
      <c r="D358" s="210" t="s">
        <v>130</v>
      </c>
      <c r="E358" s="211" t="s">
        <v>620</v>
      </c>
      <c r="F358" s="211">
        <v>137.5</v>
      </c>
      <c r="G358" s="212"/>
      <c r="H358" s="212">
        <v>138.5</v>
      </c>
      <c r="I358" s="212">
        <v>190</v>
      </c>
      <c r="J358" s="213" t="s">
        <v>817</v>
      </c>
      <c r="K358" s="214">
        <f>H358-F358</f>
        <v>1</v>
      </c>
      <c r="L358" s="215">
        <f>K358/F358</f>
        <v>7.2727272727272727E-3</v>
      </c>
      <c r="M358" s="211" t="s">
        <v>711</v>
      </c>
      <c r="N358" s="209">
        <v>44432</v>
      </c>
      <c r="O358" s="1"/>
      <c r="P358" s="1"/>
      <c r="Q358" s="1"/>
      <c r="R358" s="6" t="s">
        <v>777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16">
        <v>146</v>
      </c>
      <c r="B359" s="217">
        <v>43731</v>
      </c>
      <c r="C359" s="217"/>
      <c r="D359" s="218" t="s">
        <v>428</v>
      </c>
      <c r="E359" s="219" t="s">
        <v>620</v>
      </c>
      <c r="F359" s="219">
        <v>235</v>
      </c>
      <c r="G359" s="219"/>
      <c r="H359" s="219">
        <v>295</v>
      </c>
      <c r="I359" s="221">
        <v>296</v>
      </c>
      <c r="J359" s="191" t="s">
        <v>798</v>
      </c>
      <c r="K359" s="192">
        <f t="shared" ref="K359:K365" si="29">H359-F359</f>
        <v>60</v>
      </c>
      <c r="L359" s="193">
        <f t="shared" ref="L359:L365" si="30">K359/F359</f>
        <v>0.25531914893617019</v>
      </c>
      <c r="M359" s="188" t="s">
        <v>589</v>
      </c>
      <c r="N359" s="194">
        <v>43844</v>
      </c>
      <c r="O359" s="1"/>
      <c r="P359" s="1"/>
      <c r="Q359" s="1"/>
      <c r="R359" s="6" t="s">
        <v>781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16">
        <v>147</v>
      </c>
      <c r="B360" s="217">
        <v>43752</v>
      </c>
      <c r="C360" s="217"/>
      <c r="D360" s="218" t="s">
        <v>799</v>
      </c>
      <c r="E360" s="219" t="s">
        <v>620</v>
      </c>
      <c r="F360" s="219">
        <v>277.5</v>
      </c>
      <c r="G360" s="219"/>
      <c r="H360" s="219">
        <v>333</v>
      </c>
      <c r="I360" s="221">
        <v>333</v>
      </c>
      <c r="J360" s="191" t="s">
        <v>800</v>
      </c>
      <c r="K360" s="192">
        <f t="shared" si="29"/>
        <v>55.5</v>
      </c>
      <c r="L360" s="193">
        <f t="shared" si="30"/>
        <v>0.2</v>
      </c>
      <c r="M360" s="188" t="s">
        <v>589</v>
      </c>
      <c r="N360" s="194">
        <v>43846</v>
      </c>
      <c r="O360" s="1"/>
      <c r="P360" s="1"/>
      <c r="Q360" s="1"/>
      <c r="R360" s="6" t="s">
        <v>777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16">
        <v>148</v>
      </c>
      <c r="B361" s="217">
        <v>43752</v>
      </c>
      <c r="C361" s="217"/>
      <c r="D361" s="218" t="s">
        <v>801</v>
      </c>
      <c r="E361" s="219" t="s">
        <v>620</v>
      </c>
      <c r="F361" s="219">
        <v>930</v>
      </c>
      <c r="G361" s="219"/>
      <c r="H361" s="219">
        <v>1165</v>
      </c>
      <c r="I361" s="221">
        <v>1200</v>
      </c>
      <c r="J361" s="191" t="s">
        <v>802</v>
      </c>
      <c r="K361" s="192">
        <f t="shared" si="29"/>
        <v>235</v>
      </c>
      <c r="L361" s="193">
        <f t="shared" si="30"/>
        <v>0.25268817204301075</v>
      </c>
      <c r="M361" s="188" t="s">
        <v>589</v>
      </c>
      <c r="N361" s="194">
        <v>43847</v>
      </c>
      <c r="O361" s="1"/>
      <c r="P361" s="1"/>
      <c r="Q361" s="1"/>
      <c r="R361" s="6" t="s">
        <v>781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16">
        <v>149</v>
      </c>
      <c r="B362" s="217">
        <v>43753</v>
      </c>
      <c r="C362" s="217"/>
      <c r="D362" s="218" t="s">
        <v>803</v>
      </c>
      <c r="E362" s="219" t="s">
        <v>620</v>
      </c>
      <c r="F362" s="189">
        <v>111</v>
      </c>
      <c r="G362" s="219"/>
      <c r="H362" s="219">
        <v>141</v>
      </c>
      <c r="I362" s="221">
        <v>141</v>
      </c>
      <c r="J362" s="191" t="s">
        <v>604</v>
      </c>
      <c r="K362" s="192">
        <f t="shared" si="29"/>
        <v>30</v>
      </c>
      <c r="L362" s="193">
        <f t="shared" si="30"/>
        <v>0.27027027027027029</v>
      </c>
      <c r="M362" s="188" t="s">
        <v>589</v>
      </c>
      <c r="N362" s="194">
        <v>44328</v>
      </c>
      <c r="O362" s="1"/>
      <c r="P362" s="1"/>
      <c r="Q362" s="1"/>
      <c r="R362" s="6" t="s">
        <v>781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16">
        <v>150</v>
      </c>
      <c r="B363" s="217">
        <v>43753</v>
      </c>
      <c r="C363" s="217"/>
      <c r="D363" s="218" t="s">
        <v>804</v>
      </c>
      <c r="E363" s="219" t="s">
        <v>620</v>
      </c>
      <c r="F363" s="189">
        <v>296</v>
      </c>
      <c r="G363" s="219"/>
      <c r="H363" s="219">
        <v>370</v>
      </c>
      <c r="I363" s="221">
        <v>370</v>
      </c>
      <c r="J363" s="191" t="s">
        <v>678</v>
      </c>
      <c r="K363" s="192">
        <f t="shared" si="29"/>
        <v>74</v>
      </c>
      <c r="L363" s="193">
        <f t="shared" si="30"/>
        <v>0.25</v>
      </c>
      <c r="M363" s="188" t="s">
        <v>589</v>
      </c>
      <c r="N363" s="194">
        <v>43853</v>
      </c>
      <c r="O363" s="1"/>
      <c r="P363" s="1"/>
      <c r="Q363" s="1"/>
      <c r="R363" s="6" t="s">
        <v>781</v>
      </c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16">
        <v>151</v>
      </c>
      <c r="B364" s="217">
        <v>43754</v>
      </c>
      <c r="C364" s="217"/>
      <c r="D364" s="218" t="s">
        <v>805</v>
      </c>
      <c r="E364" s="219" t="s">
        <v>620</v>
      </c>
      <c r="F364" s="189">
        <v>300</v>
      </c>
      <c r="G364" s="219"/>
      <c r="H364" s="219">
        <v>382.5</v>
      </c>
      <c r="I364" s="221">
        <v>344</v>
      </c>
      <c r="J364" s="191" t="s">
        <v>857</v>
      </c>
      <c r="K364" s="192">
        <f t="shared" si="29"/>
        <v>82.5</v>
      </c>
      <c r="L364" s="193">
        <f t="shared" si="30"/>
        <v>0.27500000000000002</v>
      </c>
      <c r="M364" s="188" t="s">
        <v>589</v>
      </c>
      <c r="N364" s="194">
        <v>44238</v>
      </c>
      <c r="O364" s="1"/>
      <c r="P364" s="1"/>
      <c r="Q364" s="1"/>
      <c r="R364" s="6" t="s">
        <v>781</v>
      </c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16">
        <v>152</v>
      </c>
      <c r="B365" s="217">
        <v>43832</v>
      </c>
      <c r="C365" s="217"/>
      <c r="D365" s="218" t="s">
        <v>806</v>
      </c>
      <c r="E365" s="219" t="s">
        <v>620</v>
      </c>
      <c r="F365" s="189">
        <v>495</v>
      </c>
      <c r="G365" s="219"/>
      <c r="H365" s="219">
        <v>595</v>
      </c>
      <c r="I365" s="221">
        <v>590</v>
      </c>
      <c r="J365" s="191" t="s">
        <v>856</v>
      </c>
      <c r="K365" s="192">
        <f t="shared" si="29"/>
        <v>100</v>
      </c>
      <c r="L365" s="193">
        <f t="shared" si="30"/>
        <v>0.20202020202020202</v>
      </c>
      <c r="M365" s="188" t="s">
        <v>589</v>
      </c>
      <c r="N365" s="194">
        <v>44589</v>
      </c>
      <c r="O365" s="1"/>
      <c r="P365" s="1"/>
      <c r="Q365" s="1"/>
      <c r="R365" s="6" t="s">
        <v>781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16">
        <v>153</v>
      </c>
      <c r="B366" s="217">
        <v>43966</v>
      </c>
      <c r="C366" s="217"/>
      <c r="D366" s="218" t="s">
        <v>71</v>
      </c>
      <c r="E366" s="219" t="s">
        <v>620</v>
      </c>
      <c r="F366" s="189">
        <v>67.5</v>
      </c>
      <c r="G366" s="219"/>
      <c r="H366" s="219">
        <v>86</v>
      </c>
      <c r="I366" s="221">
        <v>86</v>
      </c>
      <c r="J366" s="191" t="s">
        <v>807</v>
      </c>
      <c r="K366" s="192">
        <f t="shared" ref="K366:K373" si="31">H366-F366</f>
        <v>18.5</v>
      </c>
      <c r="L366" s="193">
        <f t="shared" ref="L366:L373" si="32">K366/F366</f>
        <v>0.27407407407407408</v>
      </c>
      <c r="M366" s="188" t="s">
        <v>589</v>
      </c>
      <c r="N366" s="194">
        <v>44008</v>
      </c>
      <c r="O366" s="1"/>
      <c r="P366" s="1"/>
      <c r="Q366" s="1"/>
      <c r="R366" s="6" t="s">
        <v>781</v>
      </c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16">
        <v>154</v>
      </c>
      <c r="B367" s="217">
        <v>44035</v>
      </c>
      <c r="C367" s="217"/>
      <c r="D367" s="218" t="s">
        <v>480</v>
      </c>
      <c r="E367" s="219" t="s">
        <v>620</v>
      </c>
      <c r="F367" s="189">
        <v>231</v>
      </c>
      <c r="G367" s="219"/>
      <c r="H367" s="219">
        <v>281</v>
      </c>
      <c r="I367" s="221">
        <v>281</v>
      </c>
      <c r="J367" s="191" t="s">
        <v>678</v>
      </c>
      <c r="K367" s="192">
        <f t="shared" si="31"/>
        <v>50</v>
      </c>
      <c r="L367" s="193">
        <f t="shared" si="32"/>
        <v>0.21645021645021645</v>
      </c>
      <c r="M367" s="188" t="s">
        <v>589</v>
      </c>
      <c r="N367" s="194">
        <v>44358</v>
      </c>
      <c r="O367" s="1"/>
      <c r="P367" s="1"/>
      <c r="Q367" s="1"/>
      <c r="R367" s="6" t="s">
        <v>781</v>
      </c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16">
        <v>155</v>
      </c>
      <c r="B368" s="217">
        <v>44092</v>
      </c>
      <c r="C368" s="217"/>
      <c r="D368" s="218" t="s">
        <v>405</v>
      </c>
      <c r="E368" s="219" t="s">
        <v>620</v>
      </c>
      <c r="F368" s="219">
        <v>206</v>
      </c>
      <c r="G368" s="219"/>
      <c r="H368" s="219">
        <v>248</v>
      </c>
      <c r="I368" s="221">
        <v>248</v>
      </c>
      <c r="J368" s="191" t="s">
        <v>678</v>
      </c>
      <c r="K368" s="192">
        <f t="shared" si="31"/>
        <v>42</v>
      </c>
      <c r="L368" s="193">
        <f t="shared" si="32"/>
        <v>0.20388349514563106</v>
      </c>
      <c r="M368" s="188" t="s">
        <v>589</v>
      </c>
      <c r="N368" s="194">
        <v>44214</v>
      </c>
      <c r="O368" s="1"/>
      <c r="P368" s="1"/>
      <c r="Q368" s="1"/>
      <c r="R368" s="6" t="s">
        <v>781</v>
      </c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16">
        <v>156</v>
      </c>
      <c r="B369" s="217">
        <v>44140</v>
      </c>
      <c r="C369" s="217"/>
      <c r="D369" s="218" t="s">
        <v>405</v>
      </c>
      <c r="E369" s="219" t="s">
        <v>620</v>
      </c>
      <c r="F369" s="219">
        <v>182.5</v>
      </c>
      <c r="G369" s="219"/>
      <c r="H369" s="219">
        <v>248</v>
      </c>
      <c r="I369" s="221">
        <v>248</v>
      </c>
      <c r="J369" s="191" t="s">
        <v>678</v>
      </c>
      <c r="K369" s="192">
        <f t="shared" si="31"/>
        <v>65.5</v>
      </c>
      <c r="L369" s="193">
        <f t="shared" si="32"/>
        <v>0.35890410958904112</v>
      </c>
      <c r="M369" s="188" t="s">
        <v>589</v>
      </c>
      <c r="N369" s="194">
        <v>44214</v>
      </c>
      <c r="O369" s="1"/>
      <c r="P369" s="1"/>
      <c r="Q369" s="1"/>
      <c r="R369" s="6" t="s">
        <v>781</v>
      </c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16">
        <v>157</v>
      </c>
      <c r="B370" s="217">
        <v>44140</v>
      </c>
      <c r="C370" s="217"/>
      <c r="D370" s="218" t="s">
        <v>325</v>
      </c>
      <c r="E370" s="219" t="s">
        <v>620</v>
      </c>
      <c r="F370" s="219">
        <v>247.5</v>
      </c>
      <c r="G370" s="219"/>
      <c r="H370" s="219">
        <v>320</v>
      </c>
      <c r="I370" s="221">
        <v>320</v>
      </c>
      <c r="J370" s="191" t="s">
        <v>678</v>
      </c>
      <c r="K370" s="192">
        <f t="shared" si="31"/>
        <v>72.5</v>
      </c>
      <c r="L370" s="193">
        <f t="shared" si="32"/>
        <v>0.29292929292929293</v>
      </c>
      <c r="M370" s="188" t="s">
        <v>589</v>
      </c>
      <c r="N370" s="194">
        <v>44323</v>
      </c>
      <c r="O370" s="1"/>
      <c r="P370" s="1"/>
      <c r="Q370" s="1"/>
      <c r="R370" s="6" t="s">
        <v>781</v>
      </c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16">
        <v>158</v>
      </c>
      <c r="B371" s="217">
        <v>44140</v>
      </c>
      <c r="C371" s="217"/>
      <c r="D371" s="218" t="s">
        <v>271</v>
      </c>
      <c r="E371" s="219" t="s">
        <v>620</v>
      </c>
      <c r="F371" s="189">
        <v>925</v>
      </c>
      <c r="G371" s="219"/>
      <c r="H371" s="219">
        <v>1095</v>
      </c>
      <c r="I371" s="221">
        <v>1093</v>
      </c>
      <c r="J371" s="191" t="s">
        <v>808</v>
      </c>
      <c r="K371" s="192">
        <f t="shared" si="31"/>
        <v>170</v>
      </c>
      <c r="L371" s="193">
        <f t="shared" si="32"/>
        <v>0.18378378378378379</v>
      </c>
      <c r="M371" s="188" t="s">
        <v>589</v>
      </c>
      <c r="N371" s="194">
        <v>44201</v>
      </c>
      <c r="O371" s="1"/>
      <c r="P371" s="1"/>
      <c r="Q371" s="1"/>
      <c r="R371" s="6" t="s">
        <v>781</v>
      </c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16">
        <v>159</v>
      </c>
      <c r="B372" s="217">
        <v>44140</v>
      </c>
      <c r="C372" s="217"/>
      <c r="D372" s="218" t="s">
        <v>341</v>
      </c>
      <c r="E372" s="219" t="s">
        <v>620</v>
      </c>
      <c r="F372" s="189">
        <v>332.5</v>
      </c>
      <c r="G372" s="219"/>
      <c r="H372" s="219">
        <v>393</v>
      </c>
      <c r="I372" s="221">
        <v>406</v>
      </c>
      <c r="J372" s="191" t="s">
        <v>809</v>
      </c>
      <c r="K372" s="192">
        <f t="shared" si="31"/>
        <v>60.5</v>
      </c>
      <c r="L372" s="193">
        <f t="shared" si="32"/>
        <v>0.18195488721804512</v>
      </c>
      <c r="M372" s="188" t="s">
        <v>589</v>
      </c>
      <c r="N372" s="194">
        <v>44256</v>
      </c>
      <c r="O372" s="1"/>
      <c r="P372" s="1"/>
      <c r="Q372" s="1"/>
      <c r="R372" s="6" t="s">
        <v>781</v>
      </c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16">
        <v>160</v>
      </c>
      <c r="B373" s="217">
        <v>44141</v>
      </c>
      <c r="C373" s="217"/>
      <c r="D373" s="218" t="s">
        <v>480</v>
      </c>
      <c r="E373" s="219" t="s">
        <v>620</v>
      </c>
      <c r="F373" s="189">
        <v>231</v>
      </c>
      <c r="G373" s="219"/>
      <c r="H373" s="219">
        <v>281</v>
      </c>
      <c r="I373" s="221">
        <v>281</v>
      </c>
      <c r="J373" s="191" t="s">
        <v>678</v>
      </c>
      <c r="K373" s="192">
        <f t="shared" si="31"/>
        <v>50</v>
      </c>
      <c r="L373" s="193">
        <f t="shared" si="32"/>
        <v>0.21645021645021645</v>
      </c>
      <c r="M373" s="188" t="s">
        <v>589</v>
      </c>
      <c r="N373" s="194">
        <v>44358</v>
      </c>
      <c r="O373" s="1"/>
      <c r="P373" s="1"/>
      <c r="Q373" s="1"/>
      <c r="R373" s="6" t="s">
        <v>781</v>
      </c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42">
        <v>161</v>
      </c>
      <c r="B374" s="235">
        <v>44187</v>
      </c>
      <c r="C374" s="235"/>
      <c r="D374" s="236" t="s">
        <v>453</v>
      </c>
      <c r="E374" s="53" t="s">
        <v>620</v>
      </c>
      <c r="F374" s="237" t="s">
        <v>810</v>
      </c>
      <c r="G374" s="53"/>
      <c r="H374" s="53"/>
      <c r="I374" s="238">
        <v>239</v>
      </c>
      <c r="J374" s="234" t="s">
        <v>592</v>
      </c>
      <c r="K374" s="234"/>
      <c r="L374" s="239"/>
      <c r="M374" s="240"/>
      <c r="N374" s="241"/>
      <c r="O374" s="1"/>
      <c r="P374" s="1"/>
      <c r="Q374" s="1"/>
      <c r="R374" s="6" t="s">
        <v>781</v>
      </c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16">
        <v>162</v>
      </c>
      <c r="B375" s="217">
        <v>44258</v>
      </c>
      <c r="C375" s="217"/>
      <c r="D375" s="218" t="s">
        <v>806</v>
      </c>
      <c r="E375" s="219" t="s">
        <v>620</v>
      </c>
      <c r="F375" s="189">
        <v>495</v>
      </c>
      <c r="G375" s="219"/>
      <c r="H375" s="219">
        <v>595</v>
      </c>
      <c r="I375" s="221">
        <v>590</v>
      </c>
      <c r="J375" s="191" t="s">
        <v>856</v>
      </c>
      <c r="K375" s="192">
        <f>H375-F375</f>
        <v>100</v>
      </c>
      <c r="L375" s="193">
        <f>K375/F375</f>
        <v>0.20202020202020202</v>
      </c>
      <c r="M375" s="188" t="s">
        <v>589</v>
      </c>
      <c r="N375" s="194">
        <v>44589</v>
      </c>
      <c r="O375" s="1"/>
      <c r="P375" s="1"/>
      <c r="R375" s="6" t="s">
        <v>781</v>
      </c>
    </row>
    <row r="376" spans="1:26" ht="12.75" customHeight="1">
      <c r="A376" s="216">
        <v>163</v>
      </c>
      <c r="B376" s="217">
        <v>44274</v>
      </c>
      <c r="C376" s="217"/>
      <c r="D376" s="218" t="s">
        <v>341</v>
      </c>
      <c r="E376" s="219" t="s">
        <v>620</v>
      </c>
      <c r="F376" s="189">
        <v>355</v>
      </c>
      <c r="G376" s="219"/>
      <c r="H376" s="219">
        <v>422.5</v>
      </c>
      <c r="I376" s="221">
        <v>420</v>
      </c>
      <c r="J376" s="191" t="s">
        <v>811</v>
      </c>
      <c r="K376" s="192">
        <f>H376-F376</f>
        <v>67.5</v>
      </c>
      <c r="L376" s="193">
        <f>K376/F376</f>
        <v>0.19014084507042253</v>
      </c>
      <c r="M376" s="188" t="s">
        <v>589</v>
      </c>
      <c r="N376" s="194">
        <v>44361</v>
      </c>
      <c r="O376" s="1"/>
      <c r="R376" s="243" t="s">
        <v>781</v>
      </c>
    </row>
    <row r="377" spans="1:26" ht="12.75" customHeight="1">
      <c r="A377" s="216">
        <v>164</v>
      </c>
      <c r="B377" s="217">
        <v>44295</v>
      </c>
      <c r="C377" s="217"/>
      <c r="D377" s="218" t="s">
        <v>812</v>
      </c>
      <c r="E377" s="219" t="s">
        <v>620</v>
      </c>
      <c r="F377" s="189">
        <v>555</v>
      </c>
      <c r="G377" s="219"/>
      <c r="H377" s="219">
        <v>663</v>
      </c>
      <c r="I377" s="221">
        <v>663</v>
      </c>
      <c r="J377" s="191" t="s">
        <v>813</v>
      </c>
      <c r="K377" s="192">
        <f>H377-F377</f>
        <v>108</v>
      </c>
      <c r="L377" s="193">
        <f>K377/F377</f>
        <v>0.19459459459459461</v>
      </c>
      <c r="M377" s="188" t="s">
        <v>589</v>
      </c>
      <c r="N377" s="194">
        <v>44321</v>
      </c>
      <c r="O377" s="1"/>
      <c r="P377" s="1"/>
      <c r="Q377" s="1"/>
      <c r="R377" s="243" t="s">
        <v>781</v>
      </c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16">
        <v>165</v>
      </c>
      <c r="B378" s="217">
        <v>44308</v>
      </c>
      <c r="C378" s="217"/>
      <c r="D378" s="218" t="s">
        <v>374</v>
      </c>
      <c r="E378" s="219" t="s">
        <v>620</v>
      </c>
      <c r="F378" s="189">
        <v>126.5</v>
      </c>
      <c r="G378" s="219"/>
      <c r="H378" s="219">
        <v>155</v>
      </c>
      <c r="I378" s="221">
        <v>155</v>
      </c>
      <c r="J378" s="191" t="s">
        <v>678</v>
      </c>
      <c r="K378" s="192">
        <f>H378-F378</f>
        <v>28.5</v>
      </c>
      <c r="L378" s="193">
        <f>K378/F378</f>
        <v>0.22529644268774704</v>
      </c>
      <c r="M378" s="188" t="s">
        <v>589</v>
      </c>
      <c r="N378" s="194">
        <v>44362</v>
      </c>
      <c r="O378" s="1"/>
      <c r="R378" s="243" t="s">
        <v>781</v>
      </c>
    </row>
    <row r="379" spans="1:26" ht="12.75" customHeight="1">
      <c r="A379" s="286">
        <v>166</v>
      </c>
      <c r="B379" s="287">
        <v>44368</v>
      </c>
      <c r="C379" s="287"/>
      <c r="D379" s="288" t="s">
        <v>392</v>
      </c>
      <c r="E379" s="289" t="s">
        <v>620</v>
      </c>
      <c r="F379" s="290">
        <v>287.5</v>
      </c>
      <c r="G379" s="289"/>
      <c r="H379" s="289">
        <v>245</v>
      </c>
      <c r="I379" s="291">
        <v>344</v>
      </c>
      <c r="J379" s="201" t="s">
        <v>849</v>
      </c>
      <c r="K379" s="202">
        <f>H379-F379</f>
        <v>-42.5</v>
      </c>
      <c r="L379" s="203">
        <f>K379/F379</f>
        <v>-0.14782608695652175</v>
      </c>
      <c r="M379" s="199" t="s">
        <v>601</v>
      </c>
      <c r="N379" s="196">
        <v>44508</v>
      </c>
      <c r="O379" s="1"/>
      <c r="R379" s="243" t="s">
        <v>781</v>
      </c>
    </row>
    <row r="380" spans="1:26" ht="12.75" customHeight="1">
      <c r="A380" s="242">
        <v>167</v>
      </c>
      <c r="B380" s="235">
        <v>44368</v>
      </c>
      <c r="C380" s="235"/>
      <c r="D380" s="236" t="s">
        <v>480</v>
      </c>
      <c r="E380" s="53" t="s">
        <v>620</v>
      </c>
      <c r="F380" s="237" t="s">
        <v>814</v>
      </c>
      <c r="G380" s="53"/>
      <c r="H380" s="53"/>
      <c r="I380" s="238">
        <v>320</v>
      </c>
      <c r="J380" s="234" t="s">
        <v>592</v>
      </c>
      <c r="K380" s="242"/>
      <c r="L380" s="235"/>
      <c r="M380" s="235"/>
      <c r="N380" s="236"/>
      <c r="O380" s="41"/>
      <c r="R380" s="243" t="s">
        <v>781</v>
      </c>
    </row>
    <row r="381" spans="1:26" ht="12.75" customHeight="1">
      <c r="A381" s="216">
        <v>168</v>
      </c>
      <c r="B381" s="217">
        <v>44406</v>
      </c>
      <c r="C381" s="217"/>
      <c r="D381" s="218" t="s">
        <v>374</v>
      </c>
      <c r="E381" s="219" t="s">
        <v>620</v>
      </c>
      <c r="F381" s="189">
        <v>162.5</v>
      </c>
      <c r="G381" s="219"/>
      <c r="H381" s="219">
        <v>200</v>
      </c>
      <c r="I381" s="221">
        <v>200</v>
      </c>
      <c r="J381" s="191" t="s">
        <v>678</v>
      </c>
      <c r="K381" s="192">
        <f>H381-F381</f>
        <v>37.5</v>
      </c>
      <c r="L381" s="193">
        <f>K381/F381</f>
        <v>0.23076923076923078</v>
      </c>
      <c r="M381" s="188" t="s">
        <v>589</v>
      </c>
      <c r="N381" s="194">
        <v>44571</v>
      </c>
      <c r="O381" s="1"/>
      <c r="R381" s="243" t="s">
        <v>781</v>
      </c>
    </row>
    <row r="382" spans="1:26" ht="12.75" customHeight="1">
      <c r="A382" s="216">
        <v>169</v>
      </c>
      <c r="B382" s="217">
        <v>44462</v>
      </c>
      <c r="C382" s="217"/>
      <c r="D382" s="218" t="s">
        <v>819</v>
      </c>
      <c r="E382" s="219" t="s">
        <v>620</v>
      </c>
      <c r="F382" s="189">
        <v>1235</v>
      </c>
      <c r="G382" s="219"/>
      <c r="H382" s="219">
        <v>1505</v>
      </c>
      <c r="I382" s="221">
        <v>1500</v>
      </c>
      <c r="J382" s="191" t="s">
        <v>678</v>
      </c>
      <c r="K382" s="192">
        <f>H382-F382</f>
        <v>270</v>
      </c>
      <c r="L382" s="193">
        <f>K382/F382</f>
        <v>0.21862348178137653</v>
      </c>
      <c r="M382" s="188" t="s">
        <v>589</v>
      </c>
      <c r="N382" s="194">
        <v>44564</v>
      </c>
      <c r="O382" s="1"/>
      <c r="R382" s="243" t="s">
        <v>781</v>
      </c>
    </row>
    <row r="383" spans="1:26" ht="12.75" customHeight="1">
      <c r="A383" s="258">
        <v>170</v>
      </c>
      <c r="B383" s="259">
        <v>44480</v>
      </c>
      <c r="C383" s="259"/>
      <c r="D383" s="260" t="s">
        <v>821</v>
      </c>
      <c r="E383" s="261" t="s">
        <v>620</v>
      </c>
      <c r="F383" s="262" t="s">
        <v>826</v>
      </c>
      <c r="G383" s="261"/>
      <c r="H383" s="261"/>
      <c r="I383" s="261">
        <v>145</v>
      </c>
      <c r="J383" s="263" t="s">
        <v>592</v>
      </c>
      <c r="K383" s="258"/>
      <c r="L383" s="259"/>
      <c r="M383" s="259"/>
      <c r="N383" s="260"/>
      <c r="O383" s="41"/>
      <c r="R383" s="243" t="s">
        <v>781</v>
      </c>
    </row>
    <row r="384" spans="1:26" ht="12.75" customHeight="1">
      <c r="A384" s="264">
        <v>171</v>
      </c>
      <c r="B384" s="265">
        <v>44481</v>
      </c>
      <c r="C384" s="265"/>
      <c r="D384" s="266" t="s">
        <v>260</v>
      </c>
      <c r="E384" s="267" t="s">
        <v>620</v>
      </c>
      <c r="F384" s="268" t="s">
        <v>823</v>
      </c>
      <c r="G384" s="267"/>
      <c r="H384" s="267"/>
      <c r="I384" s="267">
        <v>380</v>
      </c>
      <c r="J384" s="269" t="s">
        <v>592</v>
      </c>
      <c r="K384" s="264"/>
      <c r="L384" s="265"/>
      <c r="M384" s="265"/>
      <c r="N384" s="266"/>
      <c r="O384" s="41"/>
      <c r="R384" s="243" t="s">
        <v>781</v>
      </c>
    </row>
    <row r="385" spans="1:18" ht="12.75" customHeight="1">
      <c r="A385" s="264">
        <v>172</v>
      </c>
      <c r="B385" s="265">
        <v>44481</v>
      </c>
      <c r="C385" s="265"/>
      <c r="D385" s="266" t="s">
        <v>400</v>
      </c>
      <c r="E385" s="267" t="s">
        <v>620</v>
      </c>
      <c r="F385" s="268" t="s">
        <v>824</v>
      </c>
      <c r="G385" s="267"/>
      <c r="H385" s="267"/>
      <c r="I385" s="267">
        <v>56</v>
      </c>
      <c r="J385" s="269" t="s">
        <v>592</v>
      </c>
      <c r="K385" s="264"/>
      <c r="L385" s="265"/>
      <c r="M385" s="265"/>
      <c r="N385" s="266"/>
      <c r="O385" s="41"/>
      <c r="R385" s="243"/>
    </row>
    <row r="386" spans="1:18" ht="12.75" customHeight="1">
      <c r="A386" s="359">
        <v>173</v>
      </c>
      <c r="B386" s="360">
        <v>44551</v>
      </c>
      <c r="C386" s="359"/>
      <c r="D386" s="359" t="s">
        <v>118</v>
      </c>
      <c r="E386" s="361" t="s">
        <v>620</v>
      </c>
      <c r="F386" s="361">
        <v>2360</v>
      </c>
      <c r="G386" s="361"/>
      <c r="H386" s="361">
        <v>2820</v>
      </c>
      <c r="I386" s="361">
        <v>3000</v>
      </c>
      <c r="J386" s="362" t="s">
        <v>865</v>
      </c>
      <c r="K386" s="363">
        <f>H386-F386</f>
        <v>460</v>
      </c>
      <c r="L386" s="364">
        <f>K386/F386</f>
        <v>0.19491525423728814</v>
      </c>
      <c r="M386" s="365" t="s">
        <v>589</v>
      </c>
      <c r="N386" s="366">
        <v>44608</v>
      </c>
      <c r="O386" s="41"/>
      <c r="R386" s="243"/>
    </row>
    <row r="387" spans="1:18" ht="12.75" customHeight="1">
      <c r="A387" s="270">
        <v>174</v>
      </c>
      <c r="B387" s="265">
        <v>44606</v>
      </c>
      <c r="C387" s="270"/>
      <c r="D387" s="270" t="s">
        <v>426</v>
      </c>
      <c r="E387" s="267" t="s">
        <v>620</v>
      </c>
      <c r="F387" s="267" t="s">
        <v>863</v>
      </c>
      <c r="G387" s="267"/>
      <c r="H387" s="267"/>
      <c r="I387" s="267">
        <v>764</v>
      </c>
      <c r="J387" s="267" t="s">
        <v>592</v>
      </c>
      <c r="K387" s="267"/>
      <c r="L387" s="267"/>
      <c r="M387" s="267"/>
      <c r="N387" s="270"/>
      <c r="O387" s="41"/>
      <c r="R387" s="243"/>
    </row>
    <row r="388" spans="1:18" ht="12.75" customHeight="1">
      <c r="A388" s="270">
        <v>175</v>
      </c>
      <c r="B388" s="265">
        <v>44613</v>
      </c>
      <c r="C388" s="270"/>
      <c r="D388" s="270" t="s">
        <v>819</v>
      </c>
      <c r="E388" s="267" t="s">
        <v>620</v>
      </c>
      <c r="F388" s="267" t="s">
        <v>867</v>
      </c>
      <c r="G388" s="267"/>
      <c r="H388" s="267"/>
      <c r="I388" s="267">
        <v>1510</v>
      </c>
      <c r="J388" s="267" t="s">
        <v>592</v>
      </c>
      <c r="K388" s="267"/>
      <c r="L388" s="267"/>
      <c r="M388" s="267"/>
      <c r="N388" s="270"/>
      <c r="O388" s="41"/>
      <c r="R388" s="243"/>
    </row>
    <row r="389" spans="1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243"/>
    </row>
    <row r="390" spans="1:18" ht="12.75" customHeight="1">
      <c r="A390" s="242"/>
      <c r="B390" s="244" t="s">
        <v>815</v>
      </c>
      <c r="F390" s="56"/>
      <c r="G390" s="56"/>
      <c r="H390" s="56"/>
      <c r="I390" s="56"/>
      <c r="J390" s="41"/>
      <c r="K390" s="56"/>
      <c r="L390" s="56"/>
      <c r="M390" s="56"/>
      <c r="O390" s="41"/>
      <c r="R390" s="243"/>
    </row>
    <row r="391" spans="1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1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1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1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1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1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1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1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1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1:18" ht="12.75" customHeight="1">
      <c r="A400" s="245"/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1:18" ht="12.75" customHeight="1">
      <c r="A401" s="245"/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1:18" ht="12.75" customHeight="1">
      <c r="A402" s="53"/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1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1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1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1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1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1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1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1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1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1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1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1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1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1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2.7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  <row r="550" spans="6:18" ht="12.75" customHeight="1">
      <c r="F550" s="56"/>
      <c r="G550" s="56"/>
      <c r="H550" s="56"/>
      <c r="I550" s="56"/>
      <c r="J550" s="41"/>
      <c r="K550" s="56"/>
      <c r="L550" s="56"/>
      <c r="M550" s="56"/>
      <c r="O550" s="41"/>
      <c r="R550" s="56"/>
    </row>
    <row r="551" spans="6:18" ht="12.75" customHeight="1">
      <c r="F551" s="56"/>
      <c r="G551" s="56"/>
      <c r="H551" s="56"/>
      <c r="I551" s="56"/>
      <c r="J551" s="41"/>
      <c r="K551" s="56"/>
      <c r="L551" s="56"/>
      <c r="M551" s="56"/>
      <c r="O551" s="41"/>
      <c r="R551" s="56"/>
    </row>
    <row r="552" spans="6:18" ht="12.75" customHeight="1">
      <c r="F552" s="56"/>
      <c r="G552" s="56"/>
      <c r="H552" s="56"/>
      <c r="I552" s="56"/>
      <c r="J552" s="41"/>
      <c r="K552" s="56"/>
      <c r="L552" s="56"/>
      <c r="M552" s="56"/>
      <c r="O552" s="41"/>
      <c r="R552" s="56"/>
    </row>
    <row r="553" spans="6:18" ht="12.75" customHeight="1">
      <c r="F553" s="56"/>
      <c r="G553" s="56"/>
      <c r="H553" s="56"/>
      <c r="I553" s="56"/>
      <c r="J553" s="41"/>
      <c r="K553" s="56"/>
      <c r="L553" s="56"/>
      <c r="M553" s="56"/>
      <c r="O553" s="41"/>
      <c r="R553" s="56"/>
    </row>
    <row r="554" spans="6:18" ht="12.75" customHeight="1">
      <c r="F554" s="56"/>
      <c r="G554" s="56"/>
      <c r="H554" s="56"/>
      <c r="I554" s="56"/>
      <c r="J554" s="41"/>
      <c r="K554" s="56"/>
      <c r="L554" s="56"/>
      <c r="M554" s="56"/>
      <c r="O554" s="41"/>
      <c r="R554" s="56"/>
    </row>
    <row r="555" spans="6:18" ht="12.75" customHeight="1">
      <c r="F555" s="56"/>
      <c r="G555" s="56"/>
      <c r="H555" s="56"/>
      <c r="I555" s="56"/>
      <c r="J555" s="41"/>
      <c r="K555" s="56"/>
      <c r="L555" s="56"/>
      <c r="M555" s="56"/>
      <c r="O555" s="41"/>
      <c r="R555" s="56"/>
    </row>
    <row r="556" spans="6:18" ht="12.75" customHeight="1">
      <c r="F556" s="56"/>
      <c r="G556" s="56"/>
      <c r="H556" s="56"/>
      <c r="I556" s="56"/>
      <c r="J556" s="41"/>
      <c r="K556" s="56"/>
      <c r="L556" s="56"/>
      <c r="M556" s="56"/>
      <c r="O556" s="41"/>
      <c r="R556" s="56"/>
    </row>
    <row r="557" spans="6:18" ht="12.75" customHeight="1">
      <c r="F557" s="56"/>
      <c r="G557" s="56"/>
      <c r="H557" s="56"/>
      <c r="I557" s="56"/>
      <c r="J557" s="41"/>
      <c r="K557" s="56"/>
      <c r="L557" s="56"/>
      <c r="M557" s="56"/>
      <c r="O557" s="41"/>
      <c r="R557" s="56"/>
    </row>
    <row r="558" spans="6:18" ht="12.75" customHeight="1">
      <c r="F558" s="56"/>
      <c r="G558" s="56"/>
      <c r="H558" s="56"/>
      <c r="I558" s="56"/>
      <c r="J558" s="41"/>
      <c r="K558" s="56"/>
      <c r="L558" s="56"/>
      <c r="M558" s="56"/>
      <c r="O558" s="41"/>
      <c r="R558" s="56"/>
    </row>
    <row r="559" spans="6:18" ht="12.75" customHeight="1">
      <c r="F559" s="56"/>
      <c r="G559" s="56"/>
      <c r="H559" s="56"/>
      <c r="I559" s="56"/>
      <c r="J559" s="41"/>
      <c r="K559" s="56"/>
      <c r="L559" s="56"/>
      <c r="M559" s="56"/>
      <c r="O559" s="41"/>
      <c r="R559" s="56"/>
    </row>
    <row r="560" spans="6:18" ht="12.75" customHeight="1">
      <c r="F560" s="56"/>
      <c r="G560" s="56"/>
      <c r="H560" s="56"/>
      <c r="I560" s="56"/>
      <c r="J560" s="41"/>
      <c r="K560" s="56"/>
      <c r="L560" s="56"/>
      <c r="M560" s="56"/>
      <c r="O560" s="41"/>
      <c r="R560" s="56"/>
    </row>
    <row r="561" spans="6:18" ht="12.75" customHeight="1">
      <c r="F561" s="56"/>
      <c r="G561" s="56"/>
      <c r="H561" s="56"/>
      <c r="I561" s="56"/>
      <c r="J561" s="41"/>
      <c r="K561" s="56"/>
      <c r="L561" s="56"/>
      <c r="M561" s="56"/>
      <c r="O561" s="41"/>
      <c r="R561" s="56"/>
    </row>
    <row r="562" spans="6:18" ht="12.75" customHeight="1">
      <c r="F562" s="56"/>
      <c r="G562" s="56"/>
      <c r="H562" s="56"/>
      <c r="I562" s="56"/>
      <c r="J562" s="41"/>
      <c r="K562" s="56"/>
      <c r="L562" s="56"/>
      <c r="M562" s="56"/>
      <c r="O562" s="41"/>
      <c r="R562" s="56"/>
    </row>
    <row r="563" spans="6:18" ht="12.75" customHeight="1">
      <c r="F563" s="56"/>
      <c r="G563" s="56"/>
      <c r="H563" s="56"/>
      <c r="I563" s="56"/>
      <c r="J563" s="41"/>
      <c r="K563" s="56"/>
      <c r="L563" s="56"/>
      <c r="M563" s="56"/>
      <c r="O563" s="41"/>
      <c r="R563" s="56"/>
    </row>
    <row r="564" spans="6:18" ht="12.75" customHeight="1">
      <c r="F564" s="56"/>
      <c r="G564" s="56"/>
      <c r="H564" s="56"/>
      <c r="I564" s="56"/>
      <c r="J564" s="41"/>
      <c r="K564" s="56"/>
      <c r="L564" s="56"/>
      <c r="M564" s="56"/>
      <c r="O564" s="41"/>
      <c r="R564" s="56"/>
    </row>
    <row r="565" spans="6:18" ht="12.75" customHeight="1">
      <c r="F565" s="56"/>
      <c r="G565" s="56"/>
      <c r="H565" s="56"/>
      <c r="I565" s="56"/>
      <c r="J565" s="41"/>
      <c r="K565" s="56"/>
      <c r="L565" s="56"/>
      <c r="M565" s="56"/>
      <c r="O565" s="41"/>
      <c r="R565" s="56"/>
    </row>
    <row r="566" spans="6:18" ht="12.75" customHeight="1">
      <c r="F566" s="56"/>
      <c r="G566" s="56"/>
      <c r="H566" s="56"/>
      <c r="I566" s="56"/>
      <c r="J566" s="41"/>
      <c r="K566" s="56"/>
      <c r="L566" s="56"/>
      <c r="M566" s="56"/>
      <c r="O566" s="41"/>
      <c r="R566" s="56"/>
    </row>
    <row r="567" spans="6:18" ht="12.75" customHeight="1">
      <c r="F567" s="56"/>
      <c r="G567" s="56"/>
      <c r="H567" s="56"/>
      <c r="I567" s="56"/>
      <c r="J567" s="41"/>
      <c r="K567" s="56"/>
      <c r="L567" s="56"/>
      <c r="M567" s="56"/>
      <c r="O567" s="41"/>
      <c r="R567" s="56"/>
    </row>
    <row r="568" spans="6:18" ht="12.75" customHeight="1">
      <c r="F568" s="56"/>
      <c r="G568" s="56"/>
      <c r="H568" s="56"/>
      <c r="I568" s="56"/>
      <c r="J568" s="41"/>
      <c r="K568" s="56"/>
      <c r="L568" s="56"/>
      <c r="M568" s="56"/>
      <c r="O568" s="41"/>
      <c r="R568" s="56"/>
    </row>
    <row r="569" spans="6:18" ht="12.75" customHeight="1">
      <c r="F569" s="56"/>
      <c r="G569" s="56"/>
      <c r="H569" s="56"/>
      <c r="I569" s="56"/>
      <c r="J569" s="41"/>
      <c r="K569" s="56"/>
      <c r="L569" s="56"/>
      <c r="M569" s="56"/>
      <c r="O569" s="41"/>
      <c r="R569" s="56"/>
    </row>
    <row r="570" spans="6:18" ht="12.75" customHeight="1">
      <c r="F570" s="56"/>
      <c r="G570" s="56"/>
      <c r="H570" s="56"/>
      <c r="I570" s="56"/>
      <c r="J570" s="41"/>
      <c r="K570" s="56"/>
      <c r="L570" s="56"/>
      <c r="M570" s="56"/>
      <c r="O570" s="41"/>
      <c r="R570" s="56"/>
    </row>
    <row r="571" spans="6:18" ht="12.75" customHeight="1">
      <c r="F571" s="56"/>
      <c r="G571" s="56"/>
      <c r="H571" s="56"/>
      <c r="I571" s="56"/>
      <c r="J571" s="41"/>
      <c r="K571" s="56"/>
      <c r="L571" s="56"/>
      <c r="M571" s="56"/>
      <c r="O571" s="41"/>
      <c r="R571" s="56"/>
    </row>
    <row r="572" spans="6:18" ht="12.75" customHeight="1">
      <c r="F572" s="56"/>
      <c r="G572" s="56"/>
      <c r="H572" s="56"/>
      <c r="I572" s="56"/>
      <c r="J572" s="41"/>
      <c r="K572" s="56"/>
      <c r="L572" s="56"/>
      <c r="M572" s="56"/>
      <c r="O572" s="41"/>
      <c r="R572" s="56"/>
    </row>
    <row r="573" spans="6:18" ht="12.75" customHeight="1">
      <c r="F573" s="56"/>
      <c r="G573" s="56"/>
      <c r="H573" s="56"/>
      <c r="I573" s="56"/>
      <c r="J573" s="41"/>
      <c r="K573" s="56"/>
      <c r="L573" s="56"/>
      <c r="M573" s="56"/>
      <c r="O573" s="41"/>
      <c r="R573" s="56"/>
    </row>
    <row r="574" spans="6:18" ht="12.75" customHeight="1">
      <c r="F574" s="56"/>
      <c r="G574" s="56"/>
      <c r="H574" s="56"/>
      <c r="I574" s="56"/>
      <c r="J574" s="41"/>
      <c r="K574" s="56"/>
      <c r="L574" s="56"/>
      <c r="M574" s="56"/>
      <c r="O574" s="41"/>
      <c r="R574" s="56"/>
    </row>
    <row r="575" spans="6:18" ht="12.75" customHeight="1">
      <c r="F575" s="56"/>
      <c r="G575" s="56"/>
      <c r="H575" s="56"/>
      <c r="I575" s="56"/>
      <c r="J575" s="41"/>
      <c r="K575" s="56"/>
      <c r="L575" s="56"/>
      <c r="M575" s="56"/>
      <c r="O575" s="41"/>
      <c r="R575" s="56"/>
    </row>
  </sheetData>
  <autoFilter ref="R1:R398"/>
  <mergeCells count="6">
    <mergeCell ref="P114:P115"/>
    <mergeCell ref="J114:J115"/>
    <mergeCell ref="A114:A115"/>
    <mergeCell ref="B114:B115"/>
    <mergeCell ref="M114:M115"/>
    <mergeCell ref="O114:O11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2022-03-28T02:36:49Z</dcterms:modified>
</cp:coreProperties>
</file>