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570" windowWidth="1749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F&amp;O)'!$R$1:$R$326</definedName>
    <definedName name="_xlnm._FilterDatabase" localSheetId="1" hidden="1">'Future Intra'!$B$13:$P$13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2" i="6"/>
  <c r="K112"/>
  <c r="M111"/>
  <c r="K111"/>
  <c r="M107"/>
  <c r="K107"/>
  <c r="M104"/>
  <c r="K104"/>
  <c r="L54"/>
  <c r="M54" s="1"/>
  <c r="K54"/>
  <c r="L21" l="1"/>
  <c r="K21"/>
  <c r="P22"/>
  <c r="P23"/>
  <c r="K106"/>
  <c r="M106" s="1"/>
  <c r="K102"/>
  <c r="M102" s="1"/>
  <c r="K105"/>
  <c r="M105" s="1"/>
  <c r="K103"/>
  <c r="M103" s="1"/>
  <c r="K101"/>
  <c r="M101" s="1"/>
  <c r="L53"/>
  <c r="K53"/>
  <c r="K100"/>
  <c r="M100" s="1"/>
  <c r="K99"/>
  <c r="M99" s="1"/>
  <c r="L50"/>
  <c r="K50"/>
  <c r="L42"/>
  <c r="K42"/>
  <c r="K96"/>
  <c r="M96" s="1"/>
  <c r="P21"/>
  <c r="L49"/>
  <c r="K49"/>
  <c r="K98"/>
  <c r="M98" s="1"/>
  <c r="L48"/>
  <c r="K48"/>
  <c r="M42" l="1"/>
  <c r="M53"/>
  <c r="M48"/>
  <c r="M21"/>
  <c r="M50"/>
  <c r="M49"/>
  <c r="L19"/>
  <c r="K19"/>
  <c r="K97"/>
  <c r="M97" s="1"/>
  <c r="K92"/>
  <c r="M92" s="1"/>
  <c r="L68"/>
  <c r="K68"/>
  <c r="L66"/>
  <c r="K66"/>
  <c r="L11"/>
  <c r="K11"/>
  <c r="M11" l="1"/>
  <c r="M68"/>
  <c r="M66"/>
  <c r="M19"/>
  <c r="L67"/>
  <c r="K67"/>
  <c r="L47"/>
  <c r="K47"/>
  <c r="L46"/>
  <c r="K46"/>
  <c r="K95"/>
  <c r="M95" s="1"/>
  <c r="K94"/>
  <c r="M94" s="1"/>
  <c r="P20"/>
  <c r="L37"/>
  <c r="K37"/>
  <c r="L16"/>
  <c r="K16"/>
  <c r="L65"/>
  <c r="K65"/>
  <c r="L10"/>
  <c r="K10"/>
  <c r="L44"/>
  <c r="K44"/>
  <c r="L43"/>
  <c r="K43"/>
  <c r="K93"/>
  <c r="M93" s="1"/>
  <c r="K91"/>
  <c r="M91" s="1"/>
  <c r="L39"/>
  <c r="K39"/>
  <c r="L38"/>
  <c r="K38"/>
  <c r="K90"/>
  <c r="M90" s="1"/>
  <c r="K89"/>
  <c r="M89" s="1"/>
  <c r="K88"/>
  <c r="M88" s="1"/>
  <c r="M46" l="1"/>
  <c r="M10"/>
  <c r="M16"/>
  <c r="M43"/>
  <c r="M67"/>
  <c r="M47"/>
  <c r="M39"/>
  <c r="M37"/>
  <c r="M65"/>
  <c r="M44"/>
  <c r="M38"/>
  <c r="K87"/>
  <c r="M87" s="1"/>
  <c r="K86"/>
  <c r="M86" s="1"/>
  <c r="L36"/>
  <c r="K36"/>
  <c r="L41"/>
  <c r="K41"/>
  <c r="L34"/>
  <c r="K34"/>
  <c r="M36" l="1"/>
  <c r="M41"/>
  <c r="M34"/>
  <c r="K85"/>
  <c r="M85" s="1"/>
  <c r="L15"/>
  <c r="K15"/>
  <c r="M15" l="1"/>
  <c r="L63"/>
  <c r="K63"/>
  <c r="L64"/>
  <c r="K64"/>
  <c r="M63" l="1"/>
  <c r="M64"/>
  <c r="P17"/>
  <c r="P18"/>
  <c r="K84"/>
  <c r="M84" s="1"/>
  <c r="K82"/>
  <c r="M82" s="1"/>
  <c r="K83"/>
  <c r="M83" s="1"/>
  <c r="L40"/>
  <c r="K40"/>
  <c r="L35"/>
  <c r="K35"/>
  <c r="M35" l="1"/>
  <c r="M40"/>
  <c r="L12"/>
  <c r="K12"/>
  <c r="L14"/>
  <c r="K14"/>
  <c r="L13"/>
  <c r="K13"/>
  <c r="M12" l="1"/>
  <c r="M14"/>
  <c r="M13"/>
  <c r="K309"/>
  <c r="L309" s="1"/>
  <c r="K81"/>
  <c r="M81" s="1"/>
  <c r="K80"/>
  <c r="M80" s="1"/>
  <c r="L119"/>
  <c r="K119"/>
  <c r="K288"/>
  <c r="L288" s="1"/>
  <c r="K308"/>
  <c r="L308" s="1"/>
  <c r="K307"/>
  <c r="L307" s="1"/>
  <c r="K306"/>
  <c r="L306" s="1"/>
  <c r="K303"/>
  <c r="L303" s="1"/>
  <c r="K302"/>
  <c r="L302" s="1"/>
  <c r="K301"/>
  <c r="L301" s="1"/>
  <c r="K300"/>
  <c r="L300" s="1"/>
  <c r="K299"/>
  <c r="L299" s="1"/>
  <c r="K298"/>
  <c r="L298" s="1"/>
  <c r="K297"/>
  <c r="L297" s="1"/>
  <c r="K296"/>
  <c r="L296" s="1"/>
  <c r="K294"/>
  <c r="L294" s="1"/>
  <c r="K293"/>
  <c r="L293" s="1"/>
  <c r="K292"/>
  <c r="L292" s="1"/>
  <c r="K291"/>
  <c r="L291" s="1"/>
  <c r="K290"/>
  <c r="L290" s="1"/>
  <c r="K289"/>
  <c r="L289" s="1"/>
  <c r="K287"/>
  <c r="L287" s="1"/>
  <c r="K286"/>
  <c r="L286" s="1"/>
  <c r="K285"/>
  <c r="L285" s="1"/>
  <c r="F284"/>
  <c r="K284" s="1"/>
  <c r="L284" s="1"/>
  <c r="K283"/>
  <c r="L283" s="1"/>
  <c r="K282"/>
  <c r="L282" s="1"/>
  <c r="K281"/>
  <c r="L281" s="1"/>
  <c r="K280"/>
  <c r="L280" s="1"/>
  <c r="K279"/>
  <c r="L279" s="1"/>
  <c r="F278"/>
  <c r="K278" s="1"/>
  <c r="L278" s="1"/>
  <c r="F277"/>
  <c r="K277" s="1"/>
  <c r="L277" s="1"/>
  <c r="K276"/>
  <c r="L276" s="1"/>
  <c r="F275"/>
  <c r="K275" s="1"/>
  <c r="L275" s="1"/>
  <c r="K274"/>
  <c r="L274" s="1"/>
  <c r="K273"/>
  <c r="L273" s="1"/>
  <c r="K272"/>
  <c r="L272" s="1"/>
  <c r="K271"/>
  <c r="L271" s="1"/>
  <c r="K270"/>
  <c r="L270" s="1"/>
  <c r="K269"/>
  <c r="L269" s="1"/>
  <c r="K268"/>
  <c r="L268" s="1"/>
  <c r="K267"/>
  <c r="L267" s="1"/>
  <c r="K266"/>
  <c r="L266" s="1"/>
  <c r="K265"/>
  <c r="L265" s="1"/>
  <c r="K264"/>
  <c r="L264" s="1"/>
  <c r="K263"/>
  <c r="L263" s="1"/>
  <c r="K262"/>
  <c r="L262" s="1"/>
  <c r="K261"/>
  <c r="L261" s="1"/>
  <c r="K259"/>
  <c r="L259" s="1"/>
  <c r="K257"/>
  <c r="L257" s="1"/>
  <c r="K256"/>
  <c r="L256" s="1"/>
  <c r="F255"/>
  <c r="K255" s="1"/>
  <c r="L255" s="1"/>
  <c r="K254"/>
  <c r="L254" s="1"/>
  <c r="K251"/>
  <c r="L251" s="1"/>
  <c r="K250"/>
  <c r="L250" s="1"/>
  <c r="K249"/>
  <c r="L249" s="1"/>
  <c r="K246"/>
  <c r="L246" s="1"/>
  <c r="K245"/>
  <c r="L245" s="1"/>
  <c r="K244"/>
  <c r="L244" s="1"/>
  <c r="K243"/>
  <c r="L243" s="1"/>
  <c r="K242"/>
  <c r="L242" s="1"/>
  <c r="K241"/>
  <c r="L241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29"/>
  <c r="L229" s="1"/>
  <c r="K227"/>
  <c r="L227" s="1"/>
  <c r="K225"/>
  <c r="L225" s="1"/>
  <c r="K223"/>
  <c r="L223" s="1"/>
  <c r="K222"/>
  <c r="L222" s="1"/>
  <c r="K221"/>
  <c r="L221" s="1"/>
  <c r="K219"/>
  <c r="L219" s="1"/>
  <c r="K218"/>
  <c r="L218" s="1"/>
  <c r="K217"/>
  <c r="L217" s="1"/>
  <c r="K216"/>
  <c r="K215"/>
  <c r="L215" s="1"/>
  <c r="K214"/>
  <c r="L214" s="1"/>
  <c r="K212"/>
  <c r="L212" s="1"/>
  <c r="K211"/>
  <c r="L211" s="1"/>
  <c r="K210"/>
  <c r="L210" s="1"/>
  <c r="K209"/>
  <c r="L209" s="1"/>
  <c r="K208"/>
  <c r="L208" s="1"/>
  <c r="F207"/>
  <c r="K207" s="1"/>
  <c r="L207" s="1"/>
  <c r="H206"/>
  <c r="K206" s="1"/>
  <c r="L206" s="1"/>
  <c r="K203"/>
  <c r="L203" s="1"/>
  <c r="K202"/>
  <c r="L202" s="1"/>
  <c r="K201"/>
  <c r="L201" s="1"/>
  <c r="K200"/>
  <c r="L200" s="1"/>
  <c r="K199"/>
  <c r="L199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H172"/>
  <c r="K172" s="1"/>
  <c r="L172" s="1"/>
  <c r="F171"/>
  <c r="K171" s="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M7"/>
  <c r="D7" i="5"/>
  <c r="K6" i="4"/>
  <c r="K6" i="3"/>
  <c r="L6" i="2"/>
  <c r="M119" i="6" l="1"/>
</calcChain>
</file>

<file path=xl/sharedStrings.xml><?xml version="1.0" encoding="utf-8"?>
<sst xmlns="http://schemas.openxmlformats.org/spreadsheetml/2006/main" count="3243" uniqueCount="1218">
  <si>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</si>
  <si>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</si>
  <si>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</si>
  <si>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</si>
  <si>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</si>
  <si>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</si>
  <si>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</si>
  <si>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</si>
  <si>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</si>
  <si>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</si>
  <si>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</si>
  <si>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</si>
  <si>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</si>
  <si>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</si>
  <si>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</si>
  <si>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</si>
  <si>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</si>
  <si>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</si>
  <si>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</si>
  <si>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</si>
  <si>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</si>
  <si>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</si>
  <si>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</si>
  <si>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</si>
  <si>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</si>
  <si>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</si>
  <si>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</si>
  <si>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</si>
  <si>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</si>
  <si>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</si>
  <si>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</si>
  <si>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</si>
  <si>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</si>
  <si>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</si>
  <si>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</si>
  <si>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</si>
  <si>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</si>
  <si>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</si>
  <si>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</si>
  <si>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</si>
  <si>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</si>
  <si>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</si>
  <si>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</si>
  <si>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</si>
  <si>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</si>
  <si>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</si>
  <si>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</si>
  <si>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</si>
  <si>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</si>
  <si>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</si>
  <si>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</si>
  <si>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</si>
  <si>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</si>
  <si>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</si>
  <si>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</si>
  <si>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</si>
  <si>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</si>
  <si>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</si>
  <si>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</si>
  <si>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</si>
  <si>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</si>
  <si>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</si>
  <si>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</si>
  <si>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</si>
  <si>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</si>
  <si>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</si>
  <si>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</si>
  <si>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</si>
  <si>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</si>
  <si>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</si>
  <si>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</si>
  <si>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</si>
  <si>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</si>
  <si>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</si>
  <si>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</si>
  <si>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</si>
  <si>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</si>
  <si>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</si>
  <si>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</si>
  <si>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</si>
  <si>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</si>
  <si>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</si>
  <si>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</si>
  <si>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</si>
  <si>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</si>
  <si>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</si>
  <si>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</si>
  <si>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</si>
  <si>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</si>
  <si>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</si>
  <si>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</si>
  <si>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</si>
  <si>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</si>
  <si>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</si>
  <si>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</si>
  <si>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</si>
  <si>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</si>
  <si>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</si>
  <si>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</si>
  <si>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</si>
  <si>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</si>
  <si>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</si>
  <si>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</si>
  <si>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</si>
  <si>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</si>
  <si>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</si>
  <si>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</si>
  <si>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</si>
  <si>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</si>
  <si>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</si>
  <si>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</si>
  <si>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</si>
  <si>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</si>
  <si>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</si>
  <si>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</si>
  <si>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</si>
  <si>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</si>
  <si>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</si>
  <si>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</si>
  <si>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</si>
  <si>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</si>
  <si>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</si>
  <si>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</si>
  <si>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</si>
  <si>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</si>
  <si>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</si>
  <si>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</si>
  <si>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</si>
  <si>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</si>
  <si>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</si>
  <si>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</si>
  <si>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</si>
  <si>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</si>
  <si>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</si>
  <si>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</si>
  <si>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</si>
  <si>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</si>
  <si>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</si>
  <si>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</si>
  <si>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</si>
  <si>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</si>
  <si>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</si>
  <si>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</si>
  <si>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</si>
  <si>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</si>
  <si>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</si>
  <si>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</si>
  <si>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</si>
  <si>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</si>
  <si>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</si>
  <si>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</si>
  <si>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</si>
  <si>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</si>
  <si>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</si>
  <si>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</si>
  <si>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</si>
  <si>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</si>
  <si>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</si>
  <si>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</si>
  <si>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</si>
  <si>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</si>
  <si>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</si>
  <si>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</si>
  <si>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</si>
  <si>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</si>
  <si>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</si>
  <si>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</si>
  <si>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</si>
  <si>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</si>
  <si>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</si>
  <si>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</si>
  <si>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</si>
  <si>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</si>
  <si>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</si>
  <si>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</si>
  <si>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</si>
  <si>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</si>
  <si>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</si>
  <si>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</si>
  <si>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</si>
  <si>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</si>
  <si>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</si>
  <si>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</si>
  <si>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</si>
  <si>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</si>
  <si>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</si>
  <si>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</si>
  <si>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</si>
  <si>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</si>
  <si>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</si>
  <si>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</si>
  <si>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</si>
  <si>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</si>
  <si>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</si>
  <si>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</si>
  <si>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</si>
  <si>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</si>
  <si>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</si>
  <si>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</si>
  <si>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</si>
  <si>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</si>
  <si>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</si>
  <si>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</si>
  <si>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</si>
  <si>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</si>
  <si>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</si>
  <si>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</si>
  <si>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</si>
  <si>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</si>
  <si>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</si>
  <si>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</si>
  <si>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</si>
  <si>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</si>
  <si>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</si>
  <si>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</si>
  <si>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</si>
  <si>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</si>
  <si>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</si>
  <si>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</si>
  <si>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</si>
  <si>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</si>
  <si>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</si>
  <si>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</si>
  <si>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</si>
  <si>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</si>
  <si>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</si>
  <si>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</si>
  <si>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</si>
  <si>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</si>
  <si>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</si>
  <si>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</si>
  <si>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</si>
  <si>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</si>
  <si>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</si>
  <si>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</si>
  <si>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</si>
  <si>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</si>
  <si>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</si>
  <si>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</si>
  <si>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</si>
  <si>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</si>
  <si>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</si>
  <si>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</si>
  <si>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</si>
  <si>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</si>
  <si>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</si>
  <si>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</si>
  <si>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</si>
  <si>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</si>
  <si>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</si>
  <si>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</si>
  <si>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</si>
  <si>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</si>
  <si>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</si>
  <si>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</si>
  <si>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</si>
  <si>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</si>
  <si>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</si>
  <si>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</si>
  <si>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</si>
  <si>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</si>
  <si>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</si>
  <si>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</si>
  <si>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</si>
  <si>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</si>
  <si>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</si>
  <si>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</si>
  <si>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</si>
  <si>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</si>
  <si>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</si>
  <si>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</si>
  <si>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</si>
  <si>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</si>
  <si>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</si>
  <si>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</si>
  <si>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</si>
  <si>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</si>
  <si>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</si>
  <si>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</si>
  <si>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</si>
  <si>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</si>
  <si>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</si>
  <si>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</si>
  <si>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</si>
  <si>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</si>
  <si>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</si>
  <si>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</si>
  <si>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</si>
  <si>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</si>
  <si>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</si>
  <si>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</si>
  <si>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</si>
  <si>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</si>
  <si>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</si>
  <si>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</si>
  <si>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</si>
  <si>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</si>
  <si>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</si>
  <si>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</si>
  <si>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</si>
  <si>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</si>
  <si>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</si>
  <si>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</si>
  <si>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</si>
  <si>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</si>
  <si>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</si>
  <si>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</si>
  <si>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</si>
  <si>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</si>
  <si>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</si>
  <si>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</si>
  <si>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</si>
  <si>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</si>
  <si>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</si>
  <si>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</si>
  <si>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</si>
  <si>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</si>
  <si>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</si>
  <si>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</si>
  <si>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</si>
  <si>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</si>
  <si>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</si>
  <si>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</si>
  <si>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</si>
  <si>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</si>
  <si>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</si>
  <si>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</si>
  <si>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</si>
  <si>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</si>
  <si>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</si>
  <si>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</si>
  <si>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</si>
  <si>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</si>
  <si>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</si>
  <si>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</si>
  <si>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</si>
  <si>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</si>
  <si>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</si>
  <si>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</si>
  <si>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</si>
  <si>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</si>
  <si>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</si>
  <si>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</si>
  <si>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</si>
  <si>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</si>
  <si>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</si>
  <si>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</si>
  <si>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</si>
  <si>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</si>
  <si>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</si>
  <si>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</si>
  <si>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</si>
  <si>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</si>
  <si>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</si>
  <si>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</si>
  <si>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</si>
  <si>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</si>
  <si>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</si>
  <si>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</si>
  <si>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</si>
  <si>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</si>
  <si>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</si>
  <si>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</si>
  <si>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</si>
  <si>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</si>
  <si>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</si>
  <si>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</si>
  <si>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</si>
  <si>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</si>
  <si>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</si>
  <si>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</si>
  <si>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</si>
  <si>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</si>
  <si>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</si>
  <si>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</si>
  <si>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</si>
  <si>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</si>
  <si>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</si>
  <si>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</si>
  <si>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</si>
  <si>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</si>
  <si>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</si>
  <si>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</si>
  <si>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</si>
  <si>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</si>
  <si>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</si>
  <si>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</si>
  <si>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</si>
  <si>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</si>
  <si>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</si>
  <si>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</si>
  <si>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</si>
  <si>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</si>
  <si>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</si>
  <si>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</si>
  <si>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</si>
  <si>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</si>
  <si>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</si>
  <si>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</si>
  <si>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</si>
  <si>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</si>
  <si>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</si>
  <si>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</si>
  <si>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</si>
  <si>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</si>
  <si>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</si>
  <si>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</si>
  <si>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</si>
  <si>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</si>
  <si>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</si>
  <si>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</si>
  <si>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</si>
  <si>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</si>
  <si>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</si>
  <si>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</si>
  <si>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</si>
  <si>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</si>
  <si>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</si>
  <si>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</si>
  <si>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</si>
  <si>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</si>
  <si>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</si>
  <si>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</si>
  <si>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</si>
  <si>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</si>
  <si>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</si>
  <si>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</si>
  <si>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</si>
  <si>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</si>
  <si>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</si>
  <si>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</si>
  <si>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</si>
  <si>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</si>
  <si>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</si>
  <si>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</si>
  <si>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</si>
  <si>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</si>
  <si>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</si>
  <si>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</si>
  <si>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</si>
  <si>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</si>
  <si>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</si>
  <si>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</si>
  <si>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</si>
  <si>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</si>
  <si>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</si>
  <si>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</si>
  <si>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</si>
  <si>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</si>
  <si>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</si>
  <si>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</si>
  <si>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</si>
  <si>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</si>
  <si>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</si>
  <si>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</si>
  <si>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</si>
  <si>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</si>
  <si>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</si>
  <si>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</si>
  <si>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</si>
  <si>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</si>
  <si>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</si>
  <si>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</si>
  <si>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</si>
  <si>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</si>
  <si>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</si>
  <si>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</si>
  <si>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</si>
  <si>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</si>
  <si>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</si>
  <si>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</si>
  <si>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</si>
  <si>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</si>
  <si>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</si>
  <si>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</si>
  <si>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</si>
  <si>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</si>
  <si>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</si>
  <si>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</si>
  <si>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</si>
  <si>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</si>
  <si>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</si>
  <si>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</si>
  <si>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</si>
  <si>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</si>
  <si>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</si>
  <si>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</si>
  <si>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</si>
  <si>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</si>
  <si>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</si>
  <si>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</si>
  <si>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</si>
  <si>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</si>
  <si>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</si>
  <si>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</si>
  <si>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</si>
  <si>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</si>
  <si>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</si>
  <si>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</si>
  <si>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</si>
  <si>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</si>
  <si>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</si>
  <si>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</si>
  <si>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</si>
  <si>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</si>
  <si>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</si>
  <si>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</si>
  <si>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</si>
  <si>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</si>
  <si>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</si>
  <si>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</si>
  <si>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</si>
  <si>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</si>
  <si>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</si>
  <si>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</si>
  <si>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</si>
  <si>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</si>
  <si>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</si>
  <si>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</si>
  <si>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</si>
  <si>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</si>
  <si>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</si>
  <si>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</si>
  <si>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</si>
  <si>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</si>
  <si>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</si>
  <si>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</si>
  <si>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</si>
  <si>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</si>
  <si>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</si>
  <si>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</si>
  <si>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</si>
  <si>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</si>
  <si>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</si>
  <si>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</si>
  <si>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</si>
  <si>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</si>
  <si>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</si>
  <si>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</si>
  <si>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</si>
  <si>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</si>
  <si>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</si>
  <si>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</si>
  <si>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</si>
  <si>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</si>
  <si>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</si>
  <si>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</si>
  <si>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</si>
  <si>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</si>
  <si>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</si>
  <si>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</si>
  <si>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</si>
  <si>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</si>
  <si>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</si>
  <si>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</si>
  <si>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</si>
  <si>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</si>
  <si>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</si>
  <si>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</si>
  <si>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</si>
  <si>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</si>
  <si>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</si>
  <si>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</si>
  <si>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</si>
  <si>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</si>
  <si>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</si>
  <si>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</si>
  <si>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</si>
  <si>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</si>
  <si>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</si>
  <si>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</si>
  <si>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</si>
  <si>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</si>
  <si>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</si>
  <si>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</si>
  <si>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</si>
  <si>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</si>
  <si>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</si>
  <si>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</si>
  <si>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</si>
  <si>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</si>
  <si>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</si>
  <si>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</si>
  <si>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</si>
  <si>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</si>
  <si>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</si>
  <si>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</si>
  <si>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</si>
  <si>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</si>
  <si>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</si>
  <si>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</si>
  <si>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</si>
  <si>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</si>
  <si>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</si>
  <si>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</si>
  <si>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</si>
  <si>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</si>
  <si>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</si>
  <si>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</si>
  <si>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</si>
  <si>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</si>
  <si>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</si>
  <si>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</si>
  <si>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</si>
  <si>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</si>
  <si>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</si>
  <si>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</si>
  <si>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</si>
  <si>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</si>
  <si>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</si>
  <si>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</si>
  <si>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</si>
  <si>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</si>
  <si>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</si>
  <si>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</si>
  <si>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</si>
  <si>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</si>
  <si>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</si>
  <si>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</si>
  <si>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</si>
  <si>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</si>
  <si>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</si>
  <si>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</si>
  <si>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</si>
  <si>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</si>
  <si>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</si>
  <si>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</si>
  <si>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</si>
  <si>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</si>
  <si>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</si>
  <si>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</si>
  <si>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</si>
  <si>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</si>
  <si>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</si>
  <si>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</si>
  <si>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</si>
  <si>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</si>
  <si>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</si>
  <si>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</si>
  <si>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</si>
  <si>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</si>
  <si>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</si>
  <si>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</si>
  <si>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</si>
  <si>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</si>
  <si>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</si>
  <si>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</si>
  <si>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</si>
  <si>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</si>
  <si>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</si>
  <si>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</si>
  <si>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</si>
  <si>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</si>
  <si>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</si>
  <si>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</si>
  <si>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</si>
  <si>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</si>
  <si>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</si>
  <si>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</si>
  <si>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</si>
  <si>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</si>
  <si>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</si>
  <si>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</si>
  <si>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</si>
  <si>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</si>
  <si>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</si>
  <si>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</si>
  <si>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</si>
  <si>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</si>
  <si>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</si>
  <si>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</si>
  <si>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</si>
  <si>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</si>
  <si>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</si>
  <si>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</si>
  <si>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</si>
  <si>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</si>
  <si>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</si>
  <si>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</si>
  <si>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</si>
  <si>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</si>
  <si>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</si>
  <si>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</si>
  <si>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</si>
  <si>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</si>
  <si>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</si>
  <si>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</si>
  <si>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</si>
  <si>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</si>
  <si>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</si>
  <si>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</si>
  <si>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</si>
  <si>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</si>
  <si>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</si>
  <si>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</si>
  <si>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</si>
  <si>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</si>
  <si>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</si>
  <si>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</si>
  <si>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</si>
  <si>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</si>
  <si>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</si>
  <si>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</si>
  <si>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</si>
  <si>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</si>
  <si>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</si>
  <si>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</si>
  <si>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</si>
  <si>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</si>
  <si>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</si>
  <si>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</si>
  <si>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</si>
  <si>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</si>
  <si>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</si>
  <si>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</si>
  <si>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</si>
  <si>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</si>
  <si>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</si>
  <si>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</si>
  <si>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</si>
  <si>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</si>
  <si>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</si>
  <si>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</si>
  <si>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</si>
  <si>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</si>
  <si>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</si>
  <si>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</si>
  <si>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</si>
  <si>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</si>
  <si>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</si>
  <si>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</si>
  <si>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</si>
  <si>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</si>
  <si>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</si>
  <si>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</si>
  <si>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</si>
  <si>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</si>
  <si>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</si>
  <si>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</si>
  <si>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</si>
  <si>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</si>
  <si>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</si>
  <si>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</si>
  <si>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</si>
  <si>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</si>
  <si>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</si>
  <si>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</si>
  <si>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</si>
  <si>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</si>
  <si>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</si>
  <si>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</si>
  <si>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</si>
  <si>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</si>
  <si>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</si>
  <si>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</si>
  <si>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</si>
  <si>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</si>
  <si>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</si>
  <si>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</si>
  <si>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</si>
  <si>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</si>
  <si>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</si>
  <si>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</si>
  <si>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</si>
  <si>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</si>
  <si>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</si>
  <si>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</si>
  <si>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</si>
  <si>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</si>
  <si>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</si>
  <si>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</si>
  <si>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</si>
  <si>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</si>
  <si>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</si>
  <si>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</si>
  <si>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</si>
  <si>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</si>
  <si>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</si>
  <si>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</si>
  <si>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</si>
  <si>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</si>
  <si>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</si>
  <si>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</si>
  <si>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</si>
  <si>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</si>
  <si>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</si>
  <si>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</si>
  <si>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</si>
  <si>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</si>
  <si>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</si>
  <si>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</si>
  <si>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</si>
  <si>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</si>
  <si>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</si>
  <si>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</si>
  <si>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</si>
  <si>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</si>
  <si>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</si>
  <si>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</si>
  <si>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</si>
  <si>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</si>
  <si>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</si>
  <si>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</si>
  <si>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</si>
  <si>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</si>
  <si>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</si>
  <si>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</si>
  <si>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</si>
  <si>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</si>
  <si>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</si>
  <si>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</si>
  <si>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</si>
  <si>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</si>
  <si>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</si>
  <si>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</si>
  <si>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</si>
  <si>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</si>
  <si>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</si>
  <si>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</si>
  <si>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</si>
  <si>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</si>
  <si>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</si>
  <si>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160-165</t>
  </si>
  <si>
    <t>380-390</t>
  </si>
  <si>
    <t>Profit of Rs.1/-</t>
  </si>
  <si>
    <t>Profit of Rs.0.53/-</t>
  </si>
  <si>
    <t>2400-2500</t>
  </si>
  <si>
    <t>KIMS</t>
  </si>
  <si>
    <t>1225-1245</t>
  </si>
  <si>
    <t>Market Closing Price</t>
  </si>
  <si>
    <t>820-850</t>
  </si>
  <si>
    <t>FILATEX</t>
  </si>
  <si>
    <t>HIKAL</t>
  </si>
  <si>
    <t>310-320</t>
  </si>
  <si>
    <t>45-46</t>
  </si>
  <si>
    <t>320-340</t>
  </si>
  <si>
    <t>115-120</t>
  </si>
  <si>
    <t>5400-6000</t>
  </si>
  <si>
    <t>FINNIFTY</t>
  </si>
  <si>
    <t>230-251</t>
  </si>
  <si>
    <t>4150-4550</t>
  </si>
  <si>
    <t>1600-1700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</si>
  <si>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</si>
  <si>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</si>
  <si>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</si>
  <si>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</si>
  <si>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</si>
  <si>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</si>
  <si>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</si>
  <si>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</si>
  <si>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</si>
  <si>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</si>
  <si>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</si>
  <si>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</si>
  <si>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</si>
  <si>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</si>
  <si>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</si>
  <si>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</si>
  <si>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</si>
  <si>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</si>
  <si>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</si>
  <si>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</si>
  <si>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</si>
  <si>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</si>
  <si>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ALPHA LEON ENTERPRISES LLP</t>
  </si>
  <si>
    <t>ANGELONE</t>
  </si>
  <si>
    <t>Profit of Rs.191.50/-</t>
  </si>
  <si>
    <t xml:space="preserve">ASIANPAINT </t>
  </si>
  <si>
    <t>3250-3300</t>
  </si>
  <si>
    <t>SIEMENS DEC FUT</t>
  </si>
  <si>
    <t>820-860</t>
  </si>
  <si>
    <t>2200-2250</t>
  </si>
  <si>
    <t>ASIANPAINT DEC FUT</t>
  </si>
  <si>
    <t>3230-3300</t>
  </si>
  <si>
    <t>214-224</t>
  </si>
  <si>
    <t>1180-1200</t>
  </si>
  <si>
    <t>765-780</t>
  </si>
  <si>
    <t>1660-1700</t>
  </si>
  <si>
    <t>140-170</t>
  </si>
  <si>
    <t>XTX MARKETS LLP</t>
  </si>
  <si>
    <t>NSE</t>
  </si>
  <si>
    <t>Profit of Rs.130/-</t>
  </si>
  <si>
    <t>Loss of Rs.42.5-</t>
  </si>
  <si>
    <t>NIFTY 17100 PE 02-DEC</t>
  </si>
  <si>
    <t>Profit of Rs.20.5/-</t>
  </si>
  <si>
    <t>NIFTY 17150 PE 02-DEC</t>
  </si>
  <si>
    <t>120-160</t>
  </si>
  <si>
    <t>2100-2200</t>
  </si>
  <si>
    <t>2200-2220</t>
  </si>
  <si>
    <t>Retail Research Technical Calls &amp; Fundamental Performance Report for the month of Dec-2021</t>
  </si>
  <si>
    <t>Profit of Rs.33.5/-</t>
  </si>
  <si>
    <t>970-990</t>
  </si>
  <si>
    <t>375-385</t>
  </si>
  <si>
    <t>645-665</t>
  </si>
  <si>
    <t>Profit of Rs.10/-</t>
  </si>
  <si>
    <t>NIFTY 17250PE 02-DEC</t>
  </si>
  <si>
    <t>90-110</t>
  </si>
  <si>
    <t>NIFTY 17500 CE 09-DEC</t>
  </si>
  <si>
    <t>Sell</t>
  </si>
  <si>
    <t>Profit of Rs.20/-</t>
  </si>
  <si>
    <t>Loss of Rs.36/-</t>
  </si>
  <si>
    <t>NIFTY 17350PE 02-DEC</t>
  </si>
  <si>
    <t>25-30</t>
  </si>
  <si>
    <t>435-440</t>
  </si>
  <si>
    <t>465-475</t>
  </si>
  <si>
    <t>118-120</t>
  </si>
  <si>
    <t>130-135</t>
  </si>
  <si>
    <t>Profit of Rs.31.5/-</t>
  </si>
  <si>
    <t xml:space="preserve">LTTS </t>
  </si>
  <si>
    <t>5650-5800</t>
  </si>
  <si>
    <t>Part Profit of Rs.90/-</t>
  </si>
  <si>
    <t>Loss of Rs.47/-</t>
  </si>
  <si>
    <t>Loss of Rs.11.50/-</t>
  </si>
  <si>
    <t xml:space="preserve">HCLTECH </t>
  </si>
  <si>
    <t>1210-1230</t>
  </si>
  <si>
    <t>Loss of Rs.160/-</t>
  </si>
  <si>
    <t>Loss of Rs.85.50/-</t>
  </si>
  <si>
    <t>Profit of Rs.6.5/-</t>
  </si>
  <si>
    <t>NIFTY 17000 PE 09-DEC</t>
  </si>
  <si>
    <t>BANKNIFTY 36200 CE 09-DEC</t>
  </si>
  <si>
    <t>110-130</t>
  </si>
  <si>
    <t>Profit of Rs.22/-</t>
  </si>
  <si>
    <t>400-500</t>
  </si>
  <si>
    <t>Profit of Rs60/-</t>
  </si>
  <si>
    <t>350-400</t>
  </si>
  <si>
    <t>Profit of Rs.12.50/-</t>
  </si>
  <si>
    <t>Profit of Rs50/-</t>
  </si>
  <si>
    <t>INFY 1720 CE DEC</t>
  </si>
  <si>
    <t>48-60</t>
  </si>
  <si>
    <t>Profit of Rs6.50/-</t>
  </si>
  <si>
    <t>Loss of Rs.32.50/-</t>
  </si>
  <si>
    <t>NAUKRI DEC FUT</t>
  </si>
  <si>
    <t>5900-5950</t>
  </si>
  <si>
    <t>Loss of Rs.33/-</t>
  </si>
  <si>
    <t>Profit of Rs.10.5/-</t>
  </si>
  <si>
    <t>DEEPAKFERT</t>
  </si>
  <si>
    <t>385-400</t>
  </si>
  <si>
    <t>40-20</t>
  </si>
  <si>
    <t>NIFTY 17600 CE 16-DEC</t>
  </si>
  <si>
    <t>Loss of Rs.28.50/-</t>
  </si>
  <si>
    <t>HINDUNILVR 2360 CE DEC</t>
  </si>
  <si>
    <t xml:space="preserve">COLPAL </t>
  </si>
  <si>
    <t>1436-1444</t>
  </si>
  <si>
    <t>1490-1530</t>
  </si>
  <si>
    <t>IFL</t>
  </si>
  <si>
    <t>Profit of Rs.27.25/-</t>
  </si>
  <si>
    <t>85-105</t>
  </si>
  <si>
    <t>Profit of Rs.19.50/-</t>
  </si>
  <si>
    <t>Profit of Rs.13/-</t>
  </si>
  <si>
    <t>295-315</t>
  </si>
  <si>
    <t>53.5-55</t>
  </si>
  <si>
    <t>HCLTECH DEC FUT</t>
  </si>
  <si>
    <t>1180-1190</t>
  </si>
  <si>
    <t>Loss of Rs.100/-</t>
  </si>
  <si>
    <t>Profit of Rs.15/-</t>
  </si>
  <si>
    <t>96-98</t>
  </si>
  <si>
    <t>663-668</t>
  </si>
  <si>
    <t>700-730</t>
  </si>
  <si>
    <t>NIFTY 17400 CE 16-DEC</t>
  </si>
  <si>
    <t>SIMPLXPAP</t>
  </si>
  <si>
    <t>228-235</t>
  </si>
  <si>
    <t>Loss of Rs.31.0/-</t>
  </si>
  <si>
    <t>KOTAKBANK 1900 CE 30-DEC</t>
  </si>
  <si>
    <t>40-45</t>
  </si>
  <si>
    <t>Loss of Rs.1.65/-</t>
  </si>
  <si>
    <t>Loss of Rs.2.7/-</t>
  </si>
  <si>
    <t>770-775</t>
  </si>
  <si>
    <t>Loss of Rs.9/-</t>
  </si>
  <si>
    <t>ICICIGI DEC FUT</t>
  </si>
  <si>
    <t>1440-1460</t>
  </si>
  <si>
    <t>OZONEWORLD</t>
  </si>
  <si>
    <t>Loss of Rs.28/-</t>
  </si>
  <si>
    <t>Loss of Rs.15.50/-</t>
  </si>
  <si>
    <t xml:space="preserve">KOTAKBANK 1900 CE 30-DEC </t>
  </si>
  <si>
    <t>25-35</t>
  </si>
  <si>
    <t>NIFTY 17200 CE 23-DEC</t>
  </si>
  <si>
    <t>100-120</t>
  </si>
  <si>
    <t>Profit of Rs.17.50/-</t>
  </si>
  <si>
    <t>Loss of Rs.17/-</t>
  </si>
  <si>
    <t>220-230</t>
  </si>
  <si>
    <t>726-734</t>
  </si>
  <si>
    <t>780-820</t>
  </si>
  <si>
    <t>MFLINDIA</t>
  </si>
  <si>
    <t>MANSI SHARE &amp; STOCK ADVISORS PRIVATE LIMITED</t>
  </si>
  <si>
    <t>Loss of Rs.6.5/-</t>
  </si>
  <si>
    <t>NIFTY 17000 CE 23-DEC</t>
  </si>
  <si>
    <t>90-100</t>
  </si>
  <si>
    <t>Loss of Rs.33.0/-</t>
  </si>
  <si>
    <t>5500-5600</t>
  </si>
  <si>
    <t>Loss of Rs.145/-</t>
  </si>
  <si>
    <t>ICICIBANK DEC FUT</t>
  </si>
  <si>
    <t>SELLWIN</t>
  </si>
  <si>
    <t>OLGA TRADING PRIVATE LIMITED</t>
  </si>
  <si>
    <t>Loss of Rs.11.0/-</t>
  </si>
  <si>
    <t>690-700</t>
  </si>
  <si>
    <t>Profit of Rs.45.5/-</t>
  </si>
  <si>
    <t>213-217</t>
  </si>
  <si>
    <t>240-250</t>
  </si>
  <si>
    <t>2340-2380</t>
  </si>
  <si>
    <t>TOPGAIN FINANCE PRIVATE LIMITED</t>
  </si>
  <si>
    <t>NCLRESE</t>
  </si>
  <si>
    <t>OMNIPOTENT</t>
  </si>
  <si>
    <t>GRAVITON RESEARCH CAPITAL LLP</t>
  </si>
  <si>
    <t>Profit of Rs.18/-</t>
  </si>
  <si>
    <t>NIFTY 16950 CE 23-DEC</t>
  </si>
  <si>
    <t>110-120</t>
  </si>
  <si>
    <t>Profit of Rs.2/-</t>
  </si>
  <si>
    <t>728-730</t>
  </si>
  <si>
    <t>760-780</t>
  </si>
  <si>
    <t>1430-1440</t>
  </si>
  <si>
    <t>1500-1520</t>
  </si>
  <si>
    <t>2130-2150</t>
  </si>
  <si>
    <t>2350-2450</t>
  </si>
  <si>
    <t>1650-1700</t>
  </si>
  <si>
    <t>BANKNIFTY 35000 CE 23-DEC</t>
  </si>
  <si>
    <t>250-300</t>
  </si>
  <si>
    <t>Profit of Rs. 50/-</t>
  </si>
  <si>
    <t>AVI</t>
  </si>
  <si>
    <t>SOHEL FAROOQBHAI KUCHAMANWALA</t>
  </si>
  <si>
    <t>ALGOQUANT FINANCIALS LLP</t>
  </si>
  <si>
    <t>NATHUEC</t>
  </si>
  <si>
    <t>SHREE GAJRAJ FINLEASE PRIVATE LIMITED</t>
  </si>
  <si>
    <t>ALANKIT ASSIGNMENTS LIMITED</t>
  </si>
  <si>
    <t>NATURAL</t>
  </si>
  <si>
    <t>RAJESHKUMAR RAMESHCHANDRA GUPTA</t>
  </si>
  <si>
    <t>MEGHKUMAR MAHENDRAKUMAR SHAH</t>
  </si>
  <si>
    <t>SABOOSOD</t>
  </si>
  <si>
    <t>ARCHANA DEVI SABOO</t>
  </si>
  <si>
    <t>SHALPRO</t>
  </si>
  <si>
    <t>SHYMINV</t>
  </si>
  <si>
    <t>SIPTL</t>
  </si>
  <si>
    <t>SRESTHA</t>
  </si>
  <si>
    <t>RAIN TREE HOLDINGS PRIVATE LIMITED</t>
  </si>
  <si>
    <t>SUPRBPA</t>
  </si>
  <si>
    <t>BRIGHT</t>
  </si>
  <si>
    <t>Bright Solar Limited</t>
  </si>
  <si>
    <t>SRF 2340 CE DEC</t>
  </si>
  <si>
    <t>45-52</t>
  </si>
  <si>
    <t>Profit of Rs.7/-</t>
  </si>
  <si>
    <t>NIFTY 17050 PE 23-DEC</t>
  </si>
  <si>
    <t>70-80</t>
  </si>
  <si>
    <t>BANKNIFTY 35200 PE 23-DEC</t>
  </si>
  <si>
    <t>180-250</t>
  </si>
  <si>
    <t>ASIANPAINT 3280 CE DEC</t>
  </si>
  <si>
    <t>70-90</t>
  </si>
  <si>
    <t>BANKNIFTY 35400 CE 23-DEC</t>
  </si>
  <si>
    <t>180-220</t>
  </si>
  <si>
    <t>NIFTY 17100 PE 23-DEC</t>
  </si>
  <si>
    <t>60-70</t>
  </si>
  <si>
    <t>Profit of Rs. 13.5/-</t>
  </si>
  <si>
    <t>Profit of Rs. 16/-</t>
  </si>
  <si>
    <t>Part Profit of Rs.8/-</t>
  </si>
  <si>
    <t>DIPAN MEHTA COMMODITIES PRIVATE LIMITED</t>
  </si>
  <si>
    <t>MILIND MADHANI SECURITIES PRIVATE LIMITED</t>
  </si>
  <si>
    <t>GEMSI</t>
  </si>
  <si>
    <t>KAUSHIK SHAH SHARES &amp; SEC. LTD</t>
  </si>
  <si>
    <t>PRIYANSHU JAIN</t>
  </si>
  <si>
    <t>ASHA DEVI GOYAL</t>
  </si>
  <si>
    <t>INNOVATIVE</t>
  </si>
  <si>
    <t>MAQSOOD DABIR SHAIKH</t>
  </si>
  <si>
    <t>MULTIPLIER SHARE &amp; STOCK ADVISORS PRIVATE LIMITED</t>
  </si>
  <si>
    <t>SSPNFIN</t>
  </si>
  <si>
    <t>ADITI SHAILENDRA MEHTA</t>
  </si>
  <si>
    <t>SUNRETAIL</t>
  </si>
  <si>
    <t>TJR AGROCOM PRIVATE LIMITED</t>
  </si>
  <si>
    <t>B B COMMERCIAL LTD</t>
  </si>
  <si>
    <t>RAKESH VAGHELA</t>
  </si>
  <si>
    <t>TEJAS PRAFULCHANDRA PANDYA</t>
  </si>
  <si>
    <t>NIMESHKUMAR BALDEVBHAI PARMAR</t>
  </si>
  <si>
    <t>V2RETAIL</t>
  </si>
  <si>
    <t>QE SECURITIES</t>
  </si>
  <si>
    <t>NK SECURITIES RESEARCH PRIVATE LIMITED</t>
  </si>
  <si>
    <t>VISESHINFO</t>
  </si>
  <si>
    <t>Visesh Infotecnics Limite</t>
  </si>
  <si>
    <t>29-31</t>
  </si>
  <si>
    <t>55-80</t>
  </si>
  <si>
    <t>Profit of Rs. 14/-</t>
  </si>
  <si>
    <t>Profit of Rs. 15.5/-</t>
  </si>
  <si>
    <t>27-29</t>
  </si>
  <si>
    <t>45-60</t>
  </si>
  <si>
    <t>IOC 112 CE DEC</t>
  </si>
  <si>
    <t>2-2.50</t>
  </si>
  <si>
    <t>0.95-1.05</t>
  </si>
  <si>
    <t>SIEMENS 2400 CE DEC</t>
  </si>
  <si>
    <t>NIFTY 17100 CE 30-DEC</t>
  </si>
  <si>
    <t>Profit of Rs. 14.5/-</t>
  </si>
  <si>
    <t>BANKNIFTY 34500 PE 30-DEC</t>
  </si>
  <si>
    <t>280-320</t>
  </si>
  <si>
    <t>Profit of Rs. 40/-</t>
  </si>
  <si>
    <t>AANCHALISP</t>
  </si>
  <si>
    <t>PRAVINKUMAR WASHA</t>
  </si>
  <si>
    <t>AANCHAL INTERNATIONAL PRIVATE LIMITED</t>
  </si>
  <si>
    <t>ACEMEN</t>
  </si>
  <si>
    <t>PRITI KHANDELWAL</t>
  </si>
  <si>
    <t>ANUPAM</t>
  </si>
  <si>
    <t>ANUROOP</t>
  </si>
  <si>
    <t>NISHASHYAMPUNJABI</t>
  </si>
  <si>
    <t>SHYAMLACHHMANDASPUNJABI</t>
  </si>
  <si>
    <t>ASHCAP</t>
  </si>
  <si>
    <t>SUMANCHEPURI</t>
  </si>
  <si>
    <t>RAHULUNNIKRISHNAN</t>
  </si>
  <si>
    <t>SHAMBHU LAL GUPTA HUF</t>
  </si>
  <si>
    <t>BCLENTERPR</t>
  </si>
  <si>
    <t>HINOO KISHOR GANATRA</t>
  </si>
  <si>
    <t>BPCAP</t>
  </si>
  <si>
    <t>MKAVERI</t>
  </si>
  <si>
    <t>CAPPIPES</t>
  </si>
  <si>
    <t>POLYMER IMPEX PRIVATE LTD</t>
  </si>
  <si>
    <t>DECIPHER</t>
  </si>
  <si>
    <t>PADMAKANT DEVIDAS SHAH</t>
  </si>
  <si>
    <t>MANJULA VINOD KOTHARI</t>
  </si>
  <si>
    <t>AAMIR MEHBUBBHAI AJMERWALA</t>
  </si>
  <si>
    <t>SUBHASH CHAND AGARWAL</t>
  </si>
  <si>
    <t>KAJALBEN KUMARPAL KOTHARI</t>
  </si>
  <si>
    <t>SONAL GAUTAMKUMAR VACHHANI</t>
  </si>
  <si>
    <t>JAYESH RAVJIBHAI DONGA HUF</t>
  </si>
  <si>
    <t>DEEPALI HIMANSHU VACHHANI</t>
  </si>
  <si>
    <t>FAIZAN AJMERWALA</t>
  </si>
  <si>
    <t>HIRWANI JAYANTIBHAI VAGHELA</t>
  </si>
  <si>
    <t>VISHAL MANOJBHAI SHAH</t>
  </si>
  <si>
    <t>TARUNABEN LALJIBHAI TRIVEDI</t>
  </si>
  <si>
    <t>INDRENEW</t>
  </si>
  <si>
    <t>INDIRA ARVIND SURTI</t>
  </si>
  <si>
    <t>GRISHMA VIRAL JHAVERI</t>
  </si>
  <si>
    <t>JETMALL</t>
  </si>
  <si>
    <t>PAVITHRA VASUDEVAN</t>
  </si>
  <si>
    <t>KIRTIR SHAH SHARES AND STOCK BROKERS PVT LTD</t>
  </si>
  <si>
    <t>MAYUKH</t>
  </si>
  <si>
    <t>NITISH ACHARYA</t>
  </si>
  <si>
    <t>KESAR TRACOM INDIA LLP</t>
  </si>
  <si>
    <t>CHANDARANA INTERMEDIARIES BROKERS PRIVATE LIMITED</t>
  </si>
  <si>
    <t>MIC</t>
  </si>
  <si>
    <t>RAJESH KUMAR LODHA</t>
  </si>
  <si>
    <t>MNIL</t>
  </si>
  <si>
    <t>DHIREN HARESH LAKHWANI</t>
  </si>
  <si>
    <t>AMIT KUMAR JAIN HUF</t>
  </si>
  <si>
    <t>NEWLIGHT</t>
  </si>
  <si>
    <t>GURCHARAN LAL MAKKAD .</t>
  </si>
  <si>
    <t>SHIVAAY TRADING COMPANY</t>
  </si>
  <si>
    <t>JAYSUKH</t>
  </si>
  <si>
    <t>NIKSTECH</t>
  </si>
  <si>
    <t>SHERWOOD SECURITIES PVT LTD</t>
  </si>
  <si>
    <t>SHRENI SHARES PRIVATE LIMITED</t>
  </si>
  <si>
    <t>ORACLECR</t>
  </si>
  <si>
    <t>ADITYA VIKRAM KANORIA</t>
  </si>
  <si>
    <t>PANAFIC</t>
  </si>
  <si>
    <t>MIDAS GLOBAL SECURITIES LIMITED</t>
  </si>
  <si>
    <t>EPITOME TRADING AND INVESTMENTS</t>
  </si>
  <si>
    <t>PANCHSHEEL</t>
  </si>
  <si>
    <t>DAMANI RAJESH AMICHAND HUF</t>
  </si>
  <si>
    <t>KISHORMAL AMRITLAL VYAS</t>
  </si>
  <si>
    <t>RIKEEN P DALAL HUF</t>
  </si>
  <si>
    <t>CHIRAG ASHOK PAREKH</t>
  </si>
  <si>
    <t>PMCFIN</t>
  </si>
  <si>
    <t>RUSHIN ASHER</t>
  </si>
  <si>
    <t>PRADHIN</t>
  </si>
  <si>
    <t>AJAY CHAUDHARI</t>
  </si>
  <si>
    <t>HARSHA RAJESHBHAI JHAVERI</t>
  </si>
  <si>
    <t>RCRL</t>
  </si>
  <si>
    <t>KUSHBU LODHA</t>
  </si>
  <si>
    <t>SAYAJIHOTL</t>
  </si>
  <si>
    <t>ANISHA RAOOF DHANANI</t>
  </si>
  <si>
    <t>KAYUM RAZAK DHANANI</t>
  </si>
  <si>
    <t>SCTL</t>
  </si>
  <si>
    <t>SUPERIOR COMMODEAL PRIVATE LIMITED .</t>
  </si>
  <si>
    <t>TANMAY ASHOK KARWAL</t>
  </si>
  <si>
    <t>TURBOT TRADERS PRIVATE LIMITED</t>
  </si>
  <si>
    <t>RUSHABH MUKESH VORA</t>
  </si>
  <si>
    <t>SAGAR PORTFOLIO SERVICES LIMITED</t>
  </si>
  <si>
    <t>SHARPINV</t>
  </si>
  <si>
    <t>MANOJ JAIN HUF</t>
  </si>
  <si>
    <t>SIDDHA</t>
  </si>
  <si>
    <t>LUCKY VYAPAAR AND HOLDINGS PRIVATE LIMITED</t>
  </si>
  <si>
    <t>HEMANT PARMANAND SINGH</t>
  </si>
  <si>
    <t>NARSEE</t>
  </si>
  <si>
    <t>RAVI DIPAKBHAI BARUPAL</t>
  </si>
  <si>
    <t>SURATEX</t>
  </si>
  <si>
    <t>NIDHI NARAYANPRASAD MUNDHRA</t>
  </si>
  <si>
    <t>ZMULTIPU</t>
  </si>
  <si>
    <t>ANIL HINGER</t>
  </si>
  <si>
    <t>AKG</t>
  </si>
  <si>
    <t>AKG Exim Limited</t>
  </si>
  <si>
    <t>AURUM</t>
  </si>
  <si>
    <t>Aurum PropTech Limited</t>
  </si>
  <si>
    <t>YUGA STOCKS AND COMMODITIES PRIVATE LIMITED  .</t>
  </si>
  <si>
    <t>AXISCADES</t>
  </si>
  <si>
    <t>AXISCADES Tech Ltd</t>
  </si>
  <si>
    <t>PURVISH MUKESH SHAH</t>
  </si>
  <si>
    <t>DATAPATTNS</t>
  </si>
  <si>
    <t>Data Patterns India Ltd</t>
  </si>
  <si>
    <t>DLINKINDIA</t>
  </si>
  <si>
    <t>D-Link India Ltd</t>
  </si>
  <si>
    <t>GLOBE</t>
  </si>
  <si>
    <t>Globe Textiles (I) Ltd.</t>
  </si>
  <si>
    <t>Innovative Tyres &amp; Tubes</t>
  </si>
  <si>
    <t>CHANDRA SHEKER G</t>
  </si>
  <si>
    <t>SMARTLINK</t>
  </si>
  <si>
    <t>Smartlink Holdings Ltd</t>
  </si>
  <si>
    <t>MUSIGMA SECURITIES</t>
  </si>
  <si>
    <t>SWANENERGY</t>
  </si>
  <si>
    <t>Swan Energy Limited</t>
  </si>
  <si>
    <t>DOVETAIL INDIA FUND</t>
  </si>
  <si>
    <t>Vedanta Limited</t>
  </si>
  <si>
    <t>VEDANTA HOLDINGS MAURITIUS II LIMITED</t>
  </si>
  <si>
    <t>ALANKIT</t>
  </si>
  <si>
    <t>Alankit Limited</t>
  </si>
  <si>
    <t>VORA FINANCIAL SERVICES PVT LTD</t>
  </si>
  <si>
    <t>KALITA DILIP KUMAR</t>
  </si>
  <si>
    <t>SWAPNA   THOKALA</t>
  </si>
  <si>
    <t>GOLDMINE SHARES &amp; FINANCE LTD</t>
  </si>
  <si>
    <t>MARSHALL</t>
  </si>
  <si>
    <t>Marshall Machines Ltd</t>
  </si>
  <si>
    <t>GAURAV SARUP</t>
  </si>
  <si>
    <t>MITTAL</t>
  </si>
  <si>
    <t>Mittal Life Style Limited</t>
  </si>
  <si>
    <t>SURYAKANCHAN VINIMAY PRIVATE LIMITED</t>
  </si>
  <si>
    <t>WESTGLOBE LIMITED</t>
  </si>
  <si>
    <t>DEIPAKK BAWA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</si>
</sst>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0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  <font>
      <i/>
      <sz val="11"/>
      <name val="Arial"/>
      <family val="2"/>
    </font>
    <font>
      <b/>
      <i/>
      <sz val="11"/>
      <color rgb="FF000000"/>
      <name val="Arial"/>
      <family val="2"/>
    </font>
    <font>
      <i/>
      <sz val="12"/>
      <color rgb="FF222222"/>
      <name val="Arial"/>
      <family val="2"/>
    </font>
    <font>
      <i/>
      <sz val="11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E5B8B7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9" tint="0.79998168889431442"/>
        <bgColor rgb="FF92D05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E5B8B7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23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6" fillId="6" borderId="1" xfId="0" applyFont="1" applyFill="1" applyBorder="1" applyAlignment="1">
      <alignment horizontal="center" vertical="center"/>
    </xf>
    <xf numFmtId="2" fontId="36" fillId="6" borderId="1" xfId="0" applyNumberFormat="1" applyFont="1" applyFill="1" applyBorder="1" applyAlignment="1">
      <alignment horizontal="center" vertical="center"/>
    </xf>
    <xf numFmtId="10" fontId="36" fillId="6" borderId="1" xfId="0" applyNumberFormat="1" applyFont="1" applyFill="1" applyBorder="1" applyAlignment="1">
      <alignment horizontal="center" vertical="center" wrapText="1"/>
    </xf>
    <xf numFmtId="16" fontId="36" fillId="6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5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0" fontId="35" fillId="2" borderId="20" xfId="0" applyFont="1" applyFill="1" applyBorder="1" applyAlignment="1">
      <alignment horizontal="center"/>
    </xf>
    <xf numFmtId="1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65" fontId="35" fillId="11" borderId="21" xfId="0" applyNumberFormat="1" applyFont="1" applyFill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5" fillId="12" borderId="21" xfId="0" applyNumberFormat="1" applyFont="1" applyFill="1" applyBorder="1" applyAlignment="1">
      <alignment horizontal="center" vertical="center"/>
    </xf>
    <xf numFmtId="0" fontId="35" fillId="12" borderId="0" xfId="0" applyFont="1" applyFill="1" applyBorder="1"/>
    <xf numFmtId="0" fontId="35" fillId="12" borderId="0" xfId="0" applyFont="1" applyFill="1" applyBorder="1" applyAlignment="1">
      <alignment horizontal="center"/>
    </xf>
    <xf numFmtId="165" fontId="35" fillId="12" borderId="23" xfId="0" applyNumberFormat="1" applyFont="1" applyFill="1" applyBorder="1" applyAlignment="1">
      <alignment horizontal="center" vertical="center"/>
    </xf>
    <xf numFmtId="0" fontId="35" fillId="12" borderId="21" xfId="0" applyFont="1" applyFill="1" applyBorder="1" applyAlignment="1">
      <alignment horizontal="center" vertical="center"/>
    </xf>
    <xf numFmtId="0" fontId="36" fillId="12" borderId="21" xfId="0" applyFont="1" applyFill="1" applyBorder="1" applyAlignment="1">
      <alignment horizontal="center" vertical="center"/>
    </xf>
    <xf numFmtId="0" fontId="35" fillId="11" borderId="1" xfId="0" applyFont="1" applyFill="1" applyBorder="1" applyAlignment="1">
      <alignment horizontal="center" vertical="center"/>
    </xf>
    <xf numFmtId="0" fontId="35" fillId="14" borderId="1" xfId="0" applyFont="1" applyFill="1" applyBorder="1" applyAlignment="1">
      <alignment horizontal="center" vertical="center"/>
    </xf>
    <xf numFmtId="0" fontId="36" fillId="15" borderId="1" xfId="0" applyFont="1" applyFill="1" applyBorder="1" applyAlignment="1">
      <alignment horizontal="center" vertical="center"/>
    </xf>
    <xf numFmtId="2" fontId="36" fillId="15" borderId="1" xfId="0" applyNumberFormat="1" applyFont="1" applyFill="1" applyBorder="1" applyAlignment="1">
      <alignment horizontal="center" vertical="center"/>
    </xf>
    <xf numFmtId="10" fontId="36" fillId="15" borderId="1" xfId="0" applyNumberFormat="1" applyFont="1" applyFill="1" applyBorder="1" applyAlignment="1">
      <alignment horizontal="center" vertical="center" wrapText="1"/>
    </xf>
    <xf numFmtId="16" fontId="36" fillId="15" borderId="1" xfId="0" applyNumberFormat="1" applyFont="1" applyFill="1" applyBorder="1" applyAlignment="1">
      <alignment horizontal="center" vertical="center"/>
    </xf>
    <xf numFmtId="0" fontId="35" fillId="12" borderId="15" xfId="0" applyFont="1" applyFill="1" applyBorder="1"/>
    <xf numFmtId="0" fontId="35" fillId="12" borderId="15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35" fillId="12" borderId="23" xfId="0" applyFont="1" applyFill="1" applyBorder="1" applyAlignment="1">
      <alignment horizontal="center" vertical="center"/>
    </xf>
    <xf numFmtId="0" fontId="36" fillId="12" borderId="23" xfId="0" applyFont="1" applyFill="1" applyBorder="1" applyAlignment="1">
      <alignment horizontal="center" vertical="center"/>
    </xf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5" fillId="12" borderId="20" xfId="0" applyFont="1" applyFill="1" applyBorder="1" applyAlignment="1">
      <alignment horizontal="center" vertical="center"/>
    </xf>
    <xf numFmtId="165" fontId="35" fillId="12" borderId="1" xfId="0" applyNumberFormat="1" applyFont="1" applyFill="1" applyBorder="1" applyAlignment="1">
      <alignment horizontal="center" vertical="center"/>
    </xf>
    <xf numFmtId="15" fontId="35" fillId="12" borderId="0" xfId="0" applyNumberFormat="1" applyFont="1" applyFill="1" applyBorder="1" applyAlignment="1">
      <alignment horizontal="center" vertical="center"/>
    </xf>
    <xf numFmtId="0" fontId="36" fillId="12" borderId="1" xfId="0" applyFont="1" applyFill="1" applyBorder="1"/>
    <xf numFmtId="43" fontId="35" fillId="12" borderId="1" xfId="0" applyNumberFormat="1" applyFont="1" applyFill="1" applyBorder="1" applyAlignment="1">
      <alignment horizontal="center" vertical="top"/>
    </xf>
    <xf numFmtId="0" fontId="35" fillId="12" borderId="1" xfId="0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top"/>
    </xf>
    <xf numFmtId="0" fontId="36" fillId="16" borderId="1" xfId="0" applyFont="1" applyFill="1" applyBorder="1" applyAlignment="1">
      <alignment horizontal="center" vertical="center"/>
    </xf>
    <xf numFmtId="2" fontId="36" fillId="16" borderId="1" xfId="0" applyNumberFormat="1" applyFont="1" applyFill="1" applyBorder="1" applyAlignment="1">
      <alignment horizontal="center" vertical="center"/>
    </xf>
    <xf numFmtId="10" fontId="36" fillId="16" borderId="1" xfId="0" applyNumberFormat="1" applyFont="1" applyFill="1" applyBorder="1" applyAlignment="1">
      <alignment horizontal="center" vertical="center" wrapText="1"/>
    </xf>
    <xf numFmtId="16" fontId="36" fillId="16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0" fontId="0" fillId="0" borderId="0" xfId="0" applyFont="1" applyFill="1" applyAlignment="1"/>
    <xf numFmtId="2" fontId="36" fillId="12" borderId="21" xfId="0" applyNumberFormat="1" applyFont="1" applyFill="1" applyBorder="1" applyAlignment="1">
      <alignment horizontal="center" vertical="center"/>
    </xf>
    <xf numFmtId="166" fontId="36" fillId="12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center" vertical="center"/>
    </xf>
    <xf numFmtId="16" fontId="35" fillId="11" borderId="21" xfId="0" applyNumberFormat="1" applyFont="1" applyFill="1" applyBorder="1" applyAlignment="1">
      <alignment horizontal="center" vertical="center"/>
    </xf>
    <xf numFmtId="0" fontId="43" fillId="18" borderId="21" xfId="0" applyFont="1" applyFill="1" applyBorder="1" applyAlignment="1"/>
    <xf numFmtId="0" fontId="36" fillId="11" borderId="21" xfId="0" applyFont="1" applyFill="1" applyBorder="1" applyAlignment="1">
      <alignment horizontal="center" vertical="center"/>
    </xf>
    <xf numFmtId="0" fontId="36" fillId="6" borderId="21" xfId="0" applyFont="1" applyFill="1" applyBorder="1" applyAlignment="1">
      <alignment horizontal="center" vertical="center"/>
    </xf>
    <xf numFmtId="2" fontId="36" fillId="6" borderId="21" xfId="0" applyNumberFormat="1" applyFont="1" applyFill="1" applyBorder="1" applyAlignment="1">
      <alignment horizontal="center" vertical="center"/>
    </xf>
    <xf numFmtId="43" fontId="36" fillId="19" borderId="21" xfId="0" applyNumberFormat="1" applyFont="1" applyFill="1" applyBorder="1" applyAlignment="1">
      <alignment horizontal="center" vertical="center"/>
    </xf>
    <xf numFmtId="0" fontId="1" fillId="20" borderId="1" xfId="0" applyFont="1" applyFill="1" applyBorder="1" applyAlignment="1">
      <alignment horizontal="center" vertical="center"/>
    </xf>
    <xf numFmtId="165" fontId="35" fillId="20" borderId="1" xfId="0" applyNumberFormat="1" applyFont="1" applyFill="1" applyBorder="1" applyAlignment="1">
      <alignment horizontal="center" vertical="center"/>
    </xf>
    <xf numFmtId="15" fontId="1" fillId="20" borderId="1" xfId="0" applyNumberFormat="1" applyFont="1" applyFill="1" applyBorder="1" applyAlignment="1">
      <alignment horizontal="center" vertical="center"/>
    </xf>
    <xf numFmtId="0" fontId="36" fillId="20" borderId="1" xfId="0" applyFont="1" applyFill="1" applyBorder="1"/>
    <xf numFmtId="43" fontId="35" fillId="20" borderId="1" xfId="0" applyNumberFormat="1" applyFont="1" applyFill="1" applyBorder="1" applyAlignment="1">
      <alignment horizontal="center" vertical="top"/>
    </xf>
    <xf numFmtId="0" fontId="35" fillId="20" borderId="1" xfId="0" applyFont="1" applyFill="1" applyBorder="1" applyAlignment="1">
      <alignment horizontal="center" vertical="center"/>
    </xf>
    <xf numFmtId="0" fontId="35" fillId="20" borderId="1" xfId="0" applyFont="1" applyFill="1" applyBorder="1" applyAlignment="1">
      <alignment horizontal="center" vertical="top"/>
    </xf>
    <xf numFmtId="0" fontId="36" fillId="21" borderId="1" xfId="0" applyFont="1" applyFill="1" applyBorder="1" applyAlignment="1">
      <alignment horizontal="center" vertical="center"/>
    </xf>
    <xf numFmtId="2" fontId="36" fillId="21" borderId="1" xfId="0" applyNumberFormat="1" applyFont="1" applyFill="1" applyBorder="1" applyAlignment="1">
      <alignment horizontal="center" vertical="center"/>
    </xf>
    <xf numFmtId="10" fontId="36" fillId="21" borderId="1" xfId="0" applyNumberFormat="1" applyFont="1" applyFill="1" applyBorder="1" applyAlignment="1">
      <alignment horizontal="center" vertical="center" wrapText="1"/>
    </xf>
    <xf numFmtId="16" fontId="36" fillId="21" borderId="1" xfId="0" applyNumberFormat="1" applyFont="1" applyFill="1" applyBorder="1" applyAlignment="1">
      <alignment horizontal="center" vertical="center"/>
    </xf>
    <xf numFmtId="0" fontId="35" fillId="22" borderId="1" xfId="0" applyFont="1" applyFill="1" applyBorder="1" applyAlignment="1">
      <alignment horizontal="center" vertical="center"/>
    </xf>
    <xf numFmtId="1" fontId="1" fillId="23" borderId="1" xfId="0" applyNumberFormat="1" applyFont="1" applyFill="1" applyBorder="1" applyAlignment="1">
      <alignment horizontal="center" vertical="center" wrapText="1"/>
    </xf>
    <xf numFmtId="167" fontId="1" fillId="23" borderId="1" xfId="0" applyNumberFormat="1" applyFont="1" applyFill="1" applyBorder="1" applyAlignment="1">
      <alignment horizontal="center" vertical="center"/>
    </xf>
    <xf numFmtId="167" fontId="1" fillId="23" borderId="1" xfId="0" applyNumberFormat="1" applyFont="1" applyFill="1" applyBorder="1" applyAlignment="1">
      <alignment horizontal="left"/>
    </xf>
    <xf numFmtId="0" fontId="1" fillId="24" borderId="1" xfId="0" applyFont="1" applyFill="1" applyBorder="1" applyAlignment="1">
      <alignment horizontal="center"/>
    </xf>
    <xf numFmtId="2" fontId="1" fillId="24" borderId="1" xfId="0" applyNumberFormat="1" applyFont="1" applyFill="1" applyBorder="1" applyAlignment="1">
      <alignment horizontal="center" vertical="center"/>
    </xf>
    <xf numFmtId="2" fontId="1" fillId="24" borderId="1" xfId="0" applyNumberFormat="1" applyFont="1" applyFill="1" applyBorder="1" applyAlignment="1">
      <alignment horizontal="center"/>
    </xf>
    <xf numFmtId="43" fontId="36" fillId="12" borderId="21" xfId="0" applyNumberFormat="1" applyFont="1" applyFill="1" applyBorder="1" applyAlignment="1">
      <alignment horizontal="center" vertical="center"/>
    </xf>
    <xf numFmtId="16" fontId="37" fillId="12" borderId="21" xfId="0" applyNumberFormat="1" applyFont="1" applyFill="1" applyBorder="1" applyAlignment="1">
      <alignment horizontal="center" vertical="center"/>
    </xf>
    <xf numFmtId="0" fontId="35" fillId="12" borderId="1" xfId="0" applyFont="1" applyFill="1" applyBorder="1"/>
    <xf numFmtId="0" fontId="1" fillId="12" borderId="21" xfId="0" applyFont="1" applyFill="1" applyBorder="1"/>
    <xf numFmtId="0" fontId="1" fillId="18" borderId="1" xfId="0" applyFont="1" applyFill="1" applyBorder="1" applyAlignment="1">
      <alignment horizontal="center" vertical="center"/>
    </xf>
    <xf numFmtId="15" fontId="1" fillId="18" borderId="1" xfId="0" applyNumberFormat="1" applyFont="1" applyFill="1" applyBorder="1" applyAlignment="1">
      <alignment horizontal="center" vertical="center"/>
    </xf>
    <xf numFmtId="0" fontId="36" fillId="18" borderId="1" xfId="0" applyFont="1" applyFill="1" applyBorder="1"/>
    <xf numFmtId="43" fontId="35" fillId="18" borderId="1" xfId="0" applyNumberFormat="1" applyFont="1" applyFill="1" applyBorder="1" applyAlignment="1">
      <alignment horizontal="center" vertical="top"/>
    </xf>
    <xf numFmtId="0" fontId="35" fillId="18" borderId="1" xfId="0" applyFont="1" applyFill="1" applyBorder="1" applyAlignment="1">
      <alignment horizontal="center" vertical="center"/>
    </xf>
    <xf numFmtId="0" fontId="35" fillId="18" borderId="1" xfId="0" applyFont="1" applyFill="1" applyBorder="1" applyAlignment="1">
      <alignment horizontal="center" vertical="top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1" fillId="13" borderId="1" xfId="0" applyFont="1" applyFill="1" applyBorder="1" applyAlignment="1">
      <alignment horizontal="center" vertical="center"/>
    </xf>
    <xf numFmtId="165" fontId="35" fillId="13" borderId="1" xfId="0" applyNumberFormat="1" applyFont="1" applyFill="1" applyBorder="1" applyAlignment="1">
      <alignment horizontal="center" vertical="center"/>
    </xf>
    <xf numFmtId="15" fontId="1" fillId="13" borderId="1" xfId="0" applyNumberFormat="1" applyFont="1" applyFill="1" applyBorder="1" applyAlignment="1">
      <alignment horizontal="center" vertical="center"/>
    </xf>
    <xf numFmtId="0" fontId="36" fillId="13" borderId="1" xfId="0" applyFont="1" applyFill="1" applyBorder="1"/>
    <xf numFmtId="43" fontId="35" fillId="13" borderId="1" xfId="0" applyNumberFormat="1" applyFont="1" applyFill="1" applyBorder="1" applyAlignment="1">
      <alignment horizontal="center" vertical="top"/>
    </xf>
    <xf numFmtId="0" fontId="35" fillId="13" borderId="1" xfId="0" applyFont="1" applyFill="1" applyBorder="1" applyAlignment="1">
      <alignment horizontal="center" vertical="center"/>
    </xf>
    <xf numFmtId="0" fontId="35" fillId="13" borderId="1" xfId="0" applyFont="1" applyFill="1" applyBorder="1" applyAlignment="1">
      <alignment horizontal="center" vertical="top"/>
    </xf>
    <xf numFmtId="165" fontId="35" fillId="18" borderId="1" xfId="0" applyNumberFormat="1" applyFont="1" applyFill="1" applyBorder="1" applyAlignment="1">
      <alignment horizontal="center" vertical="center"/>
    </xf>
    <xf numFmtId="0" fontId="44" fillId="12" borderId="21" xfId="0" applyFont="1" applyFill="1" applyBorder="1" applyAlignment="1">
      <alignment horizontal="center" vertical="center"/>
    </xf>
    <xf numFmtId="16" fontId="45" fillId="16" borderId="21" xfId="0" applyNumberFormat="1" applyFont="1" applyFill="1" applyBorder="1" applyAlignment="1">
      <alignment horizontal="center" vertical="center"/>
    </xf>
    <xf numFmtId="16" fontId="44" fillId="12" borderId="21" xfId="0" applyNumberFormat="1" applyFont="1" applyFill="1" applyBorder="1" applyAlignment="1">
      <alignment horizontal="center" vertical="center"/>
    </xf>
    <xf numFmtId="0" fontId="46" fillId="13" borderId="21" xfId="0" applyFont="1" applyFill="1" applyBorder="1" applyAlignment="1"/>
    <xf numFmtId="0" fontId="47" fillId="12" borderId="21" xfId="0" applyFont="1" applyFill="1" applyBorder="1" applyAlignment="1">
      <alignment horizontal="center" vertical="center"/>
    </xf>
    <xf numFmtId="0" fontId="47" fillId="16" borderId="21" xfId="0" applyFont="1" applyFill="1" applyBorder="1" applyAlignment="1">
      <alignment horizontal="center" vertical="center"/>
    </xf>
    <xf numFmtId="2" fontId="47" fillId="16" borderId="21" xfId="0" applyNumberFormat="1" applyFont="1" applyFill="1" applyBorder="1" applyAlignment="1">
      <alignment horizontal="center" vertical="center"/>
    </xf>
    <xf numFmtId="43" fontId="47" fillId="17" borderId="21" xfId="0" applyNumberFormat="1" applyFont="1" applyFill="1" applyBorder="1" applyAlignment="1">
      <alignment horizontal="center" vertical="center"/>
    </xf>
    <xf numFmtId="16" fontId="47" fillId="16" borderId="23" xfId="0" applyNumberFormat="1" applyFont="1" applyFill="1" applyBorder="1" applyAlignment="1">
      <alignment horizontal="center" vertical="center"/>
    </xf>
    <xf numFmtId="0" fontId="48" fillId="2" borderId="0" xfId="0" applyFont="1" applyFill="1" applyBorder="1"/>
    <xf numFmtId="0" fontId="48" fillId="2" borderId="0" xfId="0" applyFont="1" applyFill="1" applyBorder="1" applyAlignment="1">
      <alignment horizontal="center"/>
    </xf>
    <xf numFmtId="0" fontId="48" fillId="12" borderId="0" xfId="0" applyFont="1" applyFill="1" applyBorder="1"/>
    <xf numFmtId="0" fontId="49" fillId="13" borderId="0" xfId="0" applyFont="1" applyFill="1" applyAlignment="1"/>
    <xf numFmtId="0" fontId="1" fillId="25" borderId="1" xfId="0" applyFont="1" applyFill="1" applyBorder="1" applyAlignment="1">
      <alignment horizontal="center" vertical="center"/>
    </xf>
    <xf numFmtId="165" fontId="35" fillId="25" borderId="1" xfId="0" applyNumberFormat="1" applyFont="1" applyFill="1" applyBorder="1" applyAlignment="1">
      <alignment horizontal="center" vertical="center"/>
    </xf>
    <xf numFmtId="15" fontId="1" fillId="25" borderId="1" xfId="0" applyNumberFormat="1" applyFont="1" applyFill="1" applyBorder="1" applyAlignment="1">
      <alignment horizontal="center" vertical="center"/>
    </xf>
    <xf numFmtId="0" fontId="36" fillId="25" borderId="1" xfId="0" applyFont="1" applyFill="1" applyBorder="1"/>
    <xf numFmtId="43" fontId="35" fillId="25" borderId="1" xfId="0" applyNumberFormat="1" applyFont="1" applyFill="1" applyBorder="1" applyAlignment="1">
      <alignment horizontal="center" vertical="top"/>
    </xf>
    <xf numFmtId="0" fontId="35" fillId="25" borderId="1" xfId="0" applyFont="1" applyFill="1" applyBorder="1" applyAlignment="1">
      <alignment horizontal="center" vertical="center"/>
    </xf>
    <xf numFmtId="0" fontId="35" fillId="25" borderId="1" xfId="0" applyFont="1" applyFill="1" applyBorder="1" applyAlignment="1">
      <alignment horizontal="center" vertical="top"/>
    </xf>
    <xf numFmtId="1" fontId="35" fillId="12" borderId="21" xfId="0" applyNumberFormat="1" applyFont="1" applyFill="1" applyBorder="1" applyAlignment="1">
      <alignment horizontal="center" vertical="center"/>
    </xf>
    <xf numFmtId="16" fontId="35" fillId="12" borderId="21" xfId="0" applyNumberFormat="1" applyFont="1" applyFill="1" applyBorder="1" applyAlignment="1">
      <alignment horizontal="center" vertical="center"/>
    </xf>
    <xf numFmtId="0" fontId="35" fillId="12" borderId="21" xfId="0" applyFont="1" applyFill="1" applyBorder="1" applyAlignment="1">
      <alignment horizontal="left"/>
    </xf>
    <xf numFmtId="0" fontId="36" fillId="16" borderId="21" xfId="0" applyFont="1" applyFill="1" applyBorder="1" applyAlignment="1">
      <alignment horizontal="center" vertical="center"/>
    </xf>
    <xf numFmtId="2" fontId="36" fillId="16" borderId="21" xfId="0" applyNumberFormat="1" applyFont="1" applyFill="1" applyBorder="1" applyAlignment="1">
      <alignment horizontal="center" vertical="center"/>
    </xf>
    <xf numFmtId="10" fontId="36" fillId="16" borderId="21" xfId="0" applyNumberFormat="1" applyFont="1" applyFill="1" applyBorder="1" applyAlignment="1">
      <alignment horizontal="center" vertical="center" wrapText="1"/>
    </xf>
    <xf numFmtId="16" fontId="36" fillId="16" borderId="21" xfId="0" applyNumberFormat="1" applyFont="1" applyFill="1" applyBorder="1" applyAlignment="1">
      <alignment horizontal="center" vertical="center"/>
    </xf>
    <xf numFmtId="1" fontId="35" fillId="12" borderId="23" xfId="0" applyNumberFormat="1" applyFont="1" applyFill="1" applyBorder="1" applyAlignment="1">
      <alignment horizontal="center" vertical="center"/>
    </xf>
    <xf numFmtId="16" fontId="35" fillId="12" borderId="23" xfId="0" applyNumberFormat="1" applyFont="1" applyFill="1" applyBorder="1" applyAlignment="1">
      <alignment horizontal="center" vertical="center"/>
    </xf>
    <xf numFmtId="0" fontId="35" fillId="12" borderId="23" xfId="0" applyFont="1" applyFill="1" applyBorder="1" applyAlignment="1">
      <alignment horizontal="left"/>
    </xf>
    <xf numFmtId="2" fontId="36" fillId="12" borderId="23" xfId="0" applyNumberFormat="1" applyFont="1" applyFill="1" applyBorder="1" applyAlignment="1">
      <alignment horizontal="center" vertical="center"/>
    </xf>
    <xf numFmtId="10" fontId="36" fillId="12" borderId="23" xfId="0" applyNumberFormat="1" applyFont="1" applyFill="1" applyBorder="1" applyAlignment="1">
      <alignment horizontal="center" vertical="center" wrapText="1"/>
    </xf>
    <xf numFmtId="0" fontId="1" fillId="12" borderId="26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42" fillId="13" borderId="0" xfId="0" applyFont="1" applyFill="1" applyBorder="1" applyAlignment="1"/>
    <xf numFmtId="0" fontId="36" fillId="6" borderId="3" xfId="0" applyFont="1" applyFill="1" applyBorder="1" applyAlignment="1">
      <alignment horizontal="center" vertical="center"/>
    </xf>
    <xf numFmtId="0" fontId="36" fillId="16" borderId="25" xfId="0" applyFont="1" applyFill="1" applyBorder="1" applyAlignment="1">
      <alignment horizontal="center" vertical="center"/>
    </xf>
    <xf numFmtId="0" fontId="36" fillId="12" borderId="24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left" vertical="center" wrapText="1"/>
    </xf>
    <xf numFmtId="16" fontId="36" fillId="6" borderId="2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35" fillId="0" borderId="0" xfId="0" applyFont="1" applyFill="1" applyBorder="1" applyAlignment="1">
      <alignment horizontal="center" vertical="center"/>
    </xf>
    <xf numFmtId="1" fontId="35" fillId="11" borderId="22" xfId="0" applyNumberFormat="1" applyFont="1" applyFill="1" applyBorder="1" applyAlignment="1">
      <alignment horizontal="center" vertical="center"/>
    </xf>
    <xf numFmtId="165" fontId="35" fillId="11" borderId="22" xfId="0" applyNumberFormat="1" applyFont="1" applyFill="1" applyBorder="1" applyAlignment="1">
      <alignment horizontal="center" vertical="center"/>
    </xf>
    <xf numFmtId="16" fontId="35" fillId="11" borderId="22" xfId="0" applyNumberFormat="1" applyFont="1" applyFill="1" applyBorder="1" applyAlignment="1">
      <alignment horizontal="center" vertical="center"/>
    </xf>
    <xf numFmtId="0" fontId="35" fillId="11" borderId="22" xfId="0" applyFont="1" applyFill="1" applyBorder="1" applyAlignment="1">
      <alignment horizontal="left"/>
    </xf>
    <xf numFmtId="0" fontId="35" fillId="11" borderId="22" xfId="0" applyFont="1" applyFill="1" applyBorder="1" applyAlignment="1">
      <alignment horizontal="center" vertical="center"/>
    </xf>
    <xf numFmtId="0" fontId="35" fillId="11" borderId="27" xfId="0" applyFont="1" applyFill="1" applyBorder="1" applyAlignment="1">
      <alignment horizontal="center" vertical="center"/>
    </xf>
    <xf numFmtId="16" fontId="35" fillId="11" borderId="28" xfId="0" applyNumberFormat="1" applyFont="1" applyFill="1" applyBorder="1" applyAlignment="1">
      <alignment horizontal="center" vertical="center"/>
    </xf>
    <xf numFmtId="0" fontId="43" fillId="18" borderId="29" xfId="0" applyFont="1" applyFill="1" applyBorder="1" applyAlignment="1"/>
    <xf numFmtId="0" fontId="35" fillId="11" borderId="30" xfId="0" applyFont="1" applyFill="1" applyBorder="1" applyAlignment="1">
      <alignment horizontal="center" vertical="center"/>
    </xf>
    <xf numFmtId="0" fontId="35" fillId="11" borderId="29" xfId="0" applyFont="1" applyFill="1" applyBorder="1" applyAlignment="1">
      <alignment horizontal="center" vertical="center"/>
    </xf>
    <xf numFmtId="0" fontId="36" fillId="11" borderId="29" xfId="0" applyFont="1" applyFill="1" applyBorder="1" applyAlignment="1">
      <alignment horizontal="center" vertical="center"/>
    </xf>
    <xf numFmtId="0" fontId="36" fillId="6" borderId="22" xfId="0" applyFont="1" applyFill="1" applyBorder="1" applyAlignment="1">
      <alignment horizontal="center" vertical="center"/>
    </xf>
    <xf numFmtId="2" fontId="36" fillId="6" borderId="22" xfId="0" applyNumberFormat="1" applyFont="1" applyFill="1" applyBorder="1" applyAlignment="1">
      <alignment horizontal="center" vertical="center"/>
    </xf>
    <xf numFmtId="43" fontId="36" fillId="19" borderId="22" xfId="0" applyNumberFormat="1" applyFont="1" applyFill="1" applyBorder="1" applyAlignment="1">
      <alignment horizontal="center" vertical="center"/>
    </xf>
    <xf numFmtId="1" fontId="35" fillId="11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left"/>
    </xf>
    <xf numFmtId="16" fontId="37" fillId="6" borderId="21" xfId="0" applyNumberFormat="1" applyFont="1" applyFill="1" applyBorder="1" applyAlignment="1">
      <alignment horizontal="center" vertical="center"/>
    </xf>
    <xf numFmtId="0" fontId="35" fillId="22" borderId="21" xfId="0" applyFont="1" applyFill="1" applyBorder="1" applyAlignment="1">
      <alignment horizontal="center" vertical="center"/>
    </xf>
    <xf numFmtId="165" fontId="35" fillId="22" borderId="21" xfId="0" applyNumberFormat="1" applyFont="1" applyFill="1" applyBorder="1" applyAlignment="1">
      <alignment horizontal="center" vertical="center"/>
    </xf>
    <xf numFmtId="16" fontId="35" fillId="22" borderId="21" xfId="0" applyNumberFormat="1" applyFont="1" applyFill="1" applyBorder="1" applyAlignment="1">
      <alignment horizontal="center" vertical="center"/>
    </xf>
    <xf numFmtId="0" fontId="43" fillId="20" borderId="21" xfId="0" applyFont="1" applyFill="1" applyBorder="1" applyAlignment="1"/>
    <xf numFmtId="0" fontId="36" fillId="22" borderId="21" xfId="0" applyFont="1" applyFill="1" applyBorder="1" applyAlignment="1">
      <alignment horizontal="center" vertical="center"/>
    </xf>
    <xf numFmtId="0" fontId="36" fillId="21" borderId="22" xfId="0" applyFont="1" applyFill="1" applyBorder="1" applyAlignment="1">
      <alignment horizontal="center" vertical="center"/>
    </xf>
    <xf numFmtId="2" fontId="36" fillId="21" borderId="22" xfId="0" applyNumberFormat="1" applyFont="1" applyFill="1" applyBorder="1" applyAlignment="1">
      <alignment horizontal="center" vertical="center"/>
    </xf>
    <xf numFmtId="43" fontId="36" fillId="26" borderId="22" xfId="0" applyNumberFormat="1" applyFont="1" applyFill="1" applyBorder="1" applyAlignment="1">
      <alignment horizontal="center" vertical="center"/>
    </xf>
    <xf numFmtId="165" fontId="29" fillId="11" borderId="21" xfId="0" applyNumberFormat="1" applyFont="1" applyFill="1" applyBorder="1" applyAlignment="1">
      <alignment horizontal="center" vertical="center"/>
    </xf>
    <xf numFmtId="165" fontId="29" fillId="11" borderId="22" xfId="0" applyNumberFormat="1" applyFont="1" applyFill="1" applyBorder="1" applyAlignment="1">
      <alignment horizontal="center" vertical="center"/>
    </xf>
    <xf numFmtId="165" fontId="29" fillId="22" borderId="22" xfId="0" applyNumberFormat="1" applyFont="1" applyFill="1" applyBorder="1" applyAlignment="1">
      <alignment horizontal="center" vertical="center"/>
    </xf>
    <xf numFmtId="2" fontId="36" fillId="11" borderId="21" xfId="0" applyNumberFormat="1" applyFont="1" applyFill="1" applyBorder="1" applyAlignment="1">
      <alignment horizontal="center" vertical="center"/>
    </xf>
    <xf numFmtId="166" fontId="36" fillId="11" borderId="21" xfId="0" applyNumberFormat="1" applyFont="1" applyFill="1" applyBorder="1" applyAlignment="1">
      <alignment horizontal="center" vertical="center"/>
    </xf>
    <xf numFmtId="43" fontId="36" fillId="6" borderId="21" xfId="0" applyNumberFormat="1" applyFont="1" applyFill="1" applyBorder="1" applyAlignment="1">
      <alignment horizontal="center" vertical="center"/>
    </xf>
    <xf numFmtId="16" fontId="36" fillId="11" borderId="21" xfId="0" applyNumberFormat="1" applyFont="1" applyFill="1" applyBorder="1" applyAlignment="1">
      <alignment horizontal="center" vertical="center"/>
    </xf>
    <xf numFmtId="165" fontId="35" fillId="18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/>
    <xf numFmtId="165" fontId="35" fillId="22" borderId="22" xfId="0" applyNumberFormat="1" applyFont="1" applyFill="1" applyBorder="1" applyAlignment="1">
      <alignment horizontal="center" vertical="center"/>
    </xf>
    <xf numFmtId="1" fontId="35" fillId="27" borderId="22" xfId="0" applyNumberFormat="1" applyFont="1" applyFill="1" applyBorder="1" applyAlignment="1">
      <alignment horizontal="center" vertical="center"/>
    </xf>
    <xf numFmtId="165" fontId="35" fillId="27" borderId="22" xfId="0" applyNumberFormat="1" applyFont="1" applyFill="1" applyBorder="1" applyAlignment="1">
      <alignment horizontal="center" vertical="center"/>
    </xf>
    <xf numFmtId="16" fontId="35" fillId="27" borderId="22" xfId="0" applyNumberFormat="1" applyFont="1" applyFill="1" applyBorder="1" applyAlignment="1">
      <alignment horizontal="center" vertical="center"/>
    </xf>
    <xf numFmtId="0" fontId="35" fillId="27" borderId="22" xfId="0" applyFont="1" applyFill="1" applyBorder="1" applyAlignment="1">
      <alignment horizontal="left"/>
    </xf>
    <xf numFmtId="0" fontId="35" fillId="27" borderId="22" xfId="0" applyFont="1" applyFill="1" applyBorder="1" applyAlignment="1">
      <alignment horizontal="center" vertical="center"/>
    </xf>
    <xf numFmtId="0" fontId="36" fillId="28" borderId="1" xfId="0" applyFont="1" applyFill="1" applyBorder="1" applyAlignment="1">
      <alignment horizontal="center" vertical="center"/>
    </xf>
    <xf numFmtId="2" fontId="36" fillId="28" borderId="1" xfId="0" applyNumberFormat="1" applyFont="1" applyFill="1" applyBorder="1" applyAlignment="1">
      <alignment horizontal="center" vertical="center"/>
    </xf>
    <xf numFmtId="10" fontId="36" fillId="28" borderId="1" xfId="0" applyNumberFormat="1" applyFont="1" applyFill="1" applyBorder="1" applyAlignment="1">
      <alignment horizontal="center" vertical="center" wrapText="1"/>
    </xf>
    <xf numFmtId="0" fontId="36" fillId="28" borderId="3" xfId="0" applyFont="1" applyFill="1" applyBorder="1" applyAlignment="1">
      <alignment horizontal="center" vertical="center"/>
    </xf>
    <xf numFmtId="16" fontId="36" fillId="28" borderId="21" xfId="0" applyNumberFormat="1" applyFont="1" applyFill="1" applyBorder="1" applyAlignment="1">
      <alignment horizontal="center" vertical="center"/>
    </xf>
    <xf numFmtId="1" fontId="35" fillId="12" borderId="0" xfId="0" applyNumberFormat="1" applyFont="1" applyFill="1" applyBorder="1" applyAlignment="1">
      <alignment horizontal="center" vertical="center"/>
    </xf>
    <xf numFmtId="165" fontId="35" fillId="12" borderId="0" xfId="0" applyNumberFormat="1" applyFont="1" applyFill="1" applyBorder="1" applyAlignment="1">
      <alignment horizontal="center" vertical="center"/>
    </xf>
    <xf numFmtId="16" fontId="35" fillId="12" borderId="0" xfId="0" applyNumberFormat="1" applyFont="1" applyFill="1" applyBorder="1" applyAlignment="1">
      <alignment horizontal="center" vertical="center"/>
    </xf>
    <xf numFmtId="0" fontId="35" fillId="12" borderId="0" xfId="0" applyFont="1" applyFill="1" applyBorder="1" applyAlignment="1">
      <alignment horizontal="left"/>
    </xf>
    <xf numFmtId="0" fontId="35" fillId="12" borderId="0" xfId="0" applyFont="1" applyFill="1" applyBorder="1" applyAlignment="1">
      <alignment horizontal="center" vertical="center"/>
    </xf>
    <xf numFmtId="0" fontId="36" fillId="12" borderId="0" xfId="0" applyFont="1" applyFill="1" applyBorder="1" applyAlignment="1">
      <alignment horizontal="center" vertical="center"/>
    </xf>
    <xf numFmtId="2" fontId="36" fillId="12" borderId="0" xfId="0" applyNumberFormat="1" applyFont="1" applyFill="1" applyBorder="1" applyAlignment="1">
      <alignment horizontal="center" vertical="center"/>
    </xf>
    <xf numFmtId="10" fontId="36" fillId="12" borderId="0" xfId="0" applyNumberFormat="1" applyFont="1" applyFill="1" applyBorder="1" applyAlignment="1">
      <alignment horizontal="center" vertical="center" wrapText="1"/>
    </xf>
    <xf numFmtId="16" fontId="37" fillId="12" borderId="0" xfId="0" applyNumberFormat="1" applyFont="1" applyFill="1" applyBorder="1" applyAlignment="1">
      <alignment horizontal="center" vertical="center"/>
    </xf>
    <xf numFmtId="165" fontId="35" fillId="11" borderId="1" xfId="0" applyNumberFormat="1" applyFont="1" applyFill="1" applyBorder="1" applyAlignment="1">
      <alignment horizontal="center" vertical="center"/>
    </xf>
    <xf numFmtId="15" fontId="35" fillId="11" borderId="0" xfId="0" applyNumberFormat="1" applyFont="1" applyFill="1" applyBorder="1" applyAlignment="1">
      <alignment horizontal="center" vertical="center"/>
    </xf>
    <xf numFmtId="0" fontId="36" fillId="11" borderId="1" xfId="0" applyFont="1" applyFill="1" applyBorder="1"/>
    <xf numFmtId="43" fontId="35" fillId="11" borderId="1" xfId="0" applyNumberFormat="1" applyFont="1" applyFill="1" applyBorder="1" applyAlignment="1">
      <alignment horizontal="center" vertical="top"/>
    </xf>
    <xf numFmtId="0" fontId="35" fillId="11" borderId="1" xfId="0" applyFont="1" applyFill="1" applyBorder="1" applyAlignment="1">
      <alignment horizontal="center" vertical="top"/>
    </xf>
    <xf numFmtId="1" fontId="35" fillId="11" borderId="23" xfId="0" applyNumberFormat="1" applyFont="1" applyFill="1" applyBorder="1" applyAlignment="1">
      <alignment horizontal="center" vertical="center"/>
    </xf>
    <xf numFmtId="165" fontId="35" fillId="11" borderId="23" xfId="0" applyNumberFormat="1" applyFont="1" applyFill="1" applyBorder="1" applyAlignment="1">
      <alignment horizontal="center" vertical="center"/>
    </xf>
    <xf numFmtId="16" fontId="35" fillId="11" borderId="23" xfId="0" applyNumberFormat="1" applyFont="1" applyFill="1" applyBorder="1" applyAlignment="1">
      <alignment horizontal="center" vertical="center"/>
    </xf>
    <xf numFmtId="0" fontId="35" fillId="11" borderId="23" xfId="0" applyFont="1" applyFill="1" applyBorder="1" applyAlignment="1">
      <alignment horizontal="left"/>
    </xf>
    <xf numFmtId="0" fontId="35" fillId="11" borderId="23" xfId="0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1" fillId="22" borderId="1" xfId="0" applyFont="1" applyFill="1" applyBorder="1" applyAlignment="1">
      <alignment horizontal="center" vertical="center"/>
    </xf>
    <xf numFmtId="15" fontId="1" fillId="22" borderId="1" xfId="0" applyNumberFormat="1" applyFont="1" applyFill="1" applyBorder="1" applyAlignment="1">
      <alignment horizontal="center" vertical="center"/>
    </xf>
    <xf numFmtId="0" fontId="36" fillId="22" borderId="1" xfId="0" applyFont="1" applyFill="1" applyBorder="1"/>
    <xf numFmtId="43" fontId="35" fillId="22" borderId="1" xfId="0" applyNumberFormat="1" applyFont="1" applyFill="1" applyBorder="1" applyAlignment="1">
      <alignment horizontal="center" vertical="top"/>
    </xf>
    <xf numFmtId="0" fontId="35" fillId="22" borderId="1" xfId="0" applyFont="1" applyFill="1" applyBorder="1" applyAlignment="1">
      <alignment horizontal="center" vertical="top"/>
    </xf>
    <xf numFmtId="0" fontId="35" fillId="22" borderId="21" xfId="0" applyFont="1" applyFill="1" applyBorder="1"/>
    <xf numFmtId="0" fontId="35" fillId="22" borderId="23" xfId="0" applyFont="1" applyFill="1" applyBorder="1" applyAlignment="1">
      <alignment horizontal="center" vertical="center"/>
    </xf>
    <xf numFmtId="0" fontId="36" fillId="22" borderId="23" xfId="0" applyFont="1" applyFill="1" applyBorder="1" applyAlignment="1">
      <alignment horizontal="center" vertical="center"/>
    </xf>
    <xf numFmtId="0" fontId="36" fillId="21" borderId="23" xfId="0" applyFont="1" applyFill="1" applyBorder="1" applyAlignment="1">
      <alignment horizontal="center" vertical="center"/>
    </xf>
    <xf numFmtId="2" fontId="36" fillId="22" borderId="21" xfId="0" applyNumberFormat="1" applyFont="1" applyFill="1" applyBorder="1" applyAlignment="1">
      <alignment horizontal="center" vertical="center"/>
    </xf>
    <xf numFmtId="166" fontId="36" fillId="22" borderId="21" xfId="0" applyNumberFormat="1" applyFont="1" applyFill="1" applyBorder="1" applyAlignment="1">
      <alignment horizontal="center" vertical="center"/>
    </xf>
    <xf numFmtId="43" fontId="36" fillId="21" borderId="21" xfId="0" applyNumberFormat="1" applyFont="1" applyFill="1" applyBorder="1" applyAlignment="1">
      <alignment horizontal="center" vertical="center"/>
    </xf>
    <xf numFmtId="16" fontId="36" fillId="22" borderId="21" xfId="0" applyNumberFormat="1" applyFont="1" applyFill="1" applyBorder="1" applyAlignment="1">
      <alignment horizontal="center" vertical="center"/>
    </xf>
    <xf numFmtId="2" fontId="36" fillId="21" borderId="21" xfId="0" applyNumberFormat="1" applyFont="1" applyFill="1" applyBorder="1" applyAlignment="1">
      <alignment horizontal="center" vertical="center"/>
    </xf>
    <xf numFmtId="0" fontId="36" fillId="21" borderId="21" xfId="0" applyFont="1" applyFill="1" applyBorder="1" applyAlignment="1">
      <alignment horizontal="center" vertical="center"/>
    </xf>
    <xf numFmtId="1" fontId="35" fillId="22" borderId="23" xfId="0" applyNumberFormat="1" applyFont="1" applyFill="1" applyBorder="1" applyAlignment="1">
      <alignment horizontal="center" vertical="center"/>
    </xf>
    <xf numFmtId="165" fontId="35" fillId="22" borderId="23" xfId="0" applyNumberFormat="1" applyFont="1" applyFill="1" applyBorder="1" applyAlignment="1">
      <alignment horizontal="center" vertical="center"/>
    </xf>
    <xf numFmtId="16" fontId="35" fillId="22" borderId="23" xfId="0" applyNumberFormat="1" applyFont="1" applyFill="1" applyBorder="1" applyAlignment="1">
      <alignment horizontal="center" vertical="center"/>
    </xf>
    <xf numFmtId="0" fontId="35" fillId="22" borderId="23" xfId="0" applyFont="1" applyFill="1" applyBorder="1" applyAlignment="1">
      <alignment horizontal="left"/>
    </xf>
    <xf numFmtId="1" fontId="35" fillId="22" borderId="21" xfId="0" applyNumberFormat="1" applyFont="1" applyFill="1" applyBorder="1" applyAlignment="1">
      <alignment horizontal="center" vertical="center"/>
    </xf>
    <xf numFmtId="0" fontId="35" fillId="22" borderId="21" xfId="0" applyFont="1" applyFill="1" applyBorder="1" applyAlignment="1">
      <alignment horizontal="left"/>
    </xf>
    <xf numFmtId="0" fontId="36" fillId="11" borderId="23" xfId="0" applyFont="1" applyFill="1" applyBorder="1" applyAlignment="1">
      <alignment horizontal="center" vertical="center"/>
    </xf>
    <xf numFmtId="165" fontId="35" fillId="22" borderId="0" xfId="0" applyNumberFormat="1" applyFont="1" applyFill="1" applyBorder="1" applyAlignment="1">
      <alignment horizontal="center" vertical="center"/>
    </xf>
    <xf numFmtId="0" fontId="36" fillId="16" borderId="23" xfId="0" applyFont="1" applyFill="1" applyBorder="1" applyAlignment="1">
      <alignment horizontal="center" vertical="center"/>
    </xf>
    <xf numFmtId="2" fontId="36" fillId="16" borderId="23" xfId="0" applyNumberFormat="1" applyFont="1" applyFill="1" applyBorder="1" applyAlignment="1">
      <alignment horizontal="center" vertical="center"/>
    </xf>
    <xf numFmtId="10" fontId="36" fillId="16" borderId="23" xfId="0" applyNumberFormat="1" applyFont="1" applyFill="1" applyBorder="1" applyAlignment="1">
      <alignment horizontal="center" vertical="center" wrapText="1"/>
    </xf>
    <xf numFmtId="0" fontId="36" fillId="16" borderId="24" xfId="0" applyFont="1" applyFill="1" applyBorder="1" applyAlignment="1">
      <alignment horizontal="center" vertical="center"/>
    </xf>
    <xf numFmtId="0" fontId="35" fillId="27" borderId="21" xfId="0" applyFont="1" applyFill="1" applyBorder="1" applyAlignment="1">
      <alignment horizontal="center" vertical="center"/>
    </xf>
    <xf numFmtId="165" fontId="35" fillId="27" borderId="21" xfId="0" applyNumberFormat="1" applyFont="1" applyFill="1" applyBorder="1" applyAlignment="1">
      <alignment horizontal="center" vertical="center"/>
    </xf>
    <xf numFmtId="16" fontId="35" fillId="27" borderId="21" xfId="0" applyNumberFormat="1" applyFont="1" applyFill="1" applyBorder="1" applyAlignment="1">
      <alignment horizontal="center" vertical="center"/>
    </xf>
    <xf numFmtId="0" fontId="43" fillId="29" borderId="21" xfId="0" applyFont="1" applyFill="1" applyBorder="1" applyAlignment="1"/>
    <xf numFmtId="0" fontId="36" fillId="27" borderId="21" xfId="0" applyFont="1" applyFill="1" applyBorder="1" applyAlignment="1">
      <alignment horizontal="center" vertical="center"/>
    </xf>
    <xf numFmtId="0" fontId="36" fillId="28" borderId="21" xfId="0" applyFont="1" applyFill="1" applyBorder="1" applyAlignment="1">
      <alignment horizontal="center" vertical="center"/>
    </xf>
    <xf numFmtId="2" fontId="36" fillId="28" borderId="22" xfId="0" applyNumberFormat="1" applyFont="1" applyFill="1" applyBorder="1" applyAlignment="1">
      <alignment horizontal="center" vertical="center"/>
    </xf>
    <xf numFmtId="2" fontId="36" fillId="28" borderId="21" xfId="0" applyNumberFormat="1" applyFont="1" applyFill="1" applyBorder="1" applyAlignment="1">
      <alignment horizontal="center" vertical="center"/>
    </xf>
    <xf numFmtId="43" fontId="36" fillId="30" borderId="21" xfId="0" applyNumberFormat="1" applyFont="1" applyFill="1" applyBorder="1" applyAlignment="1">
      <alignment horizontal="center" vertical="center"/>
    </xf>
    <xf numFmtId="165" fontId="29" fillId="27" borderId="21" xfId="0" applyNumberFormat="1" applyFont="1" applyFill="1" applyBorder="1" applyAlignment="1">
      <alignment horizontal="center" vertical="center"/>
    </xf>
    <xf numFmtId="0" fontId="43" fillId="13" borderId="21" xfId="0" applyFont="1" applyFill="1" applyBorder="1" applyAlignment="1"/>
    <xf numFmtId="2" fontId="36" fillId="16" borderId="22" xfId="0" applyNumberFormat="1" applyFont="1" applyFill="1" applyBorder="1" applyAlignment="1">
      <alignment horizontal="center" vertical="center"/>
    </xf>
    <xf numFmtId="43" fontId="36" fillId="17" borderId="21" xfId="0" applyNumberFormat="1" applyFont="1" applyFill="1" applyBorder="1" applyAlignment="1">
      <alignment horizontal="center" vertical="center"/>
    </xf>
    <xf numFmtId="165" fontId="29" fillId="12" borderId="23" xfId="0" applyNumberFormat="1" applyFont="1" applyFill="1" applyBorder="1" applyAlignment="1">
      <alignment horizontal="center" vertical="center"/>
    </xf>
    <xf numFmtId="0" fontId="0" fillId="0" borderId="0" xfId="0"/>
    <xf numFmtId="0" fontId="1" fillId="0" borderId="21" xfId="1" applyBorder="1"/>
    <xf numFmtId="2" fontId="1" fillId="0" borderId="21" xfId="1" applyNumberFormat="1" applyBorder="1"/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204</xdr:row>
      <xdr:rowOff>0</xdr:rowOff>
    </xdr:from>
    <xdr:to>
      <xdr:col>11</xdr:col>
      <xdr:colOff>123825</xdr:colOff>
      <xdr:row>218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203</xdr:row>
      <xdr:rowOff>89647</xdr:rowOff>
    </xdr:from>
    <xdr:to>
      <xdr:col>4</xdr:col>
      <xdr:colOff>605118</xdr:colOff>
      <xdr:row>208</xdr:row>
      <xdr:rowOff>72813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515</xdr:row>
      <xdr:rowOff>0</xdr:rowOff>
    </xdr:from>
    <xdr:to>
      <xdr:col>12</xdr:col>
      <xdr:colOff>331694</xdr:colOff>
      <xdr:row>519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512</xdr:row>
      <xdr:rowOff>156881</xdr:rowOff>
    </xdr:from>
    <xdr:to>
      <xdr:col>5</xdr:col>
      <xdr:colOff>313764</xdr:colOff>
      <xdr:row>518</xdr:row>
      <xdr:rowOff>11204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81052146"/>
          <a:ext cx="3966882" cy="7956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0" sqref="C20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44557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7"/>
  <sheetViews>
    <sheetView zoomScale="85" zoomScaleNormal="85" workbookViewId="0">
      <pane ySplit="10" topLeftCell="A11" activePane="bottomLeft" state="frozen"/>
      <selection activeCell="B10" sqref="B10:M216"/>
      <selection pane="bottomLeft" activeCell="D17" sqref="D17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44557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513" t="s">
        <v>16</v>
      </c>
      <c r="B9" s="515" t="s">
        <v>17</v>
      </c>
      <c r="C9" s="515" t="s">
        <v>18</v>
      </c>
      <c r="D9" s="515" t="s">
        <v>19</v>
      </c>
      <c r="E9" s="26" t="s">
        <v>20</v>
      </c>
      <c r="F9" s="26" t="s">
        <v>21</v>
      </c>
      <c r="G9" s="510" t="s">
        <v>22</v>
      </c>
      <c r="H9" s="511"/>
      <c r="I9" s="512"/>
      <c r="J9" s="510" t="s">
        <v>23</v>
      </c>
      <c r="K9" s="511"/>
      <c r="L9" s="512"/>
      <c r="M9" s="26"/>
      <c r="N9" s="27"/>
      <c r="O9" s="27"/>
      <c r="P9" s="27"/>
    </row>
    <row r="10" spans="1:16" ht="59.25" customHeight="1">
      <c r="A10" s="514"/>
      <c r="B10" s="516"/>
      <c r="C10" s="516"/>
      <c r="D10" s="516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44560</v>
      </c>
      <c r="E11" s="35">
        <v>34874.800000000003</v>
      </c>
      <c r="F11" s="35">
        <v>34934.583333333336</v>
      </c>
      <c r="G11" s="36">
        <v>34554.216666666674</v>
      </c>
      <c r="H11" s="36">
        <v>34233.633333333339</v>
      </c>
      <c r="I11" s="36">
        <v>33853.266666666677</v>
      </c>
      <c r="J11" s="36">
        <v>35255.166666666672</v>
      </c>
      <c r="K11" s="36">
        <v>35635.533333333326</v>
      </c>
      <c r="L11" s="36">
        <v>35956.116666666669</v>
      </c>
      <c r="M11" s="37">
        <v>35314.949999999997</v>
      </c>
      <c r="N11" s="37">
        <v>34614</v>
      </c>
      <c r="O11" s="38">
        <v>2618025</v>
      </c>
      <c r="P11" s="39">
        <v>-1.8966831871902402E-3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44560</v>
      </c>
      <c r="E12" s="40">
        <v>17003.8</v>
      </c>
      <c r="F12" s="40">
        <v>17027.933333333334</v>
      </c>
      <c r="G12" s="41">
        <v>16895.866666666669</v>
      </c>
      <c r="H12" s="41">
        <v>16787.933333333334</v>
      </c>
      <c r="I12" s="41">
        <v>16655.866666666669</v>
      </c>
      <c r="J12" s="41">
        <v>17135.866666666669</v>
      </c>
      <c r="K12" s="41">
        <v>17267.933333333334</v>
      </c>
      <c r="L12" s="41">
        <v>17375.866666666669</v>
      </c>
      <c r="M12" s="31">
        <v>17160</v>
      </c>
      <c r="N12" s="31">
        <v>16920</v>
      </c>
      <c r="O12" s="42">
        <v>11958050</v>
      </c>
      <c r="P12" s="43">
        <v>2.8198381785195313E-2</v>
      </c>
    </row>
    <row r="13" spans="1:16" ht="12.75" customHeight="1">
      <c r="A13" s="31">
        <v>3</v>
      </c>
      <c r="B13" s="32" t="s">
        <v>35</v>
      </c>
      <c r="C13" s="33" t="s">
        <v>838</v>
      </c>
      <c r="D13" s="34">
        <v>44558</v>
      </c>
      <c r="E13" s="40">
        <v>16989.2</v>
      </c>
      <c r="F13" s="40">
        <v>16896.283333333336</v>
      </c>
      <c r="G13" s="41">
        <v>16602.916666666672</v>
      </c>
      <c r="H13" s="41">
        <v>16216.633333333335</v>
      </c>
      <c r="I13" s="41">
        <v>15923.26666666667</v>
      </c>
      <c r="J13" s="41">
        <v>17282.566666666673</v>
      </c>
      <c r="K13" s="41">
        <v>17575.933333333334</v>
      </c>
      <c r="L13" s="41">
        <v>17962.216666666674</v>
      </c>
      <c r="M13" s="31">
        <v>17189.650000000001</v>
      </c>
      <c r="N13" s="31">
        <v>16510</v>
      </c>
      <c r="O13" s="42">
        <v>2520</v>
      </c>
      <c r="P13" s="43">
        <v>0.16666666666666666</v>
      </c>
    </row>
    <row r="14" spans="1:16" ht="12.75" customHeight="1">
      <c r="A14" s="31">
        <v>4</v>
      </c>
      <c r="B14" s="32" t="s">
        <v>38</v>
      </c>
      <c r="C14" s="33" t="s">
        <v>39</v>
      </c>
      <c r="D14" s="34">
        <v>44560</v>
      </c>
      <c r="E14" s="40">
        <v>955.2</v>
      </c>
      <c r="F14" s="40">
        <v>961.98333333333323</v>
      </c>
      <c r="G14" s="41">
        <v>942.21666666666647</v>
      </c>
      <c r="H14" s="41">
        <v>929.23333333333323</v>
      </c>
      <c r="I14" s="41">
        <v>909.46666666666647</v>
      </c>
      <c r="J14" s="41">
        <v>974.96666666666647</v>
      </c>
      <c r="K14" s="41">
        <v>994.73333333333312</v>
      </c>
      <c r="L14" s="41">
        <v>1007.7166666666665</v>
      </c>
      <c r="M14" s="31">
        <v>981.75</v>
      </c>
      <c r="N14" s="31">
        <v>949</v>
      </c>
      <c r="O14" s="42">
        <v>2404650</v>
      </c>
      <c r="P14" s="43">
        <v>1.6528925619834711E-2</v>
      </c>
    </row>
    <row r="15" spans="1:16" ht="12.75" customHeight="1">
      <c r="A15" s="31">
        <v>5</v>
      </c>
      <c r="B15" s="32" t="s">
        <v>47</v>
      </c>
      <c r="C15" s="33" t="s">
        <v>239</v>
      </c>
      <c r="D15" s="34">
        <v>44560</v>
      </c>
      <c r="E15" s="40">
        <v>18448.599999999999</v>
      </c>
      <c r="F15" s="40">
        <v>18517.133333333335</v>
      </c>
      <c r="G15" s="41">
        <v>18296.816666666669</v>
      </c>
      <c r="H15" s="41">
        <v>18145.033333333333</v>
      </c>
      <c r="I15" s="41">
        <v>17924.716666666667</v>
      </c>
      <c r="J15" s="41">
        <v>18668.916666666672</v>
      </c>
      <c r="K15" s="41">
        <v>18889.233333333337</v>
      </c>
      <c r="L15" s="41">
        <v>19041.016666666674</v>
      </c>
      <c r="M15" s="31">
        <v>18737.45</v>
      </c>
      <c r="N15" s="31">
        <v>18365.349999999999</v>
      </c>
      <c r="O15" s="42">
        <v>37000</v>
      </c>
      <c r="P15" s="43">
        <v>-2.1164021164021163E-2</v>
      </c>
    </row>
    <row r="16" spans="1:16" ht="12.75" customHeight="1">
      <c r="A16" s="31">
        <v>6</v>
      </c>
      <c r="B16" s="32" t="s">
        <v>40</v>
      </c>
      <c r="C16" s="33" t="s">
        <v>41</v>
      </c>
      <c r="D16" s="34">
        <v>44560</v>
      </c>
      <c r="E16" s="40">
        <v>272.85000000000002</v>
      </c>
      <c r="F16" s="40">
        <v>275.10000000000002</v>
      </c>
      <c r="G16" s="41">
        <v>269.10000000000002</v>
      </c>
      <c r="H16" s="41">
        <v>265.35000000000002</v>
      </c>
      <c r="I16" s="41">
        <v>259.35000000000002</v>
      </c>
      <c r="J16" s="41">
        <v>278.85000000000002</v>
      </c>
      <c r="K16" s="41">
        <v>284.85000000000002</v>
      </c>
      <c r="L16" s="41">
        <v>288.60000000000002</v>
      </c>
      <c r="M16" s="31">
        <v>281.10000000000002</v>
      </c>
      <c r="N16" s="31">
        <v>271.35000000000002</v>
      </c>
      <c r="O16" s="42">
        <v>9646000</v>
      </c>
      <c r="P16" s="43">
        <v>-2.4200053777897286E-3</v>
      </c>
    </row>
    <row r="17" spans="1:16" ht="12.75" customHeight="1">
      <c r="A17" s="31">
        <v>7</v>
      </c>
      <c r="B17" s="32" t="s">
        <v>42</v>
      </c>
      <c r="C17" s="33" t="s">
        <v>43</v>
      </c>
      <c r="D17" s="34">
        <v>44560</v>
      </c>
      <c r="E17" s="40">
        <v>2127.6999999999998</v>
      </c>
      <c r="F17" s="40">
        <v>2135.7000000000003</v>
      </c>
      <c r="G17" s="41">
        <v>2106.4000000000005</v>
      </c>
      <c r="H17" s="41">
        <v>2085.1000000000004</v>
      </c>
      <c r="I17" s="41">
        <v>2055.8000000000006</v>
      </c>
      <c r="J17" s="41">
        <v>2157.0000000000005</v>
      </c>
      <c r="K17" s="41">
        <v>2186.3000000000006</v>
      </c>
      <c r="L17" s="41">
        <v>2207.6000000000004</v>
      </c>
      <c r="M17" s="31">
        <v>2165</v>
      </c>
      <c r="N17" s="31">
        <v>2114.4</v>
      </c>
      <c r="O17" s="42">
        <v>2388250</v>
      </c>
      <c r="P17" s="43">
        <v>6.8507588532883646E-3</v>
      </c>
    </row>
    <row r="18" spans="1:16" ht="12.75" customHeight="1">
      <c r="A18" s="31">
        <v>8</v>
      </c>
      <c r="B18" s="32" t="s">
        <v>44</v>
      </c>
      <c r="C18" s="33" t="s">
        <v>45</v>
      </c>
      <c r="D18" s="34">
        <v>44560</v>
      </c>
      <c r="E18" s="40">
        <v>1702.1</v>
      </c>
      <c r="F18" s="40">
        <v>1689.2</v>
      </c>
      <c r="G18" s="41">
        <v>1671.2</v>
      </c>
      <c r="H18" s="41">
        <v>1640.3</v>
      </c>
      <c r="I18" s="41">
        <v>1622.3</v>
      </c>
      <c r="J18" s="41">
        <v>1720.1000000000001</v>
      </c>
      <c r="K18" s="41">
        <v>1738.1000000000001</v>
      </c>
      <c r="L18" s="41">
        <v>1769.0000000000002</v>
      </c>
      <c r="M18" s="31">
        <v>1707.2</v>
      </c>
      <c r="N18" s="31">
        <v>1658.3</v>
      </c>
      <c r="O18" s="42">
        <v>21569500</v>
      </c>
      <c r="P18" s="43">
        <v>7.1440244671164754E-3</v>
      </c>
    </row>
    <row r="19" spans="1:16" ht="12.75" customHeight="1">
      <c r="A19" s="31">
        <v>9</v>
      </c>
      <c r="B19" s="32" t="s">
        <v>44</v>
      </c>
      <c r="C19" s="33" t="s">
        <v>46</v>
      </c>
      <c r="D19" s="34">
        <v>44560</v>
      </c>
      <c r="E19" s="40">
        <v>722.35</v>
      </c>
      <c r="F19" s="40">
        <v>723.9</v>
      </c>
      <c r="G19" s="41">
        <v>711.9</v>
      </c>
      <c r="H19" s="41">
        <v>701.45</v>
      </c>
      <c r="I19" s="41">
        <v>689.45</v>
      </c>
      <c r="J19" s="41">
        <v>734.34999999999991</v>
      </c>
      <c r="K19" s="41">
        <v>746.34999999999991</v>
      </c>
      <c r="L19" s="41">
        <v>756.79999999999984</v>
      </c>
      <c r="M19" s="31">
        <v>735.9</v>
      </c>
      <c r="N19" s="31">
        <v>713.45</v>
      </c>
      <c r="O19" s="42">
        <v>89027500</v>
      </c>
      <c r="P19" s="43">
        <v>-1.0241943328840033E-2</v>
      </c>
    </row>
    <row r="20" spans="1:16" ht="12.75" customHeight="1">
      <c r="A20" s="31">
        <v>10</v>
      </c>
      <c r="B20" s="32" t="s">
        <v>47</v>
      </c>
      <c r="C20" s="33" t="s">
        <v>48</v>
      </c>
      <c r="D20" s="34">
        <v>44560</v>
      </c>
      <c r="E20" s="40">
        <v>3458.25</v>
      </c>
      <c r="F20" s="40">
        <v>3454.2833333333333</v>
      </c>
      <c r="G20" s="41">
        <v>3420.7166666666667</v>
      </c>
      <c r="H20" s="41">
        <v>3383.1833333333334</v>
      </c>
      <c r="I20" s="41">
        <v>3349.6166666666668</v>
      </c>
      <c r="J20" s="41">
        <v>3491.8166666666666</v>
      </c>
      <c r="K20" s="41">
        <v>3525.3833333333332</v>
      </c>
      <c r="L20" s="41">
        <v>3562.9166666666665</v>
      </c>
      <c r="M20" s="31">
        <v>3487.85</v>
      </c>
      <c r="N20" s="31">
        <v>3416.75</v>
      </c>
      <c r="O20" s="42">
        <v>402600</v>
      </c>
      <c r="P20" s="43">
        <v>3.489531405782652E-3</v>
      </c>
    </row>
    <row r="21" spans="1:16" ht="12.75" customHeight="1">
      <c r="A21" s="31">
        <v>11</v>
      </c>
      <c r="B21" s="32" t="s">
        <v>49</v>
      </c>
      <c r="C21" s="33" t="s">
        <v>50</v>
      </c>
      <c r="D21" s="34">
        <v>44560</v>
      </c>
      <c r="E21" s="40">
        <v>611.65</v>
      </c>
      <c r="F21" s="40">
        <v>615.33333333333337</v>
      </c>
      <c r="G21" s="41">
        <v>604.66666666666674</v>
      </c>
      <c r="H21" s="41">
        <v>597.68333333333339</v>
      </c>
      <c r="I21" s="41">
        <v>587.01666666666677</v>
      </c>
      <c r="J21" s="41">
        <v>622.31666666666672</v>
      </c>
      <c r="K21" s="41">
        <v>632.98333333333346</v>
      </c>
      <c r="L21" s="41">
        <v>639.9666666666667</v>
      </c>
      <c r="M21" s="31">
        <v>626</v>
      </c>
      <c r="N21" s="31">
        <v>608.35</v>
      </c>
      <c r="O21" s="42">
        <v>9552000</v>
      </c>
      <c r="P21" s="43">
        <v>3.3613445378151263E-3</v>
      </c>
    </row>
    <row r="22" spans="1:16" ht="12.75" customHeight="1">
      <c r="A22" s="31">
        <v>12</v>
      </c>
      <c r="B22" s="32" t="s">
        <v>42</v>
      </c>
      <c r="C22" s="33" t="s">
        <v>51</v>
      </c>
      <c r="D22" s="34">
        <v>44560</v>
      </c>
      <c r="E22" s="40">
        <v>367.6</v>
      </c>
      <c r="F22" s="40">
        <v>367.48333333333335</v>
      </c>
      <c r="G22" s="41">
        <v>363.56666666666672</v>
      </c>
      <c r="H22" s="41">
        <v>359.53333333333336</v>
      </c>
      <c r="I22" s="41">
        <v>355.61666666666673</v>
      </c>
      <c r="J22" s="41">
        <v>371.51666666666671</v>
      </c>
      <c r="K22" s="41">
        <v>375.43333333333334</v>
      </c>
      <c r="L22" s="41">
        <v>379.4666666666667</v>
      </c>
      <c r="M22" s="31">
        <v>371.4</v>
      </c>
      <c r="N22" s="31">
        <v>363.45</v>
      </c>
      <c r="O22" s="42">
        <v>13725000</v>
      </c>
      <c r="P22" s="43">
        <v>-2.3986044483209771E-3</v>
      </c>
    </row>
    <row r="23" spans="1:16" ht="12.75" customHeight="1">
      <c r="A23" s="31">
        <v>13</v>
      </c>
      <c r="B23" s="32" t="s">
        <v>47</v>
      </c>
      <c r="C23" s="33" t="s">
        <v>52</v>
      </c>
      <c r="D23" s="34">
        <v>44560</v>
      </c>
      <c r="E23" s="40">
        <v>769.5</v>
      </c>
      <c r="F23" s="40">
        <v>774.75</v>
      </c>
      <c r="G23" s="41">
        <v>762.15</v>
      </c>
      <c r="H23" s="41">
        <v>754.8</v>
      </c>
      <c r="I23" s="41">
        <v>742.19999999999993</v>
      </c>
      <c r="J23" s="41">
        <v>782.1</v>
      </c>
      <c r="K23" s="41">
        <v>794.69999999999993</v>
      </c>
      <c r="L23" s="41">
        <v>802.05000000000007</v>
      </c>
      <c r="M23" s="31">
        <v>787.35</v>
      </c>
      <c r="N23" s="31">
        <v>767.4</v>
      </c>
      <c r="O23" s="42">
        <v>1862150</v>
      </c>
      <c r="P23" s="43">
        <v>2.155964560989659E-2</v>
      </c>
    </row>
    <row r="24" spans="1:16" ht="12.75" customHeight="1">
      <c r="A24" s="31">
        <v>14</v>
      </c>
      <c r="B24" s="32" t="s">
        <v>44</v>
      </c>
      <c r="C24" s="33" t="s">
        <v>53</v>
      </c>
      <c r="D24" s="34">
        <v>44560</v>
      </c>
      <c r="E24" s="40">
        <v>4851.8999999999996</v>
      </c>
      <c r="F24" s="40">
        <v>4864.45</v>
      </c>
      <c r="G24" s="41">
        <v>4822.7999999999993</v>
      </c>
      <c r="H24" s="41">
        <v>4793.7</v>
      </c>
      <c r="I24" s="41">
        <v>4752.0499999999993</v>
      </c>
      <c r="J24" s="41">
        <v>4893.5499999999993</v>
      </c>
      <c r="K24" s="41">
        <v>4935.1999999999989</v>
      </c>
      <c r="L24" s="41">
        <v>4964.2999999999993</v>
      </c>
      <c r="M24" s="31">
        <v>4906.1000000000004</v>
      </c>
      <c r="N24" s="31">
        <v>4835.3500000000004</v>
      </c>
      <c r="O24" s="42">
        <v>2444000</v>
      </c>
      <c r="P24" s="43">
        <v>-1.2924071082390954E-2</v>
      </c>
    </row>
    <row r="25" spans="1:16" ht="12.75" customHeight="1">
      <c r="A25" s="31">
        <v>15</v>
      </c>
      <c r="B25" s="32" t="s">
        <v>49</v>
      </c>
      <c r="C25" s="33" t="s">
        <v>54</v>
      </c>
      <c r="D25" s="34">
        <v>44560</v>
      </c>
      <c r="E25" s="40">
        <v>206.55</v>
      </c>
      <c r="F25" s="40">
        <v>208.03333333333333</v>
      </c>
      <c r="G25" s="41">
        <v>204.41666666666666</v>
      </c>
      <c r="H25" s="41">
        <v>202.28333333333333</v>
      </c>
      <c r="I25" s="41">
        <v>198.66666666666666</v>
      </c>
      <c r="J25" s="41">
        <v>210.16666666666666</v>
      </c>
      <c r="K25" s="41">
        <v>213.78333333333333</v>
      </c>
      <c r="L25" s="41">
        <v>215.91666666666666</v>
      </c>
      <c r="M25" s="31">
        <v>211.65</v>
      </c>
      <c r="N25" s="31">
        <v>205.9</v>
      </c>
      <c r="O25" s="42">
        <v>11477500</v>
      </c>
      <c r="P25" s="43">
        <v>2.2266755733689601E-2</v>
      </c>
    </row>
    <row r="26" spans="1:16" ht="12.75" customHeight="1">
      <c r="A26" s="31">
        <v>16</v>
      </c>
      <c r="B26" s="278" t="s">
        <v>49</v>
      </c>
      <c r="C26" s="33" t="s">
        <v>55</v>
      </c>
      <c r="D26" s="34">
        <v>44560</v>
      </c>
      <c r="E26" s="40">
        <v>123</v>
      </c>
      <c r="F26" s="40">
        <v>123.88333333333333</v>
      </c>
      <c r="G26" s="41">
        <v>121.66666666666666</v>
      </c>
      <c r="H26" s="41">
        <v>120.33333333333333</v>
      </c>
      <c r="I26" s="41">
        <v>118.11666666666666</v>
      </c>
      <c r="J26" s="41">
        <v>125.21666666666665</v>
      </c>
      <c r="K26" s="41">
        <v>127.43333333333332</v>
      </c>
      <c r="L26" s="41">
        <v>128.76666666666665</v>
      </c>
      <c r="M26" s="31">
        <v>126.1</v>
      </c>
      <c r="N26" s="31">
        <v>122.55</v>
      </c>
      <c r="O26" s="42">
        <v>37575000</v>
      </c>
      <c r="P26" s="43">
        <v>-4.1221724652658172E-2</v>
      </c>
    </row>
    <row r="27" spans="1:16" ht="12.75" customHeight="1">
      <c r="A27" s="31">
        <v>17</v>
      </c>
      <c r="B27" s="279" t="s">
        <v>56</v>
      </c>
      <c r="C27" s="33" t="s">
        <v>57</v>
      </c>
      <c r="D27" s="34">
        <v>44560</v>
      </c>
      <c r="E27" s="40">
        <v>3281.7</v>
      </c>
      <c r="F27" s="40">
        <v>3281.6166666666663</v>
      </c>
      <c r="G27" s="41">
        <v>3261.0333333333328</v>
      </c>
      <c r="H27" s="41">
        <v>3240.3666666666663</v>
      </c>
      <c r="I27" s="41">
        <v>3219.7833333333328</v>
      </c>
      <c r="J27" s="41">
        <v>3302.2833333333328</v>
      </c>
      <c r="K27" s="41">
        <v>3322.8666666666659</v>
      </c>
      <c r="L27" s="41">
        <v>3343.5333333333328</v>
      </c>
      <c r="M27" s="31">
        <v>3302.2</v>
      </c>
      <c r="N27" s="31">
        <v>3260.95</v>
      </c>
      <c r="O27" s="42">
        <v>3741600</v>
      </c>
      <c r="P27" s="43">
        <v>-1.3954223821006443E-2</v>
      </c>
    </row>
    <row r="28" spans="1:16" ht="12.75" customHeight="1">
      <c r="A28" s="31">
        <v>18</v>
      </c>
      <c r="B28" s="32" t="s">
        <v>44</v>
      </c>
      <c r="C28" s="33" t="s">
        <v>307</v>
      </c>
      <c r="D28" s="34">
        <v>44560</v>
      </c>
      <c r="E28" s="40">
        <v>2122.9</v>
      </c>
      <c r="F28" s="40">
        <v>2127.3166666666671</v>
      </c>
      <c r="G28" s="41">
        <v>2112.6833333333343</v>
      </c>
      <c r="H28" s="41">
        <v>2102.4666666666672</v>
      </c>
      <c r="I28" s="41">
        <v>2087.8333333333344</v>
      </c>
      <c r="J28" s="41">
        <v>2137.5333333333342</v>
      </c>
      <c r="K28" s="41">
        <v>2152.1666666666665</v>
      </c>
      <c r="L28" s="41">
        <v>2162.3833333333341</v>
      </c>
      <c r="M28" s="31">
        <v>2141.9499999999998</v>
      </c>
      <c r="N28" s="31">
        <v>2117.1</v>
      </c>
      <c r="O28" s="42">
        <v>444675</v>
      </c>
      <c r="P28" s="43">
        <v>1.2523481527864746E-2</v>
      </c>
    </row>
    <row r="29" spans="1:16" ht="12.75" customHeight="1">
      <c r="A29" s="31">
        <v>19</v>
      </c>
      <c r="B29" s="32" t="s">
        <v>44</v>
      </c>
      <c r="C29" s="33" t="s">
        <v>308</v>
      </c>
      <c r="D29" s="34">
        <v>44560</v>
      </c>
      <c r="E29" s="40">
        <v>8712.4</v>
      </c>
      <c r="F29" s="40">
        <v>8727.4999999999982</v>
      </c>
      <c r="G29" s="41">
        <v>8599.9499999999971</v>
      </c>
      <c r="H29" s="41">
        <v>8487.4999999999982</v>
      </c>
      <c r="I29" s="41">
        <v>8359.9499999999971</v>
      </c>
      <c r="J29" s="41">
        <v>8839.9499999999971</v>
      </c>
      <c r="K29" s="41">
        <v>8967.4999999999964</v>
      </c>
      <c r="L29" s="41">
        <v>9079.9499999999971</v>
      </c>
      <c r="M29" s="31">
        <v>8855.0499999999993</v>
      </c>
      <c r="N29" s="31">
        <v>8615.0499999999993</v>
      </c>
      <c r="O29" s="42">
        <v>52875</v>
      </c>
      <c r="P29" s="43">
        <v>-3.8199181446111868E-2</v>
      </c>
    </row>
    <row r="30" spans="1:16" ht="12.75" customHeight="1">
      <c r="A30" s="31">
        <v>20</v>
      </c>
      <c r="B30" s="32" t="s">
        <v>58</v>
      </c>
      <c r="C30" s="33" t="s">
        <v>59</v>
      </c>
      <c r="D30" s="34">
        <v>44560</v>
      </c>
      <c r="E30" s="40">
        <v>1026.75</v>
      </c>
      <c r="F30" s="40">
        <v>1030.8333333333333</v>
      </c>
      <c r="G30" s="41">
        <v>1012.2666666666664</v>
      </c>
      <c r="H30" s="41">
        <v>997.78333333333319</v>
      </c>
      <c r="I30" s="41">
        <v>979.21666666666636</v>
      </c>
      <c r="J30" s="41">
        <v>1045.3166666666666</v>
      </c>
      <c r="K30" s="41">
        <v>1063.8833333333337</v>
      </c>
      <c r="L30" s="41">
        <v>1078.3666666666666</v>
      </c>
      <c r="M30" s="31">
        <v>1049.4000000000001</v>
      </c>
      <c r="N30" s="31">
        <v>1016.35</v>
      </c>
      <c r="O30" s="42">
        <v>3479500</v>
      </c>
      <c r="P30" s="43">
        <v>1.9185705916813123E-2</v>
      </c>
    </row>
    <row r="31" spans="1:16" ht="12.75" customHeight="1">
      <c r="A31" s="31">
        <v>21</v>
      </c>
      <c r="B31" s="32" t="s">
        <v>47</v>
      </c>
      <c r="C31" s="33" t="s">
        <v>60</v>
      </c>
      <c r="D31" s="34">
        <v>44560</v>
      </c>
      <c r="E31" s="40">
        <v>708.6</v>
      </c>
      <c r="F31" s="40">
        <v>713.19999999999993</v>
      </c>
      <c r="G31" s="41">
        <v>699.99999999999989</v>
      </c>
      <c r="H31" s="41">
        <v>691.4</v>
      </c>
      <c r="I31" s="41">
        <v>678.19999999999993</v>
      </c>
      <c r="J31" s="41">
        <v>721.79999999999984</v>
      </c>
      <c r="K31" s="41">
        <v>734.99999999999989</v>
      </c>
      <c r="L31" s="41">
        <v>743.5999999999998</v>
      </c>
      <c r="M31" s="31">
        <v>726.4</v>
      </c>
      <c r="N31" s="31">
        <v>704.6</v>
      </c>
      <c r="O31" s="42">
        <v>15635250</v>
      </c>
      <c r="P31" s="43">
        <v>-6.9326236630166916E-3</v>
      </c>
    </row>
    <row r="32" spans="1:16" ht="12.75" customHeight="1">
      <c r="A32" s="31">
        <v>22</v>
      </c>
      <c r="B32" s="32" t="s">
        <v>58</v>
      </c>
      <c r="C32" s="33" t="s">
        <v>61</v>
      </c>
      <c r="D32" s="34">
        <v>44560</v>
      </c>
      <c r="E32" s="40">
        <v>669.1</v>
      </c>
      <c r="F32" s="40">
        <v>671.35</v>
      </c>
      <c r="G32" s="41">
        <v>661.05000000000007</v>
      </c>
      <c r="H32" s="41">
        <v>653</v>
      </c>
      <c r="I32" s="41">
        <v>642.70000000000005</v>
      </c>
      <c r="J32" s="41">
        <v>679.40000000000009</v>
      </c>
      <c r="K32" s="41">
        <v>689.7</v>
      </c>
      <c r="L32" s="41">
        <v>697.75000000000011</v>
      </c>
      <c r="M32" s="31">
        <v>681.65</v>
      </c>
      <c r="N32" s="31">
        <v>663.3</v>
      </c>
      <c r="O32" s="42">
        <v>54030000</v>
      </c>
      <c r="P32" s="43">
        <v>-2.9570877427419876E-2</v>
      </c>
    </row>
    <row r="33" spans="1:16" ht="12.75" customHeight="1">
      <c r="A33" s="31">
        <v>23</v>
      </c>
      <c r="B33" s="32" t="s">
        <v>49</v>
      </c>
      <c r="C33" s="33" t="s">
        <v>62</v>
      </c>
      <c r="D33" s="34">
        <v>44560</v>
      </c>
      <c r="E33" s="40">
        <v>3153.25</v>
      </c>
      <c r="F33" s="40">
        <v>3163.4166666666665</v>
      </c>
      <c r="G33" s="41">
        <v>3127.833333333333</v>
      </c>
      <c r="H33" s="41">
        <v>3102.4166666666665</v>
      </c>
      <c r="I33" s="41">
        <v>3066.833333333333</v>
      </c>
      <c r="J33" s="41">
        <v>3188.833333333333</v>
      </c>
      <c r="K33" s="41">
        <v>3224.4166666666661</v>
      </c>
      <c r="L33" s="41">
        <v>3249.833333333333</v>
      </c>
      <c r="M33" s="31">
        <v>3199</v>
      </c>
      <c r="N33" s="31">
        <v>3138</v>
      </c>
      <c r="O33" s="42">
        <v>3470750</v>
      </c>
      <c r="P33" s="43">
        <v>-1.3667098259243274E-3</v>
      </c>
    </row>
    <row r="34" spans="1:16" ht="12.75" customHeight="1">
      <c r="A34" s="31">
        <v>24</v>
      </c>
      <c r="B34" s="32" t="s">
        <v>63</v>
      </c>
      <c r="C34" s="33" t="s">
        <v>64</v>
      </c>
      <c r="D34" s="34">
        <v>44560</v>
      </c>
      <c r="E34" s="40">
        <v>15943.95</v>
      </c>
      <c r="F34" s="40">
        <v>16002.25</v>
      </c>
      <c r="G34" s="41">
        <v>15754.7</v>
      </c>
      <c r="H34" s="41">
        <v>15565.45</v>
      </c>
      <c r="I34" s="41">
        <v>15317.900000000001</v>
      </c>
      <c r="J34" s="41">
        <v>16191.5</v>
      </c>
      <c r="K34" s="41">
        <v>16439.05</v>
      </c>
      <c r="L34" s="41">
        <v>16628.3</v>
      </c>
      <c r="M34" s="31">
        <v>16249.8</v>
      </c>
      <c r="N34" s="31">
        <v>15813</v>
      </c>
      <c r="O34" s="42">
        <v>672200</v>
      </c>
      <c r="P34" s="43">
        <v>4.6330892243311907E-3</v>
      </c>
    </row>
    <row r="35" spans="1:16" ht="12.75" customHeight="1">
      <c r="A35" s="31">
        <v>25</v>
      </c>
      <c r="B35" s="32" t="s">
        <v>63</v>
      </c>
      <c r="C35" s="33" t="s">
        <v>65</v>
      </c>
      <c r="D35" s="34">
        <v>44560</v>
      </c>
      <c r="E35" s="40">
        <v>6847.45</v>
      </c>
      <c r="F35" s="40">
        <v>6864.3499999999995</v>
      </c>
      <c r="G35" s="41">
        <v>6738.8499999999985</v>
      </c>
      <c r="H35" s="41">
        <v>6630.2499999999991</v>
      </c>
      <c r="I35" s="41">
        <v>6504.7499999999982</v>
      </c>
      <c r="J35" s="41">
        <v>6972.9499999999989</v>
      </c>
      <c r="K35" s="41">
        <v>7098.4500000000007</v>
      </c>
      <c r="L35" s="41">
        <v>7207.0499999999993</v>
      </c>
      <c r="M35" s="31">
        <v>6989.85</v>
      </c>
      <c r="N35" s="31">
        <v>6755.75</v>
      </c>
      <c r="O35" s="42">
        <v>4284000</v>
      </c>
      <c r="P35" s="43">
        <v>-2.6557218734910671E-2</v>
      </c>
    </row>
    <row r="36" spans="1:16" ht="12.75" customHeight="1">
      <c r="A36" s="31">
        <v>26</v>
      </c>
      <c r="B36" s="32" t="s">
        <v>49</v>
      </c>
      <c r="C36" s="33" t="s">
        <v>66</v>
      </c>
      <c r="D36" s="34">
        <v>44560</v>
      </c>
      <c r="E36" s="40">
        <v>2207.8000000000002</v>
      </c>
      <c r="F36" s="40">
        <v>2195</v>
      </c>
      <c r="G36" s="41">
        <v>2168.8000000000002</v>
      </c>
      <c r="H36" s="41">
        <v>2129.8000000000002</v>
      </c>
      <c r="I36" s="41">
        <v>2103.6000000000004</v>
      </c>
      <c r="J36" s="41">
        <v>2234</v>
      </c>
      <c r="K36" s="41">
        <v>2260.1999999999998</v>
      </c>
      <c r="L36" s="41">
        <v>2299.1999999999998</v>
      </c>
      <c r="M36" s="31">
        <v>2221.1999999999998</v>
      </c>
      <c r="N36" s="31">
        <v>2156</v>
      </c>
      <c r="O36" s="42">
        <v>1610600</v>
      </c>
      <c r="P36" s="43">
        <v>-1.2416190712689348E-4</v>
      </c>
    </row>
    <row r="37" spans="1:16" ht="12.75" customHeight="1">
      <c r="A37" s="31">
        <v>27</v>
      </c>
      <c r="B37" s="32" t="s">
        <v>58</v>
      </c>
      <c r="C37" s="33" t="s">
        <v>67</v>
      </c>
      <c r="D37" s="34">
        <v>44560</v>
      </c>
      <c r="E37" s="40">
        <v>255.45</v>
      </c>
      <c r="F37" s="40">
        <v>255.4</v>
      </c>
      <c r="G37" s="41">
        <v>251.5</v>
      </c>
      <c r="H37" s="41">
        <v>247.54999999999998</v>
      </c>
      <c r="I37" s="41">
        <v>243.64999999999998</v>
      </c>
      <c r="J37" s="41">
        <v>259.35000000000002</v>
      </c>
      <c r="K37" s="41">
        <v>263.25000000000006</v>
      </c>
      <c r="L37" s="41">
        <v>267.20000000000005</v>
      </c>
      <c r="M37" s="31">
        <v>259.3</v>
      </c>
      <c r="N37" s="31">
        <v>251.45</v>
      </c>
      <c r="O37" s="42">
        <v>25857000</v>
      </c>
      <c r="P37" s="43">
        <v>-2.497794067739089E-2</v>
      </c>
    </row>
    <row r="38" spans="1:16" ht="12.75" customHeight="1">
      <c r="A38" s="31">
        <v>28</v>
      </c>
      <c r="B38" s="32" t="s">
        <v>58</v>
      </c>
      <c r="C38" s="33" t="s">
        <v>68</v>
      </c>
      <c r="D38" s="34">
        <v>44560</v>
      </c>
      <c r="E38" s="40">
        <v>79.400000000000006</v>
      </c>
      <c r="F38" s="40">
        <v>79.899999999999991</v>
      </c>
      <c r="G38" s="41">
        <v>78.199999999999989</v>
      </c>
      <c r="H38" s="41">
        <v>77</v>
      </c>
      <c r="I38" s="41">
        <v>75.3</v>
      </c>
      <c r="J38" s="41">
        <v>81.09999999999998</v>
      </c>
      <c r="K38" s="41">
        <v>82.8</v>
      </c>
      <c r="L38" s="41">
        <v>83.999999999999972</v>
      </c>
      <c r="M38" s="31">
        <v>81.599999999999994</v>
      </c>
      <c r="N38" s="31">
        <v>78.7</v>
      </c>
      <c r="O38" s="42">
        <v>150660900</v>
      </c>
      <c r="P38" s="43">
        <v>1.1468070065195193E-2</v>
      </c>
    </row>
    <row r="39" spans="1:16" ht="12.75" customHeight="1">
      <c r="A39" s="31">
        <v>29</v>
      </c>
      <c r="B39" s="32" t="s">
        <v>56</v>
      </c>
      <c r="C39" s="33" t="s">
        <v>69</v>
      </c>
      <c r="D39" s="34">
        <v>44560</v>
      </c>
      <c r="E39" s="40">
        <v>1826.6</v>
      </c>
      <c r="F39" s="40">
        <v>1837.7666666666667</v>
      </c>
      <c r="G39" s="41">
        <v>1810.5333333333333</v>
      </c>
      <c r="H39" s="41">
        <v>1794.4666666666667</v>
      </c>
      <c r="I39" s="41">
        <v>1767.2333333333333</v>
      </c>
      <c r="J39" s="41">
        <v>1853.8333333333333</v>
      </c>
      <c r="K39" s="41">
        <v>1881.0666666666664</v>
      </c>
      <c r="L39" s="41">
        <v>1897.1333333333332</v>
      </c>
      <c r="M39" s="31">
        <v>1865</v>
      </c>
      <c r="N39" s="31">
        <v>1821.7</v>
      </c>
      <c r="O39" s="42">
        <v>1343100</v>
      </c>
      <c r="P39" s="43">
        <v>-1.4527845036319613E-2</v>
      </c>
    </row>
    <row r="40" spans="1:16" ht="12.75" customHeight="1">
      <c r="A40" s="31">
        <v>30</v>
      </c>
      <c r="B40" s="32" t="s">
        <v>70</v>
      </c>
      <c r="C40" s="33" t="s">
        <v>71</v>
      </c>
      <c r="D40" s="34">
        <v>44560</v>
      </c>
      <c r="E40" s="40">
        <v>204.45</v>
      </c>
      <c r="F40" s="40">
        <v>205.61666666666667</v>
      </c>
      <c r="G40" s="41">
        <v>201.43333333333334</v>
      </c>
      <c r="H40" s="41">
        <v>198.41666666666666</v>
      </c>
      <c r="I40" s="41">
        <v>194.23333333333332</v>
      </c>
      <c r="J40" s="41">
        <v>208.63333333333335</v>
      </c>
      <c r="K40" s="41">
        <v>212.81666666666669</v>
      </c>
      <c r="L40" s="41">
        <v>215.83333333333337</v>
      </c>
      <c r="M40" s="31">
        <v>209.8</v>
      </c>
      <c r="N40" s="31">
        <v>202.6</v>
      </c>
      <c r="O40" s="42">
        <v>23879200</v>
      </c>
      <c r="P40" s="43">
        <v>2.5959183673469388E-2</v>
      </c>
    </row>
    <row r="41" spans="1:16" ht="12.75" customHeight="1">
      <c r="A41" s="31">
        <v>31</v>
      </c>
      <c r="B41" s="32" t="s">
        <v>56</v>
      </c>
      <c r="C41" s="33" t="s">
        <v>72</v>
      </c>
      <c r="D41" s="34">
        <v>44560</v>
      </c>
      <c r="E41" s="40">
        <v>741.75</v>
      </c>
      <c r="F41" s="40">
        <v>745.95000000000016</v>
      </c>
      <c r="G41" s="41">
        <v>735.00000000000034</v>
      </c>
      <c r="H41" s="41">
        <v>728.25000000000023</v>
      </c>
      <c r="I41" s="41">
        <v>717.30000000000041</v>
      </c>
      <c r="J41" s="41">
        <v>752.70000000000027</v>
      </c>
      <c r="K41" s="41">
        <v>763.65000000000009</v>
      </c>
      <c r="L41" s="41">
        <v>770.4000000000002</v>
      </c>
      <c r="M41" s="31">
        <v>756.9</v>
      </c>
      <c r="N41" s="31">
        <v>739.2</v>
      </c>
      <c r="O41" s="42">
        <v>4819100</v>
      </c>
      <c r="P41" s="43">
        <v>1.0145261701637076E-2</v>
      </c>
    </row>
    <row r="42" spans="1:16" ht="12.75" customHeight="1">
      <c r="A42" s="31">
        <v>32</v>
      </c>
      <c r="B42" s="32" t="s">
        <v>49</v>
      </c>
      <c r="C42" s="33" t="s">
        <v>73</v>
      </c>
      <c r="D42" s="34">
        <v>44560</v>
      </c>
      <c r="E42" s="40">
        <v>690.4</v>
      </c>
      <c r="F42" s="40">
        <v>691.15</v>
      </c>
      <c r="G42" s="41">
        <v>676.84999999999991</v>
      </c>
      <c r="H42" s="41">
        <v>663.3</v>
      </c>
      <c r="I42" s="41">
        <v>648.99999999999989</v>
      </c>
      <c r="J42" s="41">
        <v>704.69999999999993</v>
      </c>
      <c r="K42" s="41">
        <v>718.99999999999989</v>
      </c>
      <c r="L42" s="41">
        <v>732.55</v>
      </c>
      <c r="M42" s="31">
        <v>705.45</v>
      </c>
      <c r="N42" s="31">
        <v>677.6</v>
      </c>
      <c r="O42" s="42">
        <v>8139750</v>
      </c>
      <c r="P42" s="43">
        <v>-1.5957929096019584E-2</v>
      </c>
    </row>
    <row r="43" spans="1:16" ht="12.75" customHeight="1">
      <c r="A43" s="31">
        <v>33</v>
      </c>
      <c r="B43" s="32" t="s">
        <v>74</v>
      </c>
      <c r="C43" s="33" t="s">
        <v>75</v>
      </c>
      <c r="D43" s="34">
        <v>44560</v>
      </c>
      <c r="E43" s="40">
        <v>676.75</v>
      </c>
      <c r="F43" s="40">
        <v>677.4</v>
      </c>
      <c r="G43" s="41">
        <v>671.8</v>
      </c>
      <c r="H43" s="41">
        <v>666.85</v>
      </c>
      <c r="I43" s="41">
        <v>661.25</v>
      </c>
      <c r="J43" s="41">
        <v>682.34999999999991</v>
      </c>
      <c r="K43" s="41">
        <v>687.95</v>
      </c>
      <c r="L43" s="41">
        <v>692.89999999999986</v>
      </c>
      <c r="M43" s="31">
        <v>683</v>
      </c>
      <c r="N43" s="31">
        <v>672.45</v>
      </c>
      <c r="O43" s="42">
        <v>74402336</v>
      </c>
      <c r="P43" s="43">
        <v>-4.9819950190748592E-3</v>
      </c>
    </row>
    <row r="44" spans="1:16" ht="12.75" customHeight="1">
      <c r="A44" s="31">
        <v>34</v>
      </c>
      <c r="B44" s="32" t="s">
        <v>70</v>
      </c>
      <c r="C44" s="33" t="s">
        <v>76</v>
      </c>
      <c r="D44" s="34">
        <v>44560</v>
      </c>
      <c r="E44" s="40">
        <v>57.1</v>
      </c>
      <c r="F44" s="40">
        <v>57.683333333333337</v>
      </c>
      <c r="G44" s="41">
        <v>56.166666666666671</v>
      </c>
      <c r="H44" s="41">
        <v>55.233333333333334</v>
      </c>
      <c r="I44" s="41">
        <v>53.716666666666669</v>
      </c>
      <c r="J44" s="41">
        <v>58.616666666666674</v>
      </c>
      <c r="K44" s="41">
        <v>60.13333333333334</v>
      </c>
      <c r="L44" s="41">
        <v>61.066666666666677</v>
      </c>
      <c r="M44" s="31">
        <v>59.2</v>
      </c>
      <c r="N44" s="31">
        <v>56.75</v>
      </c>
      <c r="O44" s="42">
        <v>129507000</v>
      </c>
      <c r="P44" s="43">
        <v>3.8652631578947369E-2</v>
      </c>
    </row>
    <row r="45" spans="1:16" ht="12.75" customHeight="1">
      <c r="A45" s="31">
        <v>35</v>
      </c>
      <c r="B45" s="32" t="s">
        <v>47</v>
      </c>
      <c r="C45" s="33" t="s">
        <v>77</v>
      </c>
      <c r="D45" s="34">
        <v>44560</v>
      </c>
      <c r="E45" s="40">
        <v>354.45</v>
      </c>
      <c r="F45" s="40">
        <v>357.59999999999997</v>
      </c>
      <c r="G45" s="41">
        <v>349.34999999999991</v>
      </c>
      <c r="H45" s="41">
        <v>344.24999999999994</v>
      </c>
      <c r="I45" s="41">
        <v>335.99999999999989</v>
      </c>
      <c r="J45" s="41">
        <v>362.69999999999993</v>
      </c>
      <c r="K45" s="41">
        <v>370.95000000000005</v>
      </c>
      <c r="L45" s="41">
        <v>376.04999999999995</v>
      </c>
      <c r="M45" s="31">
        <v>365.85</v>
      </c>
      <c r="N45" s="31">
        <v>352.5</v>
      </c>
      <c r="O45" s="42">
        <v>20403300</v>
      </c>
      <c r="P45" s="43">
        <v>6.4690350456072965E-2</v>
      </c>
    </row>
    <row r="46" spans="1:16" ht="12.75" customHeight="1">
      <c r="A46" s="31">
        <v>36</v>
      </c>
      <c r="B46" s="32" t="s">
        <v>49</v>
      </c>
      <c r="C46" s="33" t="s">
        <v>78</v>
      </c>
      <c r="D46" s="34">
        <v>44560</v>
      </c>
      <c r="E46" s="40">
        <v>16527.7</v>
      </c>
      <c r="F46" s="40">
        <v>16611.066666666666</v>
      </c>
      <c r="G46" s="41">
        <v>16423.633333333331</v>
      </c>
      <c r="H46" s="41">
        <v>16319.566666666666</v>
      </c>
      <c r="I46" s="41">
        <v>16132.133333333331</v>
      </c>
      <c r="J46" s="41">
        <v>16715.133333333331</v>
      </c>
      <c r="K46" s="41">
        <v>16902.566666666666</v>
      </c>
      <c r="L46" s="41">
        <v>17006.633333333331</v>
      </c>
      <c r="M46" s="31">
        <v>16798.5</v>
      </c>
      <c r="N46" s="31">
        <v>16507</v>
      </c>
      <c r="O46" s="42">
        <v>177450</v>
      </c>
      <c r="P46" s="43">
        <v>-1.498751040799334E-2</v>
      </c>
    </row>
    <row r="47" spans="1:16" ht="12.75" customHeight="1">
      <c r="A47" s="31">
        <v>37</v>
      </c>
      <c r="B47" s="32" t="s">
        <v>79</v>
      </c>
      <c r="C47" s="33" t="s">
        <v>80</v>
      </c>
      <c r="D47" s="34">
        <v>44560</v>
      </c>
      <c r="E47" s="40">
        <v>372.5</v>
      </c>
      <c r="F47" s="40">
        <v>374.33333333333331</v>
      </c>
      <c r="G47" s="41">
        <v>368.96666666666664</v>
      </c>
      <c r="H47" s="41">
        <v>365.43333333333334</v>
      </c>
      <c r="I47" s="41">
        <v>360.06666666666666</v>
      </c>
      <c r="J47" s="41">
        <v>377.86666666666662</v>
      </c>
      <c r="K47" s="41">
        <v>383.23333333333329</v>
      </c>
      <c r="L47" s="41">
        <v>386.76666666666659</v>
      </c>
      <c r="M47" s="31">
        <v>379.7</v>
      </c>
      <c r="N47" s="31">
        <v>370.8</v>
      </c>
      <c r="O47" s="42">
        <v>29739600</v>
      </c>
      <c r="P47" s="43">
        <v>9.9022004889975541E-3</v>
      </c>
    </row>
    <row r="48" spans="1:16" ht="12.75" customHeight="1">
      <c r="A48" s="31">
        <v>38</v>
      </c>
      <c r="B48" s="32" t="s">
        <v>56</v>
      </c>
      <c r="C48" s="33" t="s">
        <v>81</v>
      </c>
      <c r="D48" s="34">
        <v>44560</v>
      </c>
      <c r="E48" s="40">
        <v>3544.35</v>
      </c>
      <c r="F48" s="40">
        <v>3548.4833333333336</v>
      </c>
      <c r="G48" s="41">
        <v>3526.3166666666671</v>
      </c>
      <c r="H48" s="41">
        <v>3508.2833333333333</v>
      </c>
      <c r="I48" s="41">
        <v>3486.1166666666668</v>
      </c>
      <c r="J48" s="41">
        <v>3566.5166666666673</v>
      </c>
      <c r="K48" s="41">
        <v>3588.6833333333334</v>
      </c>
      <c r="L48" s="41">
        <v>3606.7166666666676</v>
      </c>
      <c r="M48" s="31">
        <v>3570.65</v>
      </c>
      <c r="N48" s="31">
        <v>3530.45</v>
      </c>
      <c r="O48" s="42">
        <v>1378200</v>
      </c>
      <c r="P48" s="43">
        <v>-1.2609256340449921E-2</v>
      </c>
    </row>
    <row r="49" spans="1:16" ht="12.75" customHeight="1">
      <c r="A49" s="31">
        <v>39</v>
      </c>
      <c r="B49" s="32" t="s">
        <v>87</v>
      </c>
      <c r="C49" s="33" t="s">
        <v>322</v>
      </c>
      <c r="D49" s="34">
        <v>44560</v>
      </c>
      <c r="E49" s="40">
        <v>530.95000000000005</v>
      </c>
      <c r="F49" s="40">
        <v>531.58333333333337</v>
      </c>
      <c r="G49" s="41">
        <v>524.56666666666672</v>
      </c>
      <c r="H49" s="41">
        <v>518.18333333333339</v>
      </c>
      <c r="I49" s="41">
        <v>511.16666666666674</v>
      </c>
      <c r="J49" s="41">
        <v>537.9666666666667</v>
      </c>
      <c r="K49" s="41">
        <v>544.98333333333335</v>
      </c>
      <c r="L49" s="41">
        <v>551.36666666666667</v>
      </c>
      <c r="M49" s="31">
        <v>538.6</v>
      </c>
      <c r="N49" s="31">
        <v>525.20000000000005</v>
      </c>
      <c r="O49" s="42">
        <v>5456100</v>
      </c>
      <c r="P49" s="43">
        <v>-4.1124057573680602E-2</v>
      </c>
    </row>
    <row r="50" spans="1:16" ht="12.75" customHeight="1">
      <c r="A50" s="31">
        <v>40</v>
      </c>
      <c r="B50" s="32" t="s">
        <v>47</v>
      </c>
      <c r="C50" s="33" t="s">
        <v>82</v>
      </c>
      <c r="D50" s="34">
        <v>44560</v>
      </c>
      <c r="E50" s="40">
        <v>453.85</v>
      </c>
      <c r="F50" s="40">
        <v>457.81666666666666</v>
      </c>
      <c r="G50" s="41">
        <v>448.88333333333333</v>
      </c>
      <c r="H50" s="41">
        <v>443.91666666666669</v>
      </c>
      <c r="I50" s="41">
        <v>434.98333333333335</v>
      </c>
      <c r="J50" s="41">
        <v>462.7833333333333</v>
      </c>
      <c r="K50" s="41">
        <v>471.71666666666658</v>
      </c>
      <c r="L50" s="41">
        <v>476.68333333333328</v>
      </c>
      <c r="M50" s="31">
        <v>466.75</v>
      </c>
      <c r="N50" s="31">
        <v>452.85</v>
      </c>
      <c r="O50" s="42">
        <v>18755000</v>
      </c>
      <c r="P50" s="43">
        <v>2.7727546714888487E-2</v>
      </c>
    </row>
    <row r="51" spans="1:16" ht="12.75" customHeight="1">
      <c r="A51" s="31">
        <v>41</v>
      </c>
      <c r="B51" s="32" t="s">
        <v>58</v>
      </c>
      <c r="C51" s="33" t="s">
        <v>83</v>
      </c>
      <c r="D51" s="34">
        <v>44560</v>
      </c>
      <c r="E51" s="40">
        <v>194.05</v>
      </c>
      <c r="F51" s="40">
        <v>196.15</v>
      </c>
      <c r="G51" s="41">
        <v>190.75</v>
      </c>
      <c r="H51" s="41">
        <v>187.45</v>
      </c>
      <c r="I51" s="41">
        <v>182.04999999999998</v>
      </c>
      <c r="J51" s="41">
        <v>199.45000000000002</v>
      </c>
      <c r="K51" s="41">
        <v>204.85000000000005</v>
      </c>
      <c r="L51" s="41">
        <v>208.15000000000003</v>
      </c>
      <c r="M51" s="31">
        <v>201.55</v>
      </c>
      <c r="N51" s="31">
        <v>192.85</v>
      </c>
      <c r="O51" s="42">
        <v>55938600</v>
      </c>
      <c r="P51" s="43">
        <v>1.59866614358572E-2</v>
      </c>
    </row>
    <row r="52" spans="1:16" ht="12.75" customHeight="1">
      <c r="A52" s="31">
        <v>42</v>
      </c>
      <c r="B52" s="32" t="s">
        <v>63</v>
      </c>
      <c r="C52" s="33" t="s">
        <v>330</v>
      </c>
      <c r="D52" s="34">
        <v>44560</v>
      </c>
      <c r="E52" s="40">
        <v>550.95000000000005</v>
      </c>
      <c r="F52" s="40">
        <v>554.33333333333337</v>
      </c>
      <c r="G52" s="41">
        <v>544.41666666666674</v>
      </c>
      <c r="H52" s="41">
        <v>537.88333333333333</v>
      </c>
      <c r="I52" s="41">
        <v>527.9666666666667</v>
      </c>
      <c r="J52" s="41">
        <v>560.86666666666679</v>
      </c>
      <c r="K52" s="41">
        <v>570.78333333333353</v>
      </c>
      <c r="L52" s="41">
        <v>577.31666666666683</v>
      </c>
      <c r="M52" s="31">
        <v>564.25</v>
      </c>
      <c r="N52" s="31">
        <v>547.79999999999995</v>
      </c>
      <c r="O52" s="42">
        <v>4173000</v>
      </c>
      <c r="P52" s="43">
        <v>-5.5762081784386614E-3</v>
      </c>
    </row>
    <row r="53" spans="1:16" ht="12.75" customHeight="1">
      <c r="A53" s="31">
        <v>43</v>
      </c>
      <c r="B53" s="32" t="s">
        <v>44</v>
      </c>
      <c r="C53" s="33" t="s">
        <v>341</v>
      </c>
      <c r="D53" s="34">
        <v>44560</v>
      </c>
      <c r="E53" s="40">
        <v>381.4</v>
      </c>
      <c r="F53" s="40">
        <v>385.51666666666665</v>
      </c>
      <c r="G53" s="41">
        <v>376.2833333333333</v>
      </c>
      <c r="H53" s="41">
        <v>371.16666666666663</v>
      </c>
      <c r="I53" s="41">
        <v>361.93333333333328</v>
      </c>
      <c r="J53" s="41">
        <v>390.63333333333333</v>
      </c>
      <c r="K53" s="41">
        <v>399.86666666666667</v>
      </c>
      <c r="L53" s="41">
        <v>404.98333333333335</v>
      </c>
      <c r="M53" s="31">
        <v>394.75</v>
      </c>
      <c r="N53" s="31">
        <v>380.4</v>
      </c>
      <c r="O53" s="42">
        <v>2529000</v>
      </c>
      <c r="P53" s="43">
        <v>-1.4611338398597311E-2</v>
      </c>
    </row>
    <row r="54" spans="1:16" ht="12.75" customHeight="1">
      <c r="A54" s="31">
        <v>44</v>
      </c>
      <c r="B54" s="32" t="s">
        <v>63</v>
      </c>
      <c r="C54" s="33" t="s">
        <v>84</v>
      </c>
      <c r="D54" s="34">
        <v>44560</v>
      </c>
      <c r="E54" s="40">
        <v>521.04999999999995</v>
      </c>
      <c r="F54" s="40">
        <v>526.5333333333333</v>
      </c>
      <c r="G54" s="41">
        <v>513.61666666666656</v>
      </c>
      <c r="H54" s="41">
        <v>506.18333333333328</v>
      </c>
      <c r="I54" s="41">
        <v>493.26666666666654</v>
      </c>
      <c r="J54" s="41">
        <v>533.96666666666658</v>
      </c>
      <c r="K54" s="41">
        <v>546.88333333333333</v>
      </c>
      <c r="L54" s="41">
        <v>554.31666666666661</v>
      </c>
      <c r="M54" s="31">
        <v>539.45000000000005</v>
      </c>
      <c r="N54" s="31">
        <v>519.1</v>
      </c>
      <c r="O54" s="42">
        <v>8715000</v>
      </c>
      <c r="P54" s="43">
        <v>-1.37218842834913E-2</v>
      </c>
    </row>
    <row r="55" spans="1:16" ht="12.75" customHeight="1">
      <c r="A55" s="31">
        <v>45</v>
      </c>
      <c r="B55" s="32" t="s">
        <v>47</v>
      </c>
      <c r="C55" s="33" t="s">
        <v>85</v>
      </c>
      <c r="D55" s="34">
        <v>44560</v>
      </c>
      <c r="E55" s="40">
        <v>907</v>
      </c>
      <c r="F55" s="40">
        <v>907.5</v>
      </c>
      <c r="G55" s="41">
        <v>902.5</v>
      </c>
      <c r="H55" s="41">
        <v>898</v>
      </c>
      <c r="I55" s="41">
        <v>893</v>
      </c>
      <c r="J55" s="41">
        <v>912</v>
      </c>
      <c r="K55" s="41">
        <v>917</v>
      </c>
      <c r="L55" s="41">
        <v>921.5</v>
      </c>
      <c r="M55" s="31">
        <v>912.5</v>
      </c>
      <c r="N55" s="31">
        <v>903</v>
      </c>
      <c r="O55" s="42">
        <v>10574850</v>
      </c>
      <c r="P55" s="43">
        <v>-7.0796460176991149E-3</v>
      </c>
    </row>
    <row r="56" spans="1:16" ht="12.75" customHeight="1">
      <c r="A56" s="31">
        <v>46</v>
      </c>
      <c r="B56" s="32" t="s">
        <v>44</v>
      </c>
      <c r="C56" s="33" t="s">
        <v>86</v>
      </c>
      <c r="D56" s="34">
        <v>44560</v>
      </c>
      <c r="E56" s="40">
        <v>145.80000000000001</v>
      </c>
      <c r="F56" s="40">
        <v>146.5</v>
      </c>
      <c r="G56" s="41">
        <v>144.69999999999999</v>
      </c>
      <c r="H56" s="41">
        <v>143.6</v>
      </c>
      <c r="I56" s="41">
        <v>141.79999999999998</v>
      </c>
      <c r="J56" s="41">
        <v>147.6</v>
      </c>
      <c r="K56" s="41">
        <v>149.4</v>
      </c>
      <c r="L56" s="41">
        <v>150.5</v>
      </c>
      <c r="M56" s="31">
        <v>148.30000000000001</v>
      </c>
      <c r="N56" s="31">
        <v>145.4</v>
      </c>
      <c r="O56" s="42">
        <v>50874600</v>
      </c>
      <c r="P56" s="43">
        <v>2.2339897401952671E-3</v>
      </c>
    </row>
    <row r="57" spans="1:16" ht="12.75" customHeight="1">
      <c r="A57" s="31">
        <v>47</v>
      </c>
      <c r="B57" s="32" t="s">
        <v>87</v>
      </c>
      <c r="C57" s="33" t="s">
        <v>88</v>
      </c>
      <c r="D57" s="34">
        <v>44560</v>
      </c>
      <c r="E57" s="40">
        <v>5657.65</v>
      </c>
      <c r="F57" s="40">
        <v>5615.8166666666666</v>
      </c>
      <c r="G57" s="41">
        <v>5550.6333333333332</v>
      </c>
      <c r="H57" s="41">
        <v>5443.6166666666668</v>
      </c>
      <c r="I57" s="41">
        <v>5378.4333333333334</v>
      </c>
      <c r="J57" s="41">
        <v>5722.833333333333</v>
      </c>
      <c r="K57" s="41">
        <v>5788.0166666666655</v>
      </c>
      <c r="L57" s="41">
        <v>5895.0333333333328</v>
      </c>
      <c r="M57" s="31">
        <v>5681</v>
      </c>
      <c r="N57" s="31">
        <v>5508.8</v>
      </c>
      <c r="O57" s="42">
        <v>899800</v>
      </c>
      <c r="P57" s="43">
        <v>4.5774254772803398E-3</v>
      </c>
    </row>
    <row r="58" spans="1:16" ht="12.75" customHeight="1">
      <c r="A58" s="31">
        <v>48</v>
      </c>
      <c r="B58" s="32" t="s">
        <v>56</v>
      </c>
      <c r="C58" s="33" t="s">
        <v>89</v>
      </c>
      <c r="D58" s="34">
        <v>44560</v>
      </c>
      <c r="E58" s="40">
        <v>1457.8</v>
      </c>
      <c r="F58" s="40">
        <v>1463.55</v>
      </c>
      <c r="G58" s="41">
        <v>1449.5</v>
      </c>
      <c r="H58" s="41">
        <v>1441.2</v>
      </c>
      <c r="I58" s="41">
        <v>1427.15</v>
      </c>
      <c r="J58" s="41">
        <v>1471.85</v>
      </c>
      <c r="K58" s="41">
        <v>1485.8999999999996</v>
      </c>
      <c r="L58" s="41">
        <v>1494.1999999999998</v>
      </c>
      <c r="M58" s="31">
        <v>1477.6</v>
      </c>
      <c r="N58" s="31">
        <v>1455.25</v>
      </c>
      <c r="O58" s="42">
        <v>3442600</v>
      </c>
      <c r="P58" s="43">
        <v>-1.9439736815870801E-2</v>
      </c>
    </row>
    <row r="59" spans="1:16" ht="12.75" customHeight="1">
      <c r="A59" s="31">
        <v>49</v>
      </c>
      <c r="B59" s="32" t="s">
        <v>44</v>
      </c>
      <c r="C59" s="33" t="s">
        <v>90</v>
      </c>
      <c r="D59" s="34">
        <v>44560</v>
      </c>
      <c r="E59" s="40">
        <v>603.5</v>
      </c>
      <c r="F59" s="40">
        <v>609.91666666666663</v>
      </c>
      <c r="G59" s="41">
        <v>594.88333333333321</v>
      </c>
      <c r="H59" s="41">
        <v>586.26666666666654</v>
      </c>
      <c r="I59" s="41">
        <v>571.23333333333312</v>
      </c>
      <c r="J59" s="41">
        <v>618.5333333333333</v>
      </c>
      <c r="K59" s="41">
        <v>633.56666666666683</v>
      </c>
      <c r="L59" s="41">
        <v>642.18333333333339</v>
      </c>
      <c r="M59" s="31">
        <v>624.95000000000005</v>
      </c>
      <c r="N59" s="31">
        <v>601.29999999999995</v>
      </c>
      <c r="O59" s="42">
        <v>6934679</v>
      </c>
      <c r="P59" s="43">
        <v>4.1272642722143316E-2</v>
      </c>
    </row>
    <row r="60" spans="1:16" ht="12.75" customHeight="1">
      <c r="A60" s="31">
        <v>50</v>
      </c>
      <c r="B60" s="32" t="s">
        <v>44</v>
      </c>
      <c r="C60" s="33" t="s">
        <v>91</v>
      </c>
      <c r="D60" s="34">
        <v>44560</v>
      </c>
      <c r="E60" s="40">
        <v>744.45</v>
      </c>
      <c r="F60" s="40">
        <v>741.44999999999993</v>
      </c>
      <c r="G60" s="41">
        <v>735.09999999999991</v>
      </c>
      <c r="H60" s="41">
        <v>725.75</v>
      </c>
      <c r="I60" s="41">
        <v>719.4</v>
      </c>
      <c r="J60" s="41">
        <v>750.79999999999984</v>
      </c>
      <c r="K60" s="41">
        <v>757.15</v>
      </c>
      <c r="L60" s="41">
        <v>766.49999999999977</v>
      </c>
      <c r="M60" s="31">
        <v>747.8</v>
      </c>
      <c r="N60" s="31">
        <v>732.1</v>
      </c>
      <c r="O60" s="42">
        <v>1307500</v>
      </c>
      <c r="P60" s="43">
        <v>-3.9044556729444187E-2</v>
      </c>
    </row>
    <row r="61" spans="1:16" ht="12.75" customHeight="1">
      <c r="A61" s="31">
        <v>51</v>
      </c>
      <c r="B61" s="32" t="s">
        <v>70</v>
      </c>
      <c r="C61" s="33" t="s">
        <v>251</v>
      </c>
      <c r="D61" s="34">
        <v>44560</v>
      </c>
      <c r="E61" s="40">
        <v>430.95</v>
      </c>
      <c r="F61" s="40">
        <v>428.7833333333333</v>
      </c>
      <c r="G61" s="41">
        <v>424.91666666666663</v>
      </c>
      <c r="H61" s="41">
        <v>418.88333333333333</v>
      </c>
      <c r="I61" s="41">
        <v>415.01666666666665</v>
      </c>
      <c r="J61" s="41">
        <v>434.81666666666661</v>
      </c>
      <c r="K61" s="41">
        <v>438.68333333333328</v>
      </c>
      <c r="L61" s="41">
        <v>444.71666666666658</v>
      </c>
      <c r="M61" s="31">
        <v>432.65</v>
      </c>
      <c r="N61" s="31">
        <v>422.75</v>
      </c>
      <c r="O61" s="42">
        <v>2630100</v>
      </c>
      <c r="P61" s="43">
        <v>-6.9287660568314521E-2</v>
      </c>
    </row>
    <row r="62" spans="1:16" ht="12.75" customHeight="1">
      <c r="A62" s="31">
        <v>52</v>
      </c>
      <c r="B62" s="32" t="s">
        <v>58</v>
      </c>
      <c r="C62" s="33" t="s">
        <v>92</v>
      </c>
      <c r="D62" s="34">
        <v>44560</v>
      </c>
      <c r="E62" s="40">
        <v>133.69999999999999</v>
      </c>
      <c r="F62" s="40">
        <v>134.41666666666666</v>
      </c>
      <c r="G62" s="41">
        <v>132.58333333333331</v>
      </c>
      <c r="H62" s="41">
        <v>131.46666666666667</v>
      </c>
      <c r="I62" s="41">
        <v>129.63333333333333</v>
      </c>
      <c r="J62" s="41">
        <v>135.5333333333333</v>
      </c>
      <c r="K62" s="41">
        <v>137.36666666666662</v>
      </c>
      <c r="L62" s="41">
        <v>138.48333333333329</v>
      </c>
      <c r="M62" s="31">
        <v>136.25</v>
      </c>
      <c r="N62" s="31">
        <v>133.30000000000001</v>
      </c>
      <c r="O62" s="42">
        <v>10706400</v>
      </c>
      <c r="P62" s="43">
        <v>1.9492082234304924E-2</v>
      </c>
    </row>
    <row r="63" spans="1:16" ht="12.75" customHeight="1">
      <c r="A63" s="31">
        <v>53</v>
      </c>
      <c r="B63" s="32" t="s">
        <v>70</v>
      </c>
      <c r="C63" s="33" t="s">
        <v>93</v>
      </c>
      <c r="D63" s="34">
        <v>44560</v>
      </c>
      <c r="E63" s="40">
        <v>918.05</v>
      </c>
      <c r="F63" s="40">
        <v>922.26666666666654</v>
      </c>
      <c r="G63" s="41">
        <v>910.8833333333331</v>
      </c>
      <c r="H63" s="41">
        <v>903.71666666666658</v>
      </c>
      <c r="I63" s="41">
        <v>892.33333333333314</v>
      </c>
      <c r="J63" s="41">
        <v>929.43333333333305</v>
      </c>
      <c r="K63" s="41">
        <v>940.81666666666649</v>
      </c>
      <c r="L63" s="41">
        <v>947.98333333333301</v>
      </c>
      <c r="M63" s="31">
        <v>933.65</v>
      </c>
      <c r="N63" s="31">
        <v>915.1</v>
      </c>
      <c r="O63" s="42">
        <v>1481400</v>
      </c>
      <c r="P63" s="43">
        <v>-6.4386317907444666E-3</v>
      </c>
    </row>
    <row r="64" spans="1:16" ht="12.75" customHeight="1">
      <c r="A64" s="31">
        <v>54</v>
      </c>
      <c r="B64" s="32" t="s">
        <v>56</v>
      </c>
      <c r="C64" s="33" t="s">
        <v>94</v>
      </c>
      <c r="D64" s="34">
        <v>44560</v>
      </c>
      <c r="E64" s="40">
        <v>563.6</v>
      </c>
      <c r="F64" s="40">
        <v>565.91666666666674</v>
      </c>
      <c r="G64" s="41">
        <v>560.13333333333344</v>
      </c>
      <c r="H64" s="41">
        <v>556.66666666666674</v>
      </c>
      <c r="I64" s="41">
        <v>550.88333333333344</v>
      </c>
      <c r="J64" s="41">
        <v>569.38333333333344</v>
      </c>
      <c r="K64" s="41">
        <v>575.16666666666674</v>
      </c>
      <c r="L64" s="41">
        <v>578.63333333333344</v>
      </c>
      <c r="M64" s="31">
        <v>571.70000000000005</v>
      </c>
      <c r="N64" s="31">
        <v>562.45000000000005</v>
      </c>
      <c r="O64" s="42">
        <v>10831250</v>
      </c>
      <c r="P64" s="43">
        <v>2.678042422087925E-2</v>
      </c>
    </row>
    <row r="65" spans="1:16" ht="12.75" customHeight="1">
      <c r="A65" s="31">
        <v>55</v>
      </c>
      <c r="B65" s="32" t="s">
        <v>42</v>
      </c>
      <c r="C65" s="33" t="s">
        <v>252</v>
      </c>
      <c r="D65" s="34">
        <v>44560</v>
      </c>
      <c r="E65" s="40">
        <v>1824.95</v>
      </c>
      <c r="F65" s="40">
        <v>1847.3</v>
      </c>
      <c r="G65" s="41">
        <v>1787.6499999999999</v>
      </c>
      <c r="H65" s="41">
        <v>1750.35</v>
      </c>
      <c r="I65" s="41">
        <v>1690.6999999999998</v>
      </c>
      <c r="J65" s="41">
        <v>1884.6</v>
      </c>
      <c r="K65" s="41">
        <v>1944.25</v>
      </c>
      <c r="L65" s="41">
        <v>1981.55</v>
      </c>
      <c r="M65" s="31">
        <v>1906.95</v>
      </c>
      <c r="N65" s="31">
        <v>1810</v>
      </c>
      <c r="O65" s="42">
        <v>570750</v>
      </c>
      <c r="P65" s="43">
        <v>1.5117830146731881E-2</v>
      </c>
    </row>
    <row r="66" spans="1:16" ht="12.75" customHeight="1">
      <c r="A66" s="31">
        <v>56</v>
      </c>
      <c r="B66" s="32" t="s">
        <v>38</v>
      </c>
      <c r="C66" s="33" t="s">
        <v>95</v>
      </c>
      <c r="D66" s="34">
        <v>44560</v>
      </c>
      <c r="E66" s="40">
        <v>2312.4</v>
      </c>
      <c r="F66" s="40">
        <v>2311.8333333333335</v>
      </c>
      <c r="G66" s="41">
        <v>2281.7666666666669</v>
      </c>
      <c r="H66" s="41">
        <v>2251.1333333333332</v>
      </c>
      <c r="I66" s="41">
        <v>2221.0666666666666</v>
      </c>
      <c r="J66" s="41">
        <v>2342.4666666666672</v>
      </c>
      <c r="K66" s="41">
        <v>2372.5333333333338</v>
      </c>
      <c r="L66" s="41">
        <v>2403.1666666666674</v>
      </c>
      <c r="M66" s="31">
        <v>2341.9</v>
      </c>
      <c r="N66" s="31">
        <v>2281.1999999999998</v>
      </c>
      <c r="O66" s="42">
        <v>2433000</v>
      </c>
      <c r="P66" s="43">
        <v>5.2680508211961578E-3</v>
      </c>
    </row>
    <row r="67" spans="1:16" ht="12.75" customHeight="1">
      <c r="A67" s="31">
        <v>57</v>
      </c>
      <c r="B67" s="32" t="s">
        <v>44</v>
      </c>
      <c r="C67" s="33" t="s">
        <v>349</v>
      </c>
      <c r="D67" s="34">
        <v>44560</v>
      </c>
      <c r="E67" s="40">
        <v>263.10000000000002</v>
      </c>
      <c r="F67" s="40">
        <v>265.48333333333335</v>
      </c>
      <c r="G67" s="41">
        <v>257.66666666666669</v>
      </c>
      <c r="H67" s="41">
        <v>252.23333333333335</v>
      </c>
      <c r="I67" s="41">
        <v>244.41666666666669</v>
      </c>
      <c r="J67" s="41">
        <v>270.91666666666669</v>
      </c>
      <c r="K67" s="41">
        <v>278.73333333333329</v>
      </c>
      <c r="L67" s="41">
        <v>284.16666666666669</v>
      </c>
      <c r="M67" s="31">
        <v>273.3</v>
      </c>
      <c r="N67" s="31">
        <v>260.05</v>
      </c>
      <c r="O67" s="42">
        <v>16056300</v>
      </c>
      <c r="P67" s="43">
        <v>-1.4322543683758235E-4</v>
      </c>
    </row>
    <row r="68" spans="1:16" ht="12.75" customHeight="1">
      <c r="A68" s="31">
        <v>58</v>
      </c>
      <c r="B68" s="32" t="s">
        <v>47</v>
      </c>
      <c r="C68" s="33" t="s">
        <v>96</v>
      </c>
      <c r="D68" s="34">
        <v>44560</v>
      </c>
      <c r="E68" s="40">
        <v>4457.7</v>
      </c>
      <c r="F68" s="40">
        <v>4482.1333333333323</v>
      </c>
      <c r="G68" s="41">
        <v>4428.366666666665</v>
      </c>
      <c r="H68" s="41">
        <v>4399.0333333333328</v>
      </c>
      <c r="I68" s="41">
        <v>4345.2666666666655</v>
      </c>
      <c r="J68" s="41">
        <v>4511.4666666666644</v>
      </c>
      <c r="K68" s="41">
        <v>4565.2333333333327</v>
      </c>
      <c r="L68" s="41">
        <v>4594.5666666666639</v>
      </c>
      <c r="M68" s="31">
        <v>4535.8999999999996</v>
      </c>
      <c r="N68" s="31">
        <v>4452.8</v>
      </c>
      <c r="O68" s="42">
        <v>2798400</v>
      </c>
      <c r="P68" s="43">
        <v>9.9245732433505367E-3</v>
      </c>
    </row>
    <row r="69" spans="1:16" ht="12.75" customHeight="1">
      <c r="A69" s="31">
        <v>59</v>
      </c>
      <c r="B69" s="32" t="s">
        <v>44</v>
      </c>
      <c r="C69" s="33" t="s">
        <v>254</v>
      </c>
      <c r="D69" s="34">
        <v>44560</v>
      </c>
      <c r="E69" s="40">
        <v>5423.1</v>
      </c>
      <c r="F69" s="40">
        <v>5428.5999999999995</v>
      </c>
      <c r="G69" s="41">
        <v>5384.4999999999991</v>
      </c>
      <c r="H69" s="41">
        <v>5345.9</v>
      </c>
      <c r="I69" s="41">
        <v>5301.7999999999993</v>
      </c>
      <c r="J69" s="41">
        <v>5467.1999999999989</v>
      </c>
      <c r="K69" s="41">
        <v>5511.2999999999993</v>
      </c>
      <c r="L69" s="41">
        <v>5549.8999999999987</v>
      </c>
      <c r="M69" s="31">
        <v>5472.7</v>
      </c>
      <c r="N69" s="31">
        <v>5390</v>
      </c>
      <c r="O69" s="42">
        <v>456875</v>
      </c>
      <c r="P69" s="43">
        <v>-5.4421768707482989E-3</v>
      </c>
    </row>
    <row r="70" spans="1:16" ht="12.75" customHeight="1">
      <c r="A70" s="31">
        <v>60</v>
      </c>
      <c r="B70" s="32" t="s">
        <v>97</v>
      </c>
      <c r="C70" s="33" t="s">
        <v>98</v>
      </c>
      <c r="D70" s="34">
        <v>44560</v>
      </c>
      <c r="E70" s="40">
        <v>379.85</v>
      </c>
      <c r="F70" s="40">
        <v>380.36666666666673</v>
      </c>
      <c r="G70" s="41">
        <v>374.68333333333345</v>
      </c>
      <c r="H70" s="41">
        <v>369.51666666666671</v>
      </c>
      <c r="I70" s="41">
        <v>363.83333333333343</v>
      </c>
      <c r="J70" s="41">
        <v>385.53333333333347</v>
      </c>
      <c r="K70" s="41">
        <v>391.21666666666675</v>
      </c>
      <c r="L70" s="41">
        <v>396.3833333333335</v>
      </c>
      <c r="M70" s="31">
        <v>386.05</v>
      </c>
      <c r="N70" s="31">
        <v>375.2</v>
      </c>
      <c r="O70" s="42">
        <v>29370000</v>
      </c>
      <c r="P70" s="43">
        <v>-2.17092607859302E-2</v>
      </c>
    </row>
    <row r="71" spans="1:16" ht="12.75" customHeight="1">
      <c r="A71" s="31">
        <v>61</v>
      </c>
      <c r="B71" s="32" t="s">
        <v>47</v>
      </c>
      <c r="C71" s="33" t="s">
        <v>99</v>
      </c>
      <c r="D71" s="34">
        <v>44560</v>
      </c>
      <c r="E71" s="40">
        <v>4644.6499999999996</v>
      </c>
      <c r="F71" s="40">
        <v>4667.25</v>
      </c>
      <c r="G71" s="41">
        <v>4595.2</v>
      </c>
      <c r="H71" s="41">
        <v>4545.75</v>
      </c>
      <c r="I71" s="41">
        <v>4473.7</v>
      </c>
      <c r="J71" s="41">
        <v>4716.7</v>
      </c>
      <c r="K71" s="41">
        <v>4788.7499999999991</v>
      </c>
      <c r="L71" s="41">
        <v>4838.2</v>
      </c>
      <c r="M71" s="31">
        <v>4739.3</v>
      </c>
      <c r="N71" s="31">
        <v>4617.8</v>
      </c>
      <c r="O71" s="42">
        <v>2612000</v>
      </c>
      <c r="P71" s="43">
        <v>-1.3859020310633215E-3</v>
      </c>
    </row>
    <row r="72" spans="1:16" ht="12.75" customHeight="1">
      <c r="A72" s="31">
        <v>62</v>
      </c>
      <c r="B72" s="32" t="s">
        <v>49</v>
      </c>
      <c r="C72" s="33" t="s">
        <v>100</v>
      </c>
      <c r="D72" s="34">
        <v>44560</v>
      </c>
      <c r="E72" s="40">
        <v>2437.15</v>
      </c>
      <c r="F72" s="40">
        <v>2454.35</v>
      </c>
      <c r="G72" s="41">
        <v>2415.5</v>
      </c>
      <c r="H72" s="41">
        <v>2393.85</v>
      </c>
      <c r="I72" s="41">
        <v>2355</v>
      </c>
      <c r="J72" s="41">
        <v>2476</v>
      </c>
      <c r="K72" s="41">
        <v>2514.8499999999995</v>
      </c>
      <c r="L72" s="41">
        <v>2536.5</v>
      </c>
      <c r="M72" s="31">
        <v>2493.1999999999998</v>
      </c>
      <c r="N72" s="31">
        <v>2432.6999999999998</v>
      </c>
      <c r="O72" s="42">
        <v>3186750</v>
      </c>
      <c r="P72" s="43">
        <v>-7.9538025713663113E-3</v>
      </c>
    </row>
    <row r="73" spans="1:16" ht="12.75" customHeight="1">
      <c r="A73" s="31">
        <v>63</v>
      </c>
      <c r="B73" s="32" t="s">
        <v>49</v>
      </c>
      <c r="C73" s="33" t="s">
        <v>101</v>
      </c>
      <c r="D73" s="34">
        <v>44560</v>
      </c>
      <c r="E73" s="40">
        <v>1859.6</v>
      </c>
      <c r="F73" s="40">
        <v>1855.2333333333333</v>
      </c>
      <c r="G73" s="41">
        <v>1847.4666666666667</v>
      </c>
      <c r="H73" s="41">
        <v>1835.3333333333333</v>
      </c>
      <c r="I73" s="41">
        <v>1827.5666666666666</v>
      </c>
      <c r="J73" s="41">
        <v>1867.3666666666668</v>
      </c>
      <c r="K73" s="41">
        <v>1875.1333333333337</v>
      </c>
      <c r="L73" s="41">
        <v>1887.2666666666669</v>
      </c>
      <c r="M73" s="31">
        <v>1863</v>
      </c>
      <c r="N73" s="31">
        <v>1843.1</v>
      </c>
      <c r="O73" s="42">
        <v>5955950</v>
      </c>
      <c r="P73" s="43">
        <v>-1.9645120405576678E-2</v>
      </c>
    </row>
    <row r="74" spans="1:16" ht="12.75" customHeight="1">
      <c r="A74" s="31">
        <v>64</v>
      </c>
      <c r="B74" s="32" t="s">
        <v>49</v>
      </c>
      <c r="C74" s="33" t="s">
        <v>102</v>
      </c>
      <c r="D74" s="34">
        <v>44560</v>
      </c>
      <c r="E74" s="40">
        <v>162.75</v>
      </c>
      <c r="F74" s="40">
        <v>163.29999999999998</v>
      </c>
      <c r="G74" s="41">
        <v>161.59999999999997</v>
      </c>
      <c r="H74" s="41">
        <v>160.44999999999999</v>
      </c>
      <c r="I74" s="41">
        <v>158.74999999999997</v>
      </c>
      <c r="J74" s="41">
        <v>164.44999999999996</v>
      </c>
      <c r="K74" s="41">
        <v>166.14999999999995</v>
      </c>
      <c r="L74" s="41">
        <v>167.29999999999995</v>
      </c>
      <c r="M74" s="31">
        <v>165</v>
      </c>
      <c r="N74" s="31">
        <v>162.15</v>
      </c>
      <c r="O74" s="42">
        <v>26719200</v>
      </c>
      <c r="P74" s="43">
        <v>6.7824199674443838E-3</v>
      </c>
    </row>
    <row r="75" spans="1:16" ht="12.75" customHeight="1">
      <c r="A75" s="31">
        <v>65</v>
      </c>
      <c r="B75" s="32" t="s">
        <v>58</v>
      </c>
      <c r="C75" s="44" t="s">
        <v>103</v>
      </c>
      <c r="D75" s="34">
        <v>44560</v>
      </c>
      <c r="E75" s="40">
        <v>80.95</v>
      </c>
      <c r="F75" s="40">
        <v>81.183333333333337</v>
      </c>
      <c r="G75" s="41">
        <v>79.966666666666669</v>
      </c>
      <c r="H75" s="41">
        <v>78.983333333333334</v>
      </c>
      <c r="I75" s="41">
        <v>77.766666666666666</v>
      </c>
      <c r="J75" s="41">
        <v>82.166666666666671</v>
      </c>
      <c r="K75" s="41">
        <v>83.38333333333334</v>
      </c>
      <c r="L75" s="41">
        <v>84.366666666666674</v>
      </c>
      <c r="M75" s="31">
        <v>82.4</v>
      </c>
      <c r="N75" s="31">
        <v>80.2</v>
      </c>
      <c r="O75" s="42">
        <v>107110000</v>
      </c>
      <c r="P75" s="43">
        <v>6.2946260804208941E-3</v>
      </c>
    </row>
    <row r="76" spans="1:16" ht="12.75" customHeight="1">
      <c r="A76" s="31">
        <v>66</v>
      </c>
      <c r="B76" s="32" t="s">
        <v>87</v>
      </c>
      <c r="C76" s="33" t="s">
        <v>364</v>
      </c>
      <c r="D76" s="34">
        <v>44560</v>
      </c>
      <c r="E76" s="40">
        <v>184</v>
      </c>
      <c r="F76" s="40">
        <v>180.81666666666669</v>
      </c>
      <c r="G76" s="41">
        <v>176.18333333333339</v>
      </c>
      <c r="H76" s="41">
        <v>168.3666666666667</v>
      </c>
      <c r="I76" s="41">
        <v>163.73333333333341</v>
      </c>
      <c r="J76" s="41">
        <v>188.63333333333338</v>
      </c>
      <c r="K76" s="41">
        <v>193.26666666666665</v>
      </c>
      <c r="L76" s="41">
        <v>201.08333333333337</v>
      </c>
      <c r="M76" s="31">
        <v>185.45</v>
      </c>
      <c r="N76" s="31">
        <v>173</v>
      </c>
      <c r="O76" s="42">
        <v>11635000</v>
      </c>
      <c r="P76" s="43">
        <v>0.29672558678643873</v>
      </c>
    </row>
    <row r="77" spans="1:16" ht="12.75" customHeight="1">
      <c r="A77" s="31">
        <v>67</v>
      </c>
      <c r="B77" s="32" t="s">
        <v>79</v>
      </c>
      <c r="C77" s="33" t="s">
        <v>104</v>
      </c>
      <c r="D77" s="34">
        <v>44560</v>
      </c>
      <c r="E77" s="40">
        <v>127.2</v>
      </c>
      <c r="F77" s="40">
        <v>127.95</v>
      </c>
      <c r="G77" s="41">
        <v>125.30000000000001</v>
      </c>
      <c r="H77" s="41">
        <v>123.4</v>
      </c>
      <c r="I77" s="41">
        <v>120.75000000000001</v>
      </c>
      <c r="J77" s="41">
        <v>129.85000000000002</v>
      </c>
      <c r="K77" s="41">
        <v>132.5</v>
      </c>
      <c r="L77" s="41">
        <v>134.4</v>
      </c>
      <c r="M77" s="31">
        <v>130.6</v>
      </c>
      <c r="N77" s="31">
        <v>126.05</v>
      </c>
      <c r="O77" s="42">
        <v>50892300</v>
      </c>
      <c r="P77" s="43">
        <v>-1.9969458475273111E-2</v>
      </c>
    </row>
    <row r="78" spans="1:16" ht="12.75" customHeight="1">
      <c r="A78" s="31">
        <v>68</v>
      </c>
      <c r="B78" s="32" t="s">
        <v>47</v>
      </c>
      <c r="C78" s="33" t="s">
        <v>105</v>
      </c>
      <c r="D78" s="34">
        <v>44560</v>
      </c>
      <c r="E78" s="40">
        <v>495.8</v>
      </c>
      <c r="F78" s="40">
        <v>499.2166666666667</v>
      </c>
      <c r="G78" s="41">
        <v>489.78333333333342</v>
      </c>
      <c r="H78" s="41">
        <v>483.76666666666671</v>
      </c>
      <c r="I78" s="41">
        <v>474.33333333333343</v>
      </c>
      <c r="J78" s="41">
        <v>505.23333333333341</v>
      </c>
      <c r="K78" s="41">
        <v>514.66666666666674</v>
      </c>
      <c r="L78" s="41">
        <v>520.68333333333339</v>
      </c>
      <c r="M78" s="31">
        <v>508.65</v>
      </c>
      <c r="N78" s="31">
        <v>493.2</v>
      </c>
      <c r="O78" s="42">
        <v>9957850</v>
      </c>
      <c r="P78" s="43">
        <v>-3.108450379921713E-3</v>
      </c>
    </row>
    <row r="79" spans="1:16" ht="12.75" customHeight="1">
      <c r="A79" s="31">
        <v>69</v>
      </c>
      <c r="B79" s="32" t="s">
        <v>106</v>
      </c>
      <c r="C79" s="33" t="s">
        <v>107</v>
      </c>
      <c r="D79" s="34">
        <v>44560</v>
      </c>
      <c r="E79" s="40">
        <v>42.65</v>
      </c>
      <c r="F79" s="40">
        <v>42.599999999999994</v>
      </c>
      <c r="G79" s="41">
        <v>42.149999999999991</v>
      </c>
      <c r="H79" s="41">
        <v>41.65</v>
      </c>
      <c r="I79" s="41">
        <v>41.199999999999996</v>
      </c>
      <c r="J79" s="41">
        <v>43.099999999999987</v>
      </c>
      <c r="K79" s="41">
        <v>43.54999999999999</v>
      </c>
      <c r="L79" s="41">
        <v>44.049999999999983</v>
      </c>
      <c r="M79" s="31">
        <v>43.05</v>
      </c>
      <c r="N79" s="31">
        <v>42.1</v>
      </c>
      <c r="O79" s="42">
        <v>146542500</v>
      </c>
      <c r="P79" s="43">
        <v>4.5089858793324777E-2</v>
      </c>
    </row>
    <row r="80" spans="1:16" ht="12.75" customHeight="1">
      <c r="A80" s="31">
        <v>70</v>
      </c>
      <c r="B80" s="32" t="s">
        <v>56</v>
      </c>
      <c r="C80" s="33" t="s">
        <v>108</v>
      </c>
      <c r="D80" s="34">
        <v>44560</v>
      </c>
      <c r="E80" s="40">
        <v>967.45</v>
      </c>
      <c r="F80" s="40">
        <v>969.56666666666661</v>
      </c>
      <c r="G80" s="41">
        <v>962.18333333333317</v>
      </c>
      <c r="H80" s="41">
        <v>956.91666666666652</v>
      </c>
      <c r="I80" s="41">
        <v>949.53333333333308</v>
      </c>
      <c r="J80" s="41">
        <v>974.83333333333326</v>
      </c>
      <c r="K80" s="41">
        <v>982.2166666666667</v>
      </c>
      <c r="L80" s="41">
        <v>987.48333333333335</v>
      </c>
      <c r="M80" s="31">
        <v>976.95</v>
      </c>
      <c r="N80" s="31">
        <v>964.3</v>
      </c>
      <c r="O80" s="42">
        <v>5621500</v>
      </c>
      <c r="P80" s="43">
        <v>-1.4895294839218436E-2</v>
      </c>
    </row>
    <row r="81" spans="1:16" ht="12.75" customHeight="1">
      <c r="A81" s="31">
        <v>71</v>
      </c>
      <c r="B81" s="32" t="s">
        <v>97</v>
      </c>
      <c r="C81" s="33" t="s">
        <v>109</v>
      </c>
      <c r="D81" s="34">
        <v>44560</v>
      </c>
      <c r="E81" s="40">
        <v>1832.3</v>
      </c>
      <c r="F81" s="40">
        <v>1842.9666666666665</v>
      </c>
      <c r="G81" s="41">
        <v>1804.5333333333328</v>
      </c>
      <c r="H81" s="41">
        <v>1776.7666666666664</v>
      </c>
      <c r="I81" s="41">
        <v>1738.3333333333328</v>
      </c>
      <c r="J81" s="41">
        <v>1870.7333333333329</v>
      </c>
      <c r="K81" s="41">
        <v>1909.1666666666667</v>
      </c>
      <c r="L81" s="41">
        <v>1936.9333333333329</v>
      </c>
      <c r="M81" s="31">
        <v>1881.4</v>
      </c>
      <c r="N81" s="31">
        <v>1815.2</v>
      </c>
      <c r="O81" s="42">
        <v>3592225</v>
      </c>
      <c r="P81" s="43">
        <v>7.3824279985417428E-3</v>
      </c>
    </row>
    <row r="82" spans="1:16" ht="12.75" customHeight="1">
      <c r="A82" s="31">
        <v>72</v>
      </c>
      <c r="B82" s="32" t="s">
        <v>47</v>
      </c>
      <c r="C82" s="33" t="s">
        <v>110</v>
      </c>
      <c r="D82" s="34">
        <v>44560</v>
      </c>
      <c r="E82" s="40">
        <v>329.55</v>
      </c>
      <c r="F82" s="40">
        <v>331.11666666666667</v>
      </c>
      <c r="G82" s="41">
        <v>324.28333333333336</v>
      </c>
      <c r="H82" s="41">
        <v>319.01666666666671</v>
      </c>
      <c r="I82" s="41">
        <v>312.18333333333339</v>
      </c>
      <c r="J82" s="41">
        <v>336.38333333333333</v>
      </c>
      <c r="K82" s="41">
        <v>343.21666666666658</v>
      </c>
      <c r="L82" s="41">
        <v>348.48333333333329</v>
      </c>
      <c r="M82" s="31">
        <v>337.95</v>
      </c>
      <c r="N82" s="31">
        <v>325.85000000000002</v>
      </c>
      <c r="O82" s="42">
        <v>14566900</v>
      </c>
      <c r="P82" s="43">
        <v>7.4539452667447554E-4</v>
      </c>
    </row>
    <row r="83" spans="1:16" ht="12.75" customHeight="1">
      <c r="A83" s="31">
        <v>73</v>
      </c>
      <c r="B83" s="32" t="s">
        <v>42</v>
      </c>
      <c r="C83" s="280" t="s">
        <v>111</v>
      </c>
      <c r="D83" s="34">
        <v>44560</v>
      </c>
      <c r="E83" s="40">
        <v>1612.8</v>
      </c>
      <c r="F83" s="40">
        <v>1626.3333333333333</v>
      </c>
      <c r="G83" s="41">
        <v>1584.6666666666665</v>
      </c>
      <c r="H83" s="41">
        <v>1556.5333333333333</v>
      </c>
      <c r="I83" s="41">
        <v>1514.8666666666666</v>
      </c>
      <c r="J83" s="41">
        <v>1654.4666666666665</v>
      </c>
      <c r="K83" s="41">
        <v>1696.133333333333</v>
      </c>
      <c r="L83" s="41">
        <v>1724.2666666666664</v>
      </c>
      <c r="M83" s="31">
        <v>1668</v>
      </c>
      <c r="N83" s="31">
        <v>1598.2</v>
      </c>
      <c r="O83" s="42">
        <v>11613750</v>
      </c>
      <c r="P83" s="43">
        <v>-1.9175224646983312E-2</v>
      </c>
    </row>
    <row r="84" spans="1:16" ht="12.75" customHeight="1">
      <c r="A84" s="31">
        <v>74</v>
      </c>
      <c r="B84" s="32" t="s">
        <v>79</v>
      </c>
      <c r="C84" s="33" t="s">
        <v>261</v>
      </c>
      <c r="D84" s="34">
        <v>44560</v>
      </c>
      <c r="E84" s="40">
        <v>293.39999999999998</v>
      </c>
      <c r="F84" s="40">
        <v>294.95</v>
      </c>
      <c r="G84" s="41">
        <v>291.54999999999995</v>
      </c>
      <c r="H84" s="41">
        <v>289.7</v>
      </c>
      <c r="I84" s="41">
        <v>286.29999999999995</v>
      </c>
      <c r="J84" s="41">
        <v>296.79999999999995</v>
      </c>
      <c r="K84" s="41">
        <v>300.19999999999993</v>
      </c>
      <c r="L84" s="41">
        <v>302.04999999999995</v>
      </c>
      <c r="M84" s="31">
        <v>298.35000000000002</v>
      </c>
      <c r="N84" s="31">
        <v>293.10000000000002</v>
      </c>
      <c r="O84" s="42">
        <v>1181500</v>
      </c>
      <c r="P84" s="43">
        <v>4.335260115606936E-3</v>
      </c>
    </row>
    <row r="85" spans="1:16" ht="12.75" customHeight="1">
      <c r="A85" s="31">
        <v>75</v>
      </c>
      <c r="B85" s="32" t="s">
        <v>79</v>
      </c>
      <c r="C85" s="33" t="s">
        <v>112</v>
      </c>
      <c r="D85" s="34">
        <v>44560</v>
      </c>
      <c r="E85" s="40">
        <v>630.4</v>
      </c>
      <c r="F85" s="40">
        <v>631.18333333333328</v>
      </c>
      <c r="G85" s="41">
        <v>624.46666666666658</v>
      </c>
      <c r="H85" s="41">
        <v>618.5333333333333</v>
      </c>
      <c r="I85" s="41">
        <v>611.81666666666661</v>
      </c>
      <c r="J85" s="41">
        <v>637.11666666666656</v>
      </c>
      <c r="K85" s="41">
        <v>643.83333333333326</v>
      </c>
      <c r="L85" s="41">
        <v>649.76666666666654</v>
      </c>
      <c r="M85" s="31">
        <v>637.9</v>
      </c>
      <c r="N85" s="31">
        <v>625.25</v>
      </c>
      <c r="O85" s="42">
        <v>2491250</v>
      </c>
      <c r="P85" s="43">
        <v>5.8979808714133899E-2</v>
      </c>
    </row>
    <row r="86" spans="1:16" ht="12.75" customHeight="1">
      <c r="A86" s="31">
        <v>76</v>
      </c>
      <c r="B86" s="32" t="s">
        <v>44</v>
      </c>
      <c r="C86" s="33" t="s">
        <v>262</v>
      </c>
      <c r="D86" s="34">
        <v>44560</v>
      </c>
      <c r="E86" s="40">
        <v>1231.55</v>
      </c>
      <c r="F86" s="40">
        <v>1232.0666666666666</v>
      </c>
      <c r="G86" s="41">
        <v>1220.4333333333332</v>
      </c>
      <c r="H86" s="41">
        <v>1209.3166666666666</v>
      </c>
      <c r="I86" s="41">
        <v>1197.6833333333332</v>
      </c>
      <c r="J86" s="41">
        <v>1243.1833333333332</v>
      </c>
      <c r="K86" s="41">
        <v>1254.8166666666664</v>
      </c>
      <c r="L86" s="41">
        <v>1265.9333333333332</v>
      </c>
      <c r="M86" s="31">
        <v>1243.7</v>
      </c>
      <c r="N86" s="31">
        <v>1220.95</v>
      </c>
      <c r="O86" s="42">
        <v>2918875</v>
      </c>
      <c r="P86" s="43">
        <v>2.2834774098841951E-3</v>
      </c>
    </row>
    <row r="87" spans="1:16" ht="12.75" customHeight="1">
      <c r="A87" s="31">
        <v>77</v>
      </c>
      <c r="B87" s="32" t="s">
        <v>70</v>
      </c>
      <c r="C87" s="33" t="s">
        <v>113</v>
      </c>
      <c r="D87" s="34">
        <v>44560</v>
      </c>
      <c r="E87" s="40">
        <v>1361.7</v>
      </c>
      <c r="F87" s="40">
        <v>1366</v>
      </c>
      <c r="G87" s="41">
        <v>1349.45</v>
      </c>
      <c r="H87" s="41">
        <v>1337.2</v>
      </c>
      <c r="I87" s="41">
        <v>1320.65</v>
      </c>
      <c r="J87" s="41">
        <v>1378.25</v>
      </c>
      <c r="K87" s="41">
        <v>1394.8000000000002</v>
      </c>
      <c r="L87" s="41">
        <v>1407.05</v>
      </c>
      <c r="M87" s="31">
        <v>1382.55</v>
      </c>
      <c r="N87" s="31">
        <v>1353.75</v>
      </c>
      <c r="O87" s="42">
        <v>3739000</v>
      </c>
      <c r="P87" s="43">
        <v>-1.0846560846560847E-2</v>
      </c>
    </row>
    <row r="88" spans="1:16" ht="12.75" customHeight="1">
      <c r="A88" s="31">
        <v>78</v>
      </c>
      <c r="B88" s="32" t="s">
        <v>87</v>
      </c>
      <c r="C88" s="33" t="s">
        <v>114</v>
      </c>
      <c r="D88" s="34">
        <v>44560</v>
      </c>
      <c r="E88" s="40">
        <v>1264.9000000000001</v>
      </c>
      <c r="F88" s="40">
        <v>1264.6166666666666</v>
      </c>
      <c r="G88" s="41">
        <v>1246.4333333333332</v>
      </c>
      <c r="H88" s="41">
        <v>1227.9666666666667</v>
      </c>
      <c r="I88" s="41">
        <v>1209.7833333333333</v>
      </c>
      <c r="J88" s="41">
        <v>1283.083333333333</v>
      </c>
      <c r="K88" s="41">
        <v>1301.2666666666664</v>
      </c>
      <c r="L88" s="41">
        <v>1319.7333333333329</v>
      </c>
      <c r="M88" s="31">
        <v>1282.8</v>
      </c>
      <c r="N88" s="31">
        <v>1246.1500000000001</v>
      </c>
      <c r="O88" s="42">
        <v>22590400</v>
      </c>
      <c r="P88" s="43">
        <v>1.3949981148674124E-2</v>
      </c>
    </row>
    <row r="89" spans="1:16" ht="12.75" customHeight="1">
      <c r="A89" s="31">
        <v>79</v>
      </c>
      <c r="B89" s="32" t="s">
        <v>63</v>
      </c>
      <c r="C89" s="33" t="s">
        <v>115</v>
      </c>
      <c r="D89" s="34">
        <v>44560</v>
      </c>
      <c r="E89" s="40">
        <v>2535.9499999999998</v>
      </c>
      <c r="F89" s="40">
        <v>2551.9666666666667</v>
      </c>
      <c r="G89" s="41">
        <v>2514.8333333333335</v>
      </c>
      <c r="H89" s="41">
        <v>2493.7166666666667</v>
      </c>
      <c r="I89" s="41">
        <v>2456.5833333333335</v>
      </c>
      <c r="J89" s="41">
        <v>2573.0833333333335</v>
      </c>
      <c r="K89" s="41">
        <v>2610.2166666666667</v>
      </c>
      <c r="L89" s="41">
        <v>2631.3333333333335</v>
      </c>
      <c r="M89" s="31">
        <v>2589.1</v>
      </c>
      <c r="N89" s="31">
        <v>2530.85</v>
      </c>
      <c r="O89" s="42">
        <v>13329300</v>
      </c>
      <c r="P89" s="43">
        <v>2.2507076611511287E-2</v>
      </c>
    </row>
    <row r="90" spans="1:16" ht="12.75" customHeight="1">
      <c r="A90" s="31">
        <v>80</v>
      </c>
      <c r="B90" s="32" t="s">
        <v>63</v>
      </c>
      <c r="C90" s="33" t="s">
        <v>116</v>
      </c>
      <c r="D90" s="34">
        <v>44560</v>
      </c>
      <c r="E90" s="40">
        <v>2355.4499999999998</v>
      </c>
      <c r="F90" s="40">
        <v>2359.5333333333333</v>
      </c>
      <c r="G90" s="41">
        <v>2323.6666666666665</v>
      </c>
      <c r="H90" s="41">
        <v>2291.8833333333332</v>
      </c>
      <c r="I90" s="41">
        <v>2256.0166666666664</v>
      </c>
      <c r="J90" s="41">
        <v>2391.3166666666666</v>
      </c>
      <c r="K90" s="41">
        <v>2427.1833333333334</v>
      </c>
      <c r="L90" s="41">
        <v>2458.9666666666667</v>
      </c>
      <c r="M90" s="31">
        <v>2395.4</v>
      </c>
      <c r="N90" s="31">
        <v>2327.75</v>
      </c>
      <c r="O90" s="42">
        <v>3363200</v>
      </c>
      <c r="P90" s="43">
        <v>6.5456709312704557E-4</v>
      </c>
    </row>
    <row r="91" spans="1:16" ht="12.75" customHeight="1">
      <c r="A91" s="31">
        <v>81</v>
      </c>
      <c r="B91" s="32" t="s">
        <v>58</v>
      </c>
      <c r="C91" s="33" t="s">
        <v>117</v>
      </c>
      <c r="D91" s="34">
        <v>44560</v>
      </c>
      <c r="E91" s="40">
        <v>1437.85</v>
      </c>
      <c r="F91" s="40">
        <v>1438.3499999999997</v>
      </c>
      <c r="G91" s="41">
        <v>1427.3499999999995</v>
      </c>
      <c r="H91" s="41">
        <v>1416.8499999999997</v>
      </c>
      <c r="I91" s="41">
        <v>1405.8499999999995</v>
      </c>
      <c r="J91" s="41">
        <v>1448.8499999999995</v>
      </c>
      <c r="K91" s="41">
        <v>1459.85</v>
      </c>
      <c r="L91" s="41">
        <v>1470.3499999999995</v>
      </c>
      <c r="M91" s="31">
        <v>1449.35</v>
      </c>
      <c r="N91" s="31">
        <v>1427.85</v>
      </c>
      <c r="O91" s="42">
        <v>36737250</v>
      </c>
      <c r="P91" s="43">
        <v>1.3792483096712292E-3</v>
      </c>
    </row>
    <row r="92" spans="1:16" ht="12.75" customHeight="1">
      <c r="A92" s="31">
        <v>82</v>
      </c>
      <c r="B92" s="32" t="s">
        <v>63</v>
      </c>
      <c r="C92" s="33" t="s">
        <v>118</v>
      </c>
      <c r="D92" s="34">
        <v>44560</v>
      </c>
      <c r="E92" s="40">
        <v>636.9</v>
      </c>
      <c r="F92" s="40">
        <v>638.76666666666677</v>
      </c>
      <c r="G92" s="41">
        <v>632.28333333333353</v>
      </c>
      <c r="H92" s="41">
        <v>627.66666666666674</v>
      </c>
      <c r="I92" s="41">
        <v>621.18333333333351</v>
      </c>
      <c r="J92" s="41">
        <v>643.38333333333355</v>
      </c>
      <c r="K92" s="41">
        <v>649.8666666666669</v>
      </c>
      <c r="L92" s="41">
        <v>654.48333333333358</v>
      </c>
      <c r="M92" s="31">
        <v>645.25</v>
      </c>
      <c r="N92" s="31">
        <v>634.15</v>
      </c>
      <c r="O92" s="42">
        <v>20640400</v>
      </c>
      <c r="P92" s="43">
        <v>2.2968858501148442E-3</v>
      </c>
    </row>
    <row r="93" spans="1:16" ht="12.75" customHeight="1">
      <c r="A93" s="31">
        <v>83</v>
      </c>
      <c r="B93" s="32" t="s">
        <v>49</v>
      </c>
      <c r="C93" s="33" t="s">
        <v>119</v>
      </c>
      <c r="D93" s="34">
        <v>44560</v>
      </c>
      <c r="E93" s="40">
        <v>2393.1</v>
      </c>
      <c r="F93" s="40">
        <v>2393.1666666666665</v>
      </c>
      <c r="G93" s="41">
        <v>2378.4333333333329</v>
      </c>
      <c r="H93" s="41">
        <v>2363.7666666666664</v>
      </c>
      <c r="I93" s="41">
        <v>2349.0333333333328</v>
      </c>
      <c r="J93" s="41">
        <v>2407.833333333333</v>
      </c>
      <c r="K93" s="41">
        <v>2422.5666666666666</v>
      </c>
      <c r="L93" s="41">
        <v>2437.2333333333331</v>
      </c>
      <c r="M93" s="31">
        <v>2407.9</v>
      </c>
      <c r="N93" s="31">
        <v>2378.5</v>
      </c>
      <c r="O93" s="42">
        <v>4804500</v>
      </c>
      <c r="P93" s="43">
        <v>-1.1053476596270224E-2</v>
      </c>
    </row>
    <row r="94" spans="1:16" ht="12.75" customHeight="1">
      <c r="A94" s="31">
        <v>84</v>
      </c>
      <c r="B94" s="32" t="s">
        <v>120</v>
      </c>
      <c r="C94" s="33" t="s">
        <v>121</v>
      </c>
      <c r="D94" s="34">
        <v>44560</v>
      </c>
      <c r="E94" s="40">
        <v>458.75</v>
      </c>
      <c r="F94" s="40">
        <v>458.40000000000003</v>
      </c>
      <c r="G94" s="41">
        <v>453.35000000000008</v>
      </c>
      <c r="H94" s="41">
        <v>447.95000000000005</v>
      </c>
      <c r="I94" s="41">
        <v>442.90000000000009</v>
      </c>
      <c r="J94" s="41">
        <v>463.80000000000007</v>
      </c>
      <c r="K94" s="41">
        <v>468.85</v>
      </c>
      <c r="L94" s="41">
        <v>474.25000000000006</v>
      </c>
      <c r="M94" s="31">
        <v>463.45</v>
      </c>
      <c r="N94" s="31">
        <v>453</v>
      </c>
      <c r="O94" s="42">
        <v>29527025</v>
      </c>
      <c r="P94" s="43">
        <v>-6.6184448462929474E-3</v>
      </c>
    </row>
    <row r="95" spans="1:16" ht="12.75" customHeight="1">
      <c r="A95" s="31">
        <v>85</v>
      </c>
      <c r="B95" s="32" t="s">
        <v>79</v>
      </c>
      <c r="C95" s="33" t="s">
        <v>122</v>
      </c>
      <c r="D95" s="34">
        <v>44560</v>
      </c>
      <c r="E95" s="40">
        <v>292.25</v>
      </c>
      <c r="F95" s="40">
        <v>292.90000000000003</v>
      </c>
      <c r="G95" s="41">
        <v>289.80000000000007</v>
      </c>
      <c r="H95" s="41">
        <v>287.35000000000002</v>
      </c>
      <c r="I95" s="41">
        <v>284.25000000000006</v>
      </c>
      <c r="J95" s="41">
        <v>295.35000000000008</v>
      </c>
      <c r="K95" s="41">
        <v>298.4500000000001</v>
      </c>
      <c r="L95" s="41">
        <v>300.90000000000009</v>
      </c>
      <c r="M95" s="31">
        <v>296</v>
      </c>
      <c r="N95" s="31">
        <v>290.45</v>
      </c>
      <c r="O95" s="42">
        <v>12071700</v>
      </c>
      <c r="P95" s="43">
        <v>4.4933722758930573E-3</v>
      </c>
    </row>
    <row r="96" spans="1:16" ht="12.75" customHeight="1">
      <c r="A96" s="31">
        <v>86</v>
      </c>
      <c r="B96" s="32" t="s">
        <v>56</v>
      </c>
      <c r="C96" s="33" t="s">
        <v>123</v>
      </c>
      <c r="D96" s="34">
        <v>44560</v>
      </c>
      <c r="E96" s="40">
        <v>2301.35</v>
      </c>
      <c r="F96" s="40">
        <v>2301.0333333333333</v>
      </c>
      <c r="G96" s="41">
        <v>2287.2666666666664</v>
      </c>
      <c r="H96" s="41">
        <v>2273.1833333333329</v>
      </c>
      <c r="I96" s="41">
        <v>2259.4166666666661</v>
      </c>
      <c r="J96" s="41">
        <v>2315.1166666666668</v>
      </c>
      <c r="K96" s="41">
        <v>2328.8833333333341</v>
      </c>
      <c r="L96" s="41">
        <v>2342.9666666666672</v>
      </c>
      <c r="M96" s="31">
        <v>2314.8000000000002</v>
      </c>
      <c r="N96" s="31">
        <v>2286.9499999999998</v>
      </c>
      <c r="O96" s="42">
        <v>10668600</v>
      </c>
      <c r="P96" s="43">
        <v>-4.4232922732362822E-3</v>
      </c>
    </row>
    <row r="97" spans="1:16" ht="12.75" customHeight="1">
      <c r="A97" s="31">
        <v>87</v>
      </c>
      <c r="B97" s="32" t="s">
        <v>63</v>
      </c>
      <c r="C97" s="33" t="s">
        <v>124</v>
      </c>
      <c r="D97" s="34">
        <v>44560</v>
      </c>
      <c r="E97" s="40">
        <v>219.95</v>
      </c>
      <c r="F97" s="40">
        <v>221.36666666666667</v>
      </c>
      <c r="G97" s="41">
        <v>217.93333333333334</v>
      </c>
      <c r="H97" s="41">
        <v>215.91666666666666</v>
      </c>
      <c r="I97" s="41">
        <v>212.48333333333332</v>
      </c>
      <c r="J97" s="41">
        <v>223.38333333333335</v>
      </c>
      <c r="K97" s="41">
        <v>226.81666666666669</v>
      </c>
      <c r="L97" s="41">
        <v>228.83333333333337</v>
      </c>
      <c r="M97" s="31">
        <v>224.8</v>
      </c>
      <c r="N97" s="31">
        <v>219.35</v>
      </c>
      <c r="O97" s="42">
        <v>37798300</v>
      </c>
      <c r="P97" s="43">
        <v>-2.2683552420647644E-2</v>
      </c>
    </row>
    <row r="98" spans="1:16" ht="12.75" customHeight="1">
      <c r="A98" s="31">
        <v>88</v>
      </c>
      <c r="B98" s="32" t="s">
        <v>58</v>
      </c>
      <c r="C98" s="33" t="s">
        <v>125</v>
      </c>
      <c r="D98" s="34">
        <v>44560</v>
      </c>
      <c r="E98" s="40">
        <v>728.65</v>
      </c>
      <c r="F98" s="40">
        <v>728.23333333333323</v>
      </c>
      <c r="G98" s="41">
        <v>721.51666666666642</v>
      </c>
      <c r="H98" s="41">
        <v>714.38333333333321</v>
      </c>
      <c r="I98" s="41">
        <v>707.6666666666664</v>
      </c>
      <c r="J98" s="41">
        <v>735.36666666666645</v>
      </c>
      <c r="K98" s="41">
        <v>742.08333333333337</v>
      </c>
      <c r="L98" s="41">
        <v>749.21666666666647</v>
      </c>
      <c r="M98" s="31">
        <v>734.95</v>
      </c>
      <c r="N98" s="31">
        <v>721.1</v>
      </c>
      <c r="O98" s="42">
        <v>87517375</v>
      </c>
      <c r="P98" s="43">
        <v>-2.5611585683230763E-2</v>
      </c>
    </row>
    <row r="99" spans="1:16" ht="12.75" customHeight="1">
      <c r="A99" s="31">
        <v>89</v>
      </c>
      <c r="B99" s="32" t="s">
        <v>63</v>
      </c>
      <c r="C99" s="33" t="s">
        <v>126</v>
      </c>
      <c r="D99" s="34">
        <v>44560</v>
      </c>
      <c r="E99" s="40">
        <v>1339.65</v>
      </c>
      <c r="F99" s="40">
        <v>1346.95</v>
      </c>
      <c r="G99" s="41">
        <v>1328.9</v>
      </c>
      <c r="H99" s="41">
        <v>1318.15</v>
      </c>
      <c r="I99" s="41">
        <v>1300.1000000000001</v>
      </c>
      <c r="J99" s="41">
        <v>1357.7</v>
      </c>
      <c r="K99" s="41">
        <v>1375.7499999999998</v>
      </c>
      <c r="L99" s="41">
        <v>1386.5</v>
      </c>
      <c r="M99" s="31">
        <v>1365</v>
      </c>
      <c r="N99" s="31">
        <v>1336.2</v>
      </c>
      <c r="O99" s="42">
        <v>3343900</v>
      </c>
      <c r="P99" s="43">
        <v>3.0596634370219276E-3</v>
      </c>
    </row>
    <row r="100" spans="1:16" ht="12.75" customHeight="1">
      <c r="A100" s="31">
        <v>90</v>
      </c>
      <c r="B100" s="32" t="s">
        <v>63</v>
      </c>
      <c r="C100" s="33" t="s">
        <v>127</v>
      </c>
      <c r="D100" s="34">
        <v>44560</v>
      </c>
      <c r="E100" s="40">
        <v>563.9</v>
      </c>
      <c r="F100" s="40">
        <v>562.15</v>
      </c>
      <c r="G100" s="41">
        <v>556.29999999999995</v>
      </c>
      <c r="H100" s="41">
        <v>548.69999999999993</v>
      </c>
      <c r="I100" s="41">
        <v>542.84999999999991</v>
      </c>
      <c r="J100" s="41">
        <v>569.75</v>
      </c>
      <c r="K100" s="41">
        <v>575.60000000000014</v>
      </c>
      <c r="L100" s="41">
        <v>583.20000000000005</v>
      </c>
      <c r="M100" s="31">
        <v>568</v>
      </c>
      <c r="N100" s="31">
        <v>554.54999999999995</v>
      </c>
      <c r="O100" s="42">
        <v>5535000</v>
      </c>
      <c r="P100" s="43">
        <v>4.0022547914317926E-2</v>
      </c>
    </row>
    <row r="101" spans="1:16" ht="12.75" customHeight="1">
      <c r="A101" s="31">
        <v>91</v>
      </c>
      <c r="B101" s="32" t="s">
        <v>74</v>
      </c>
      <c r="C101" s="33" t="s">
        <v>128</v>
      </c>
      <c r="D101" s="34">
        <v>44560</v>
      </c>
      <c r="E101" s="40">
        <v>13.75</v>
      </c>
      <c r="F101" s="40">
        <v>13.75</v>
      </c>
      <c r="G101" s="41">
        <v>13.4</v>
      </c>
      <c r="H101" s="41">
        <v>13.05</v>
      </c>
      <c r="I101" s="41">
        <v>12.700000000000001</v>
      </c>
      <c r="J101" s="41">
        <v>14.1</v>
      </c>
      <c r="K101" s="41">
        <v>14.450000000000001</v>
      </c>
      <c r="L101" s="41">
        <v>14.799999999999999</v>
      </c>
      <c r="M101" s="31">
        <v>14.1</v>
      </c>
      <c r="N101" s="31">
        <v>13.4</v>
      </c>
      <c r="O101" s="42">
        <v>868140000</v>
      </c>
      <c r="P101" s="43">
        <v>-3.1698938163647723E-2</v>
      </c>
    </row>
    <row r="102" spans="1:16" ht="12.75" customHeight="1">
      <c r="A102" s="31">
        <v>92</v>
      </c>
      <c r="B102" s="32" t="s">
        <v>58</v>
      </c>
      <c r="C102" s="33" t="s">
        <v>129</v>
      </c>
      <c r="D102" s="34">
        <v>44560</v>
      </c>
      <c r="E102" s="40">
        <v>46.95</v>
      </c>
      <c r="F102" s="40">
        <v>47.166666666666664</v>
      </c>
      <c r="G102" s="41">
        <v>46.483333333333327</v>
      </c>
      <c r="H102" s="41">
        <v>46.016666666666666</v>
      </c>
      <c r="I102" s="41">
        <v>45.333333333333329</v>
      </c>
      <c r="J102" s="41">
        <v>47.633333333333326</v>
      </c>
      <c r="K102" s="41">
        <v>48.316666666666663</v>
      </c>
      <c r="L102" s="41">
        <v>48.783333333333324</v>
      </c>
      <c r="M102" s="31">
        <v>47.85</v>
      </c>
      <c r="N102" s="31">
        <v>46.7</v>
      </c>
      <c r="O102" s="42">
        <v>155190700</v>
      </c>
      <c r="P102" s="43">
        <v>-5.2114148574681244E-3</v>
      </c>
    </row>
    <row r="103" spans="1:16" ht="12.75" customHeight="1">
      <c r="A103" s="31">
        <v>93</v>
      </c>
      <c r="B103" s="32" t="s">
        <v>44</v>
      </c>
      <c r="C103" s="33" t="s">
        <v>407</v>
      </c>
      <c r="D103" s="34">
        <v>44560</v>
      </c>
      <c r="E103" s="40">
        <v>251.35</v>
      </c>
      <c r="F103" s="40">
        <v>253.41666666666666</v>
      </c>
      <c r="G103" s="41">
        <v>248.33333333333331</v>
      </c>
      <c r="H103" s="41">
        <v>245.31666666666666</v>
      </c>
      <c r="I103" s="41">
        <v>240.23333333333332</v>
      </c>
      <c r="J103" s="41">
        <v>256.43333333333328</v>
      </c>
      <c r="K103" s="41">
        <v>261.51666666666665</v>
      </c>
      <c r="L103" s="41">
        <v>264.5333333333333</v>
      </c>
      <c r="M103" s="31">
        <v>258.5</v>
      </c>
      <c r="N103" s="31">
        <v>250.4</v>
      </c>
      <c r="O103" s="42">
        <v>41786250</v>
      </c>
      <c r="P103" s="43">
        <v>7.1402747650036154E-3</v>
      </c>
    </row>
    <row r="104" spans="1:16" ht="12.75" customHeight="1">
      <c r="A104" s="31">
        <v>94</v>
      </c>
      <c r="B104" s="32" t="s">
        <v>79</v>
      </c>
      <c r="C104" s="33" t="s">
        <v>130</v>
      </c>
      <c r="D104" s="34">
        <v>44560</v>
      </c>
      <c r="E104" s="40">
        <v>494.15</v>
      </c>
      <c r="F104" s="40">
        <v>494.88333333333327</v>
      </c>
      <c r="G104" s="41">
        <v>488.56666666666655</v>
      </c>
      <c r="H104" s="41">
        <v>482.98333333333329</v>
      </c>
      <c r="I104" s="41">
        <v>476.66666666666657</v>
      </c>
      <c r="J104" s="41">
        <v>500.46666666666653</v>
      </c>
      <c r="K104" s="41">
        <v>506.78333333333325</v>
      </c>
      <c r="L104" s="41">
        <v>512.36666666666656</v>
      </c>
      <c r="M104" s="31">
        <v>501.2</v>
      </c>
      <c r="N104" s="31">
        <v>489.3</v>
      </c>
      <c r="O104" s="42">
        <v>9719875</v>
      </c>
      <c r="P104" s="43">
        <v>-2.5398617186397627E-3</v>
      </c>
    </row>
    <row r="105" spans="1:16" ht="12.75" customHeight="1">
      <c r="A105" s="31">
        <v>95</v>
      </c>
      <c r="B105" s="32" t="s">
        <v>106</v>
      </c>
      <c r="C105" s="33" t="s">
        <v>131</v>
      </c>
      <c r="D105" s="34">
        <v>44560</v>
      </c>
      <c r="E105" s="40">
        <v>176.85</v>
      </c>
      <c r="F105" s="40">
        <v>177.81666666666669</v>
      </c>
      <c r="G105" s="41">
        <v>174.33333333333337</v>
      </c>
      <c r="H105" s="41">
        <v>171.81666666666669</v>
      </c>
      <c r="I105" s="41">
        <v>168.33333333333337</v>
      </c>
      <c r="J105" s="41">
        <v>180.33333333333337</v>
      </c>
      <c r="K105" s="41">
        <v>183.81666666666666</v>
      </c>
      <c r="L105" s="41">
        <v>186.33333333333337</v>
      </c>
      <c r="M105" s="31">
        <v>181.3</v>
      </c>
      <c r="N105" s="31">
        <v>175.3</v>
      </c>
      <c r="O105" s="42">
        <v>16514332</v>
      </c>
      <c r="P105" s="43">
        <v>1.108101452844127E-2</v>
      </c>
    </row>
    <row r="106" spans="1:16" ht="12.75" customHeight="1">
      <c r="A106" s="31">
        <v>96</v>
      </c>
      <c r="B106" s="32" t="s">
        <v>42</v>
      </c>
      <c r="C106" s="33" t="s">
        <v>404</v>
      </c>
      <c r="D106" s="34">
        <v>44560</v>
      </c>
      <c r="E106" s="40">
        <v>184.6</v>
      </c>
      <c r="F106" s="40">
        <v>185.13333333333335</v>
      </c>
      <c r="G106" s="41">
        <v>181.26666666666671</v>
      </c>
      <c r="H106" s="41">
        <v>177.93333333333337</v>
      </c>
      <c r="I106" s="41">
        <v>174.06666666666672</v>
      </c>
      <c r="J106" s="41">
        <v>188.4666666666667</v>
      </c>
      <c r="K106" s="41">
        <v>192.33333333333331</v>
      </c>
      <c r="L106" s="41">
        <v>195.66666666666669</v>
      </c>
      <c r="M106" s="31">
        <v>189</v>
      </c>
      <c r="N106" s="31">
        <v>181.8</v>
      </c>
      <c r="O106" s="42">
        <v>11788500</v>
      </c>
      <c r="P106" s="43">
        <v>-4.978962131837307E-2</v>
      </c>
    </row>
    <row r="107" spans="1:16" ht="12.75" customHeight="1">
      <c r="A107" s="31">
        <v>97</v>
      </c>
      <c r="B107" s="32" t="s">
        <v>44</v>
      </c>
      <c r="C107" s="33" t="s">
        <v>265</v>
      </c>
      <c r="D107" s="34">
        <v>44560</v>
      </c>
      <c r="E107" s="40">
        <v>6466.95</v>
      </c>
      <c r="F107" s="40">
        <v>6609.6500000000005</v>
      </c>
      <c r="G107" s="41">
        <v>6309.2500000000009</v>
      </c>
      <c r="H107" s="41">
        <v>6151.55</v>
      </c>
      <c r="I107" s="41">
        <v>5851.1500000000005</v>
      </c>
      <c r="J107" s="41">
        <v>6767.3500000000013</v>
      </c>
      <c r="K107" s="41">
        <v>7067.7500000000009</v>
      </c>
      <c r="L107" s="41">
        <v>7225.4500000000016</v>
      </c>
      <c r="M107" s="31">
        <v>6910.05</v>
      </c>
      <c r="N107" s="31">
        <v>6451.95</v>
      </c>
      <c r="O107" s="42">
        <v>231225</v>
      </c>
      <c r="P107" s="43">
        <v>6.1639118457300274E-2</v>
      </c>
    </row>
    <row r="108" spans="1:16" ht="12.75" customHeight="1">
      <c r="A108" s="31">
        <v>98</v>
      </c>
      <c r="B108" s="32" t="s">
        <v>44</v>
      </c>
      <c r="C108" s="33" t="s">
        <v>132</v>
      </c>
      <c r="D108" s="34">
        <v>44560</v>
      </c>
      <c r="E108" s="40">
        <v>1967.45</v>
      </c>
      <c r="F108" s="40">
        <v>1967.6333333333332</v>
      </c>
      <c r="G108" s="41">
        <v>1945.9666666666665</v>
      </c>
      <c r="H108" s="41">
        <v>1924.4833333333333</v>
      </c>
      <c r="I108" s="41">
        <v>1902.8166666666666</v>
      </c>
      <c r="J108" s="41">
        <v>1989.1166666666663</v>
      </c>
      <c r="K108" s="41">
        <v>2010.7833333333333</v>
      </c>
      <c r="L108" s="41">
        <v>2032.2666666666662</v>
      </c>
      <c r="M108" s="31">
        <v>1989.3</v>
      </c>
      <c r="N108" s="31">
        <v>1946.15</v>
      </c>
      <c r="O108" s="42">
        <v>2893750</v>
      </c>
      <c r="P108" s="43">
        <v>-2.5098964036048176E-2</v>
      </c>
    </row>
    <row r="109" spans="1:16" ht="12.75" customHeight="1">
      <c r="A109" s="31">
        <v>99</v>
      </c>
      <c r="B109" s="32" t="s">
        <v>58</v>
      </c>
      <c r="C109" s="33" t="s">
        <v>133</v>
      </c>
      <c r="D109" s="34">
        <v>44560</v>
      </c>
      <c r="E109" s="40">
        <v>860.65</v>
      </c>
      <c r="F109" s="40">
        <v>861.7166666666667</v>
      </c>
      <c r="G109" s="41">
        <v>845.43333333333339</v>
      </c>
      <c r="H109" s="41">
        <v>830.2166666666667</v>
      </c>
      <c r="I109" s="41">
        <v>813.93333333333339</v>
      </c>
      <c r="J109" s="41">
        <v>876.93333333333339</v>
      </c>
      <c r="K109" s="41">
        <v>893.2166666666667</v>
      </c>
      <c r="L109" s="41">
        <v>908.43333333333339</v>
      </c>
      <c r="M109" s="31">
        <v>878</v>
      </c>
      <c r="N109" s="31">
        <v>846.5</v>
      </c>
      <c r="O109" s="42">
        <v>25835400</v>
      </c>
      <c r="P109" s="43">
        <v>-1.0001379500620775E-2</v>
      </c>
    </row>
    <row r="110" spans="1:16" ht="12.75" customHeight="1">
      <c r="A110" s="31">
        <v>100</v>
      </c>
      <c r="B110" s="32" t="s">
        <v>74</v>
      </c>
      <c r="C110" s="33" t="s">
        <v>134</v>
      </c>
      <c r="D110" s="34">
        <v>44560</v>
      </c>
      <c r="E110" s="40">
        <v>249.7</v>
      </c>
      <c r="F110" s="40">
        <v>250.95000000000002</v>
      </c>
      <c r="G110" s="41">
        <v>247.25000000000003</v>
      </c>
      <c r="H110" s="41">
        <v>244.8</v>
      </c>
      <c r="I110" s="41">
        <v>241.10000000000002</v>
      </c>
      <c r="J110" s="41">
        <v>253.40000000000003</v>
      </c>
      <c r="K110" s="41">
        <v>257.10000000000002</v>
      </c>
      <c r="L110" s="41">
        <v>259.55000000000007</v>
      </c>
      <c r="M110" s="31">
        <v>254.65</v>
      </c>
      <c r="N110" s="31">
        <v>248.5</v>
      </c>
      <c r="O110" s="42">
        <v>17010000</v>
      </c>
      <c r="P110" s="43">
        <v>1.4021031547320982E-2</v>
      </c>
    </row>
    <row r="111" spans="1:16" ht="12.75" customHeight="1">
      <c r="A111" s="31">
        <v>101</v>
      </c>
      <c r="B111" s="32" t="s">
        <v>87</v>
      </c>
      <c r="C111" s="33" t="s">
        <v>135</v>
      </c>
      <c r="D111" s="34">
        <v>44560</v>
      </c>
      <c r="E111" s="40">
        <v>1864.5</v>
      </c>
      <c r="F111" s="40">
        <v>1864.75</v>
      </c>
      <c r="G111" s="41">
        <v>1854.95</v>
      </c>
      <c r="H111" s="41">
        <v>1845.4</v>
      </c>
      <c r="I111" s="41">
        <v>1835.6000000000001</v>
      </c>
      <c r="J111" s="41">
        <v>1874.3</v>
      </c>
      <c r="K111" s="41">
        <v>1884.1000000000001</v>
      </c>
      <c r="L111" s="41">
        <v>1893.6499999999999</v>
      </c>
      <c r="M111" s="31">
        <v>1874.55</v>
      </c>
      <c r="N111" s="31">
        <v>1855.2</v>
      </c>
      <c r="O111" s="42">
        <v>32893200</v>
      </c>
      <c r="P111" s="43">
        <v>-3.2544862820675989E-3</v>
      </c>
    </row>
    <row r="112" spans="1:16" ht="12.75" customHeight="1">
      <c r="A112" s="31">
        <v>102</v>
      </c>
      <c r="B112" s="32" t="s">
        <v>79</v>
      </c>
      <c r="C112" s="33" t="s">
        <v>136</v>
      </c>
      <c r="D112" s="34">
        <v>44560</v>
      </c>
      <c r="E112" s="40">
        <v>110.5</v>
      </c>
      <c r="F112" s="40">
        <v>111.31666666666666</v>
      </c>
      <c r="G112" s="41">
        <v>109.18333333333332</v>
      </c>
      <c r="H112" s="41">
        <v>107.86666666666666</v>
      </c>
      <c r="I112" s="41">
        <v>105.73333333333332</v>
      </c>
      <c r="J112" s="41">
        <v>112.63333333333333</v>
      </c>
      <c r="K112" s="41">
        <v>114.76666666666665</v>
      </c>
      <c r="L112" s="41">
        <v>116.08333333333333</v>
      </c>
      <c r="M112" s="31">
        <v>113.45</v>
      </c>
      <c r="N112" s="31">
        <v>110</v>
      </c>
      <c r="O112" s="42">
        <v>52968500</v>
      </c>
      <c r="P112" s="43">
        <v>2.0410718757826195E-2</v>
      </c>
    </row>
    <row r="113" spans="1:16" ht="12.75" customHeight="1">
      <c r="A113" s="31">
        <v>103</v>
      </c>
      <c r="B113" s="32" t="s">
        <v>47</v>
      </c>
      <c r="C113" s="33" t="s">
        <v>266</v>
      </c>
      <c r="D113" s="34">
        <v>44560</v>
      </c>
      <c r="E113" s="40">
        <v>2022.2</v>
      </c>
      <c r="F113" s="40">
        <v>2027.0833333333333</v>
      </c>
      <c r="G113" s="41">
        <v>2009.3666666666666</v>
      </c>
      <c r="H113" s="41">
        <v>1996.5333333333333</v>
      </c>
      <c r="I113" s="41">
        <v>1978.8166666666666</v>
      </c>
      <c r="J113" s="41">
        <v>2039.9166666666665</v>
      </c>
      <c r="K113" s="41">
        <v>2057.6333333333332</v>
      </c>
      <c r="L113" s="41">
        <v>2070.4666666666662</v>
      </c>
      <c r="M113" s="31">
        <v>2044.8</v>
      </c>
      <c r="N113" s="31">
        <v>2014.25</v>
      </c>
      <c r="O113" s="42">
        <v>2787525</v>
      </c>
      <c r="P113" s="43">
        <v>2.059477716451108E-2</v>
      </c>
    </row>
    <row r="114" spans="1:16" ht="12.75" customHeight="1">
      <c r="A114" s="31">
        <v>104</v>
      </c>
      <c r="B114" s="32" t="s">
        <v>44</v>
      </c>
      <c r="C114" s="33" t="s">
        <v>137</v>
      </c>
      <c r="D114" s="34">
        <v>44560</v>
      </c>
      <c r="E114" s="40">
        <v>838.1</v>
      </c>
      <c r="F114" s="40">
        <v>837.65</v>
      </c>
      <c r="G114" s="41">
        <v>830.55</v>
      </c>
      <c r="H114" s="41">
        <v>823</v>
      </c>
      <c r="I114" s="41">
        <v>815.9</v>
      </c>
      <c r="J114" s="41">
        <v>845.19999999999993</v>
      </c>
      <c r="K114" s="41">
        <v>852.30000000000007</v>
      </c>
      <c r="L114" s="41">
        <v>859.84999999999991</v>
      </c>
      <c r="M114" s="31">
        <v>844.75</v>
      </c>
      <c r="N114" s="31">
        <v>830.1</v>
      </c>
      <c r="O114" s="42">
        <v>9402375</v>
      </c>
      <c r="P114" s="43">
        <v>2.9199999999999999E-3</v>
      </c>
    </row>
    <row r="115" spans="1:16" ht="12.75" customHeight="1">
      <c r="A115" s="31">
        <v>105</v>
      </c>
      <c r="B115" s="32" t="s">
        <v>56</v>
      </c>
      <c r="C115" s="33" t="s">
        <v>138</v>
      </c>
      <c r="D115" s="34">
        <v>44560</v>
      </c>
      <c r="E115" s="40">
        <v>218.2</v>
      </c>
      <c r="F115" s="40">
        <v>218.5333333333333</v>
      </c>
      <c r="G115" s="41">
        <v>216.21666666666661</v>
      </c>
      <c r="H115" s="41">
        <v>214.23333333333332</v>
      </c>
      <c r="I115" s="41">
        <v>211.91666666666663</v>
      </c>
      <c r="J115" s="41">
        <v>220.51666666666659</v>
      </c>
      <c r="K115" s="41">
        <v>222.83333333333331</v>
      </c>
      <c r="L115" s="41">
        <v>224.81666666666658</v>
      </c>
      <c r="M115" s="31">
        <v>220.85</v>
      </c>
      <c r="N115" s="31">
        <v>216.55</v>
      </c>
      <c r="O115" s="42">
        <v>249558400</v>
      </c>
      <c r="P115" s="43">
        <v>2.0520449910864296E-4</v>
      </c>
    </row>
    <row r="116" spans="1:16" ht="12.75" customHeight="1">
      <c r="A116" s="31">
        <v>106</v>
      </c>
      <c r="B116" s="32" t="s">
        <v>120</v>
      </c>
      <c r="C116" s="33" t="s">
        <v>139</v>
      </c>
      <c r="D116" s="34">
        <v>44560</v>
      </c>
      <c r="E116" s="40">
        <v>384</v>
      </c>
      <c r="F116" s="40">
        <v>382.86666666666662</v>
      </c>
      <c r="G116" s="41">
        <v>378.73333333333323</v>
      </c>
      <c r="H116" s="41">
        <v>373.46666666666664</v>
      </c>
      <c r="I116" s="41">
        <v>369.33333333333326</v>
      </c>
      <c r="J116" s="41">
        <v>388.13333333333321</v>
      </c>
      <c r="K116" s="41">
        <v>392.26666666666654</v>
      </c>
      <c r="L116" s="41">
        <v>397.53333333333319</v>
      </c>
      <c r="M116" s="31">
        <v>387</v>
      </c>
      <c r="N116" s="31">
        <v>377.6</v>
      </c>
      <c r="O116" s="42">
        <v>36000000</v>
      </c>
      <c r="P116" s="43">
        <v>-2.7700831024930748E-3</v>
      </c>
    </row>
    <row r="117" spans="1:16" ht="12.75" customHeight="1">
      <c r="A117" s="31">
        <v>107</v>
      </c>
      <c r="B117" s="32" t="s">
        <v>42</v>
      </c>
      <c r="C117" s="33" t="s">
        <v>416</v>
      </c>
      <c r="D117" s="34">
        <v>44560</v>
      </c>
      <c r="E117" s="40">
        <v>3444.65</v>
      </c>
      <c r="F117" s="40">
        <v>3462.5333333333328</v>
      </c>
      <c r="G117" s="41">
        <v>3418.0666666666657</v>
      </c>
      <c r="H117" s="41">
        <v>3391.4833333333327</v>
      </c>
      <c r="I117" s="41">
        <v>3347.0166666666655</v>
      </c>
      <c r="J117" s="41">
        <v>3489.1166666666659</v>
      </c>
      <c r="K117" s="41">
        <v>3533.583333333333</v>
      </c>
      <c r="L117" s="41">
        <v>3560.1666666666661</v>
      </c>
      <c r="M117" s="31">
        <v>3507</v>
      </c>
      <c r="N117" s="31">
        <v>3435.95</v>
      </c>
      <c r="O117" s="42">
        <v>231350</v>
      </c>
      <c r="P117" s="43">
        <v>5.3231939163498098E-3</v>
      </c>
    </row>
    <row r="118" spans="1:16" ht="12.75" customHeight="1">
      <c r="A118" s="31">
        <v>108</v>
      </c>
      <c r="B118" s="32" t="s">
        <v>120</v>
      </c>
      <c r="C118" s="33" t="s">
        <v>140</v>
      </c>
      <c r="D118" s="34">
        <v>44560</v>
      </c>
      <c r="E118" s="40">
        <v>650.79999999999995</v>
      </c>
      <c r="F118" s="40">
        <v>648.41666666666663</v>
      </c>
      <c r="G118" s="41">
        <v>641.68333333333328</v>
      </c>
      <c r="H118" s="41">
        <v>632.56666666666661</v>
      </c>
      <c r="I118" s="41">
        <v>625.83333333333326</v>
      </c>
      <c r="J118" s="41">
        <v>657.5333333333333</v>
      </c>
      <c r="K118" s="41">
        <v>664.26666666666665</v>
      </c>
      <c r="L118" s="41">
        <v>673.38333333333333</v>
      </c>
      <c r="M118" s="31">
        <v>655.15</v>
      </c>
      <c r="N118" s="31">
        <v>639.29999999999995</v>
      </c>
      <c r="O118" s="42">
        <v>42194250</v>
      </c>
      <c r="P118" s="43">
        <v>-1.0510653116788553E-2</v>
      </c>
    </row>
    <row r="119" spans="1:16" ht="12.75" customHeight="1">
      <c r="A119" s="31">
        <v>109</v>
      </c>
      <c r="B119" s="32" t="s">
        <v>44</v>
      </c>
      <c r="C119" s="33" t="s">
        <v>141</v>
      </c>
      <c r="D119" s="34">
        <v>44560</v>
      </c>
      <c r="E119" s="40">
        <v>3438.1</v>
      </c>
      <c r="F119" s="40">
        <v>3474.9</v>
      </c>
      <c r="G119" s="41">
        <v>3391.7000000000003</v>
      </c>
      <c r="H119" s="41">
        <v>3345.3</v>
      </c>
      <c r="I119" s="41">
        <v>3262.1000000000004</v>
      </c>
      <c r="J119" s="41">
        <v>3521.3</v>
      </c>
      <c r="K119" s="41">
        <v>3604.5</v>
      </c>
      <c r="L119" s="41">
        <v>3650.9</v>
      </c>
      <c r="M119" s="31">
        <v>3558.1</v>
      </c>
      <c r="N119" s="31">
        <v>3428.5</v>
      </c>
      <c r="O119" s="42">
        <v>1898875</v>
      </c>
      <c r="P119" s="43">
        <v>2.971081473656411E-3</v>
      </c>
    </row>
    <row r="120" spans="1:16" ht="12.75" customHeight="1">
      <c r="A120" s="31">
        <v>110</v>
      </c>
      <c r="B120" s="32" t="s">
        <v>58</v>
      </c>
      <c r="C120" s="33" t="s">
        <v>142</v>
      </c>
      <c r="D120" s="34">
        <v>44560</v>
      </c>
      <c r="E120" s="40">
        <v>1749.2</v>
      </c>
      <c r="F120" s="40">
        <v>1754.8</v>
      </c>
      <c r="G120" s="41">
        <v>1728.1499999999999</v>
      </c>
      <c r="H120" s="41">
        <v>1707.1</v>
      </c>
      <c r="I120" s="41">
        <v>1680.4499999999998</v>
      </c>
      <c r="J120" s="41">
        <v>1775.85</v>
      </c>
      <c r="K120" s="41">
        <v>1802.5</v>
      </c>
      <c r="L120" s="41">
        <v>1823.55</v>
      </c>
      <c r="M120" s="31">
        <v>1781.45</v>
      </c>
      <c r="N120" s="31">
        <v>1733.75</v>
      </c>
      <c r="O120" s="42">
        <v>18811600</v>
      </c>
      <c r="P120" s="43">
        <v>5.2153467991877742E-3</v>
      </c>
    </row>
    <row r="121" spans="1:16" ht="12.75" customHeight="1">
      <c r="A121" s="31">
        <v>111</v>
      </c>
      <c r="B121" s="32" t="s">
        <v>63</v>
      </c>
      <c r="C121" s="33" t="s">
        <v>143</v>
      </c>
      <c r="D121" s="34">
        <v>44560</v>
      </c>
      <c r="E121" s="40">
        <v>76.95</v>
      </c>
      <c r="F121" s="40">
        <v>78.783333333333346</v>
      </c>
      <c r="G121" s="41">
        <v>74.716666666666697</v>
      </c>
      <c r="H121" s="41">
        <v>72.483333333333348</v>
      </c>
      <c r="I121" s="41">
        <v>68.4166666666667</v>
      </c>
      <c r="J121" s="41">
        <v>81.016666666666694</v>
      </c>
      <c r="K121" s="41">
        <v>85.083333333333329</v>
      </c>
      <c r="L121" s="41">
        <v>87.316666666666691</v>
      </c>
      <c r="M121" s="31">
        <v>82.85</v>
      </c>
      <c r="N121" s="31">
        <v>76.55</v>
      </c>
      <c r="O121" s="42">
        <v>73069712</v>
      </c>
      <c r="P121" s="43">
        <v>2.8126569563033652E-2</v>
      </c>
    </row>
    <row r="122" spans="1:16" ht="12.75" customHeight="1">
      <c r="A122" s="31">
        <v>112</v>
      </c>
      <c r="B122" s="32" t="s">
        <v>44</v>
      </c>
      <c r="C122" s="33" t="s">
        <v>144</v>
      </c>
      <c r="D122" s="34">
        <v>44560</v>
      </c>
      <c r="E122" s="40">
        <v>3514.65</v>
      </c>
      <c r="F122" s="40">
        <v>3515.1</v>
      </c>
      <c r="G122" s="41">
        <v>3451.35</v>
      </c>
      <c r="H122" s="41">
        <v>3388.05</v>
      </c>
      <c r="I122" s="41">
        <v>3324.3</v>
      </c>
      <c r="J122" s="41">
        <v>3578.3999999999996</v>
      </c>
      <c r="K122" s="41">
        <v>3642.1499999999996</v>
      </c>
      <c r="L122" s="41">
        <v>3705.4499999999994</v>
      </c>
      <c r="M122" s="31">
        <v>3578.85</v>
      </c>
      <c r="N122" s="31">
        <v>3451.8</v>
      </c>
      <c r="O122" s="42">
        <v>552750</v>
      </c>
      <c r="P122" s="43">
        <v>4.0871934604904629E-3</v>
      </c>
    </row>
    <row r="123" spans="1:16" ht="12.75" customHeight="1">
      <c r="A123" s="31">
        <v>113</v>
      </c>
      <c r="B123" s="32" t="s">
        <v>47</v>
      </c>
      <c r="C123" s="33" t="s">
        <v>268</v>
      </c>
      <c r="D123" s="34">
        <v>44560</v>
      </c>
      <c r="E123" s="40">
        <v>502.75</v>
      </c>
      <c r="F123" s="40">
        <v>503.7833333333333</v>
      </c>
      <c r="G123" s="41">
        <v>498.46666666666658</v>
      </c>
      <c r="H123" s="41">
        <v>494.18333333333328</v>
      </c>
      <c r="I123" s="41">
        <v>488.86666666666656</v>
      </c>
      <c r="J123" s="41">
        <v>508.06666666666661</v>
      </c>
      <c r="K123" s="41">
        <v>513.38333333333333</v>
      </c>
      <c r="L123" s="41">
        <v>517.66666666666663</v>
      </c>
      <c r="M123" s="31">
        <v>509.1</v>
      </c>
      <c r="N123" s="31">
        <v>499.5</v>
      </c>
      <c r="O123" s="42">
        <v>3879000</v>
      </c>
      <c r="P123" s="43">
        <v>6.7741181966830179E-3</v>
      </c>
    </row>
    <row r="124" spans="1:16" ht="12.75" customHeight="1">
      <c r="A124" s="31">
        <v>114</v>
      </c>
      <c r="B124" s="32" t="s">
        <v>63</v>
      </c>
      <c r="C124" s="33" t="s">
        <v>145</v>
      </c>
      <c r="D124" s="34">
        <v>44560</v>
      </c>
      <c r="E124" s="40">
        <v>355.9</v>
      </c>
      <c r="F124" s="40">
        <v>358.5333333333333</v>
      </c>
      <c r="G124" s="41">
        <v>351.46666666666658</v>
      </c>
      <c r="H124" s="41">
        <v>347.0333333333333</v>
      </c>
      <c r="I124" s="41">
        <v>339.96666666666658</v>
      </c>
      <c r="J124" s="41">
        <v>362.96666666666658</v>
      </c>
      <c r="K124" s="41">
        <v>370.0333333333333</v>
      </c>
      <c r="L124" s="41">
        <v>374.46666666666658</v>
      </c>
      <c r="M124" s="31">
        <v>365.6</v>
      </c>
      <c r="N124" s="31">
        <v>354.1</v>
      </c>
      <c r="O124" s="42">
        <v>15356000</v>
      </c>
      <c r="P124" s="43">
        <v>1.3025921583952066E-4</v>
      </c>
    </row>
    <row r="125" spans="1:16" ht="12.75" customHeight="1">
      <c r="A125" s="31">
        <v>115</v>
      </c>
      <c r="B125" s="32" t="s">
        <v>70</v>
      </c>
      <c r="C125" s="33" t="s">
        <v>146</v>
      </c>
      <c r="D125" s="34">
        <v>44560</v>
      </c>
      <c r="E125" s="40">
        <v>1863.2</v>
      </c>
      <c r="F125" s="40">
        <v>1868.2333333333336</v>
      </c>
      <c r="G125" s="41">
        <v>1849.8666666666672</v>
      </c>
      <c r="H125" s="41">
        <v>1836.5333333333338</v>
      </c>
      <c r="I125" s="41">
        <v>1818.1666666666674</v>
      </c>
      <c r="J125" s="41">
        <v>1881.5666666666671</v>
      </c>
      <c r="K125" s="41">
        <v>1899.9333333333334</v>
      </c>
      <c r="L125" s="41">
        <v>1913.2666666666669</v>
      </c>
      <c r="M125" s="31">
        <v>1886.6</v>
      </c>
      <c r="N125" s="31">
        <v>1854.9</v>
      </c>
      <c r="O125" s="42">
        <v>11981850</v>
      </c>
      <c r="P125" s="43">
        <v>4.7251687560270006E-3</v>
      </c>
    </row>
    <row r="126" spans="1:16" ht="12.75" customHeight="1">
      <c r="A126" s="31">
        <v>116</v>
      </c>
      <c r="B126" s="32" t="s">
        <v>87</v>
      </c>
      <c r="C126" s="33" t="s">
        <v>147</v>
      </c>
      <c r="D126" s="34">
        <v>44560</v>
      </c>
      <c r="E126" s="40">
        <v>7180</v>
      </c>
      <c r="F126" s="40">
        <v>7154.2833333333328</v>
      </c>
      <c r="G126" s="41">
        <v>7108.5666666666657</v>
      </c>
      <c r="H126" s="41">
        <v>7037.1333333333332</v>
      </c>
      <c r="I126" s="41">
        <v>6991.4166666666661</v>
      </c>
      <c r="J126" s="41">
        <v>7225.7166666666653</v>
      </c>
      <c r="K126" s="41">
        <v>7271.4333333333325</v>
      </c>
      <c r="L126" s="41">
        <v>7342.866666666665</v>
      </c>
      <c r="M126" s="31">
        <v>7200</v>
      </c>
      <c r="N126" s="31">
        <v>7082.85</v>
      </c>
      <c r="O126" s="42">
        <v>834000</v>
      </c>
      <c r="P126" s="43">
        <v>3.925233644859813E-2</v>
      </c>
    </row>
    <row r="127" spans="1:16" ht="12.75" customHeight="1">
      <c r="A127" s="31">
        <v>117</v>
      </c>
      <c r="B127" s="32" t="s">
        <v>87</v>
      </c>
      <c r="C127" s="33" t="s">
        <v>148</v>
      </c>
      <c r="D127" s="34">
        <v>44560</v>
      </c>
      <c r="E127" s="40">
        <v>5343.75</v>
      </c>
      <c r="F127" s="40">
        <v>5355.6333333333332</v>
      </c>
      <c r="G127" s="41">
        <v>5302.2666666666664</v>
      </c>
      <c r="H127" s="41">
        <v>5260.7833333333328</v>
      </c>
      <c r="I127" s="41">
        <v>5207.4166666666661</v>
      </c>
      <c r="J127" s="41">
        <v>5397.1166666666668</v>
      </c>
      <c r="K127" s="41">
        <v>5450.4833333333336</v>
      </c>
      <c r="L127" s="41">
        <v>5491.9666666666672</v>
      </c>
      <c r="M127" s="31">
        <v>5409</v>
      </c>
      <c r="N127" s="31">
        <v>5314.15</v>
      </c>
      <c r="O127" s="42">
        <v>588000</v>
      </c>
      <c r="P127" s="43">
        <v>2.7612722824187346E-2</v>
      </c>
    </row>
    <row r="128" spans="1:16" ht="12.75" customHeight="1">
      <c r="A128" s="31">
        <v>118</v>
      </c>
      <c r="B128" s="32" t="s">
        <v>47</v>
      </c>
      <c r="C128" s="33" t="s">
        <v>149</v>
      </c>
      <c r="D128" s="34">
        <v>44560</v>
      </c>
      <c r="E128" s="40">
        <v>898.35</v>
      </c>
      <c r="F128" s="40">
        <v>906.70000000000016</v>
      </c>
      <c r="G128" s="41">
        <v>888.60000000000036</v>
      </c>
      <c r="H128" s="41">
        <v>878.85000000000025</v>
      </c>
      <c r="I128" s="41">
        <v>860.75000000000045</v>
      </c>
      <c r="J128" s="41">
        <v>916.45000000000027</v>
      </c>
      <c r="K128" s="41">
        <v>934.55</v>
      </c>
      <c r="L128" s="41">
        <v>944.30000000000018</v>
      </c>
      <c r="M128" s="31">
        <v>924.8</v>
      </c>
      <c r="N128" s="31">
        <v>896.95</v>
      </c>
      <c r="O128" s="42">
        <v>7980650</v>
      </c>
      <c r="P128" s="43">
        <v>-1.9015776825828022E-2</v>
      </c>
    </row>
    <row r="129" spans="1:16" ht="12.75" customHeight="1">
      <c r="A129" s="31">
        <v>119</v>
      </c>
      <c r="B129" s="32" t="s">
        <v>49</v>
      </c>
      <c r="C129" s="33" t="s">
        <v>150</v>
      </c>
      <c r="D129" s="34">
        <v>44560</v>
      </c>
      <c r="E129" s="40">
        <v>813.75</v>
      </c>
      <c r="F129" s="40">
        <v>818.4</v>
      </c>
      <c r="G129" s="41">
        <v>803.8</v>
      </c>
      <c r="H129" s="41">
        <v>793.85</v>
      </c>
      <c r="I129" s="41">
        <v>779.25</v>
      </c>
      <c r="J129" s="41">
        <v>828.34999999999991</v>
      </c>
      <c r="K129" s="41">
        <v>842.95</v>
      </c>
      <c r="L129" s="41">
        <v>852.89999999999986</v>
      </c>
      <c r="M129" s="31">
        <v>833</v>
      </c>
      <c r="N129" s="31">
        <v>808.45</v>
      </c>
      <c r="O129" s="42">
        <v>11695600</v>
      </c>
      <c r="P129" s="43">
        <v>-4.5874292523086085E-3</v>
      </c>
    </row>
    <row r="130" spans="1:16" ht="12.75" customHeight="1">
      <c r="A130" s="31">
        <v>120</v>
      </c>
      <c r="B130" s="32" t="s">
        <v>63</v>
      </c>
      <c r="C130" s="33" t="s">
        <v>151</v>
      </c>
      <c r="D130" s="34">
        <v>44560</v>
      </c>
      <c r="E130" s="40">
        <v>145.05000000000001</v>
      </c>
      <c r="F130" s="40">
        <v>146.9</v>
      </c>
      <c r="G130" s="41">
        <v>142.4</v>
      </c>
      <c r="H130" s="41">
        <v>139.75</v>
      </c>
      <c r="I130" s="41">
        <v>135.25</v>
      </c>
      <c r="J130" s="41">
        <v>149.55000000000001</v>
      </c>
      <c r="K130" s="41">
        <v>154.05000000000001</v>
      </c>
      <c r="L130" s="41">
        <v>156.70000000000002</v>
      </c>
      <c r="M130" s="31">
        <v>151.4</v>
      </c>
      <c r="N130" s="31">
        <v>144.25</v>
      </c>
      <c r="O130" s="42">
        <v>30624000</v>
      </c>
      <c r="P130" s="43">
        <v>6.3333333333333339E-2</v>
      </c>
    </row>
    <row r="131" spans="1:16" ht="12.75" customHeight="1">
      <c r="A131" s="31">
        <v>121</v>
      </c>
      <c r="B131" s="32" t="s">
        <v>63</v>
      </c>
      <c r="C131" s="33" t="s">
        <v>152</v>
      </c>
      <c r="D131" s="34">
        <v>44560</v>
      </c>
      <c r="E131" s="40">
        <v>166</v>
      </c>
      <c r="F131" s="40">
        <v>165.51666666666668</v>
      </c>
      <c r="G131" s="41">
        <v>163.48333333333335</v>
      </c>
      <c r="H131" s="41">
        <v>160.96666666666667</v>
      </c>
      <c r="I131" s="41">
        <v>158.93333333333334</v>
      </c>
      <c r="J131" s="41">
        <v>168.03333333333336</v>
      </c>
      <c r="K131" s="41">
        <v>170.06666666666672</v>
      </c>
      <c r="L131" s="41">
        <v>172.58333333333337</v>
      </c>
      <c r="M131" s="31">
        <v>167.55</v>
      </c>
      <c r="N131" s="31">
        <v>163</v>
      </c>
      <c r="O131" s="42">
        <v>21195000</v>
      </c>
      <c r="P131" s="43">
        <v>1.5962036238136326E-2</v>
      </c>
    </row>
    <row r="132" spans="1:16" ht="12.75" customHeight="1">
      <c r="A132" s="31">
        <v>122</v>
      </c>
      <c r="B132" s="32" t="s">
        <v>56</v>
      </c>
      <c r="C132" s="33" t="s">
        <v>153</v>
      </c>
      <c r="D132" s="34">
        <v>44560</v>
      </c>
      <c r="E132" s="40">
        <v>505.7</v>
      </c>
      <c r="F132" s="40">
        <v>508.18333333333339</v>
      </c>
      <c r="G132" s="41">
        <v>501.66666666666674</v>
      </c>
      <c r="H132" s="41">
        <v>497.63333333333333</v>
      </c>
      <c r="I132" s="41">
        <v>491.11666666666667</v>
      </c>
      <c r="J132" s="41">
        <v>512.21666666666681</v>
      </c>
      <c r="K132" s="41">
        <v>518.73333333333346</v>
      </c>
      <c r="L132" s="41">
        <v>522.76666666666688</v>
      </c>
      <c r="M132" s="31">
        <v>514.70000000000005</v>
      </c>
      <c r="N132" s="31">
        <v>504.15</v>
      </c>
      <c r="O132" s="42">
        <v>8696000</v>
      </c>
      <c r="P132" s="43">
        <v>-1.3051866984451254E-2</v>
      </c>
    </row>
    <row r="133" spans="1:16" ht="12.75" customHeight="1">
      <c r="A133" s="31">
        <v>123</v>
      </c>
      <c r="B133" s="32" t="s">
        <v>49</v>
      </c>
      <c r="C133" s="33" t="s">
        <v>154</v>
      </c>
      <c r="D133" s="34">
        <v>44560</v>
      </c>
      <c r="E133" s="40">
        <v>7309.8</v>
      </c>
      <c r="F133" s="40">
        <v>7329.416666666667</v>
      </c>
      <c r="G133" s="41">
        <v>7236.3833333333341</v>
      </c>
      <c r="H133" s="41">
        <v>7162.9666666666672</v>
      </c>
      <c r="I133" s="41">
        <v>7069.9333333333343</v>
      </c>
      <c r="J133" s="41">
        <v>7402.8333333333339</v>
      </c>
      <c r="K133" s="41">
        <v>7495.8666666666668</v>
      </c>
      <c r="L133" s="41">
        <v>7569.2833333333338</v>
      </c>
      <c r="M133" s="31">
        <v>7422.45</v>
      </c>
      <c r="N133" s="31">
        <v>7256</v>
      </c>
      <c r="O133" s="42">
        <v>2591800</v>
      </c>
      <c r="P133" s="43">
        <v>-2.251555723175561E-2</v>
      </c>
    </row>
    <row r="134" spans="1:16" ht="12.75" customHeight="1">
      <c r="A134" s="31">
        <v>124</v>
      </c>
      <c r="B134" s="32" t="s">
        <v>56</v>
      </c>
      <c r="C134" s="33" t="s">
        <v>155</v>
      </c>
      <c r="D134" s="34">
        <v>44560</v>
      </c>
      <c r="E134" s="40">
        <v>888.45</v>
      </c>
      <c r="F134" s="40">
        <v>895.5</v>
      </c>
      <c r="G134" s="41">
        <v>879.7</v>
      </c>
      <c r="H134" s="41">
        <v>870.95</v>
      </c>
      <c r="I134" s="41">
        <v>855.15000000000009</v>
      </c>
      <c r="J134" s="41">
        <v>904.25</v>
      </c>
      <c r="K134" s="41">
        <v>920.05</v>
      </c>
      <c r="L134" s="41">
        <v>928.8</v>
      </c>
      <c r="M134" s="31">
        <v>911.3</v>
      </c>
      <c r="N134" s="31">
        <v>886.75</v>
      </c>
      <c r="O134" s="42">
        <v>16302500</v>
      </c>
      <c r="P134" s="43">
        <v>3.8485221674876848E-3</v>
      </c>
    </row>
    <row r="135" spans="1:16" ht="12.75" customHeight="1">
      <c r="A135" s="31">
        <v>125</v>
      </c>
      <c r="B135" s="32" t="s">
        <v>44</v>
      </c>
      <c r="C135" s="33" t="s">
        <v>457</v>
      </c>
      <c r="D135" s="34">
        <v>44560</v>
      </c>
      <c r="E135" s="40">
        <v>1580</v>
      </c>
      <c r="F135" s="40">
        <v>1589.3666666666668</v>
      </c>
      <c r="G135" s="41">
        <v>1563.2333333333336</v>
      </c>
      <c r="H135" s="41">
        <v>1546.4666666666667</v>
      </c>
      <c r="I135" s="41">
        <v>1520.3333333333335</v>
      </c>
      <c r="J135" s="41">
        <v>1606.1333333333337</v>
      </c>
      <c r="K135" s="41">
        <v>1632.2666666666669</v>
      </c>
      <c r="L135" s="41">
        <v>1649.0333333333338</v>
      </c>
      <c r="M135" s="31">
        <v>1615.5</v>
      </c>
      <c r="N135" s="31">
        <v>1572.6</v>
      </c>
      <c r="O135" s="42">
        <v>1963850</v>
      </c>
      <c r="P135" s="43">
        <v>1.5749456915278782E-2</v>
      </c>
    </row>
    <row r="136" spans="1:16" ht="12.75" customHeight="1">
      <c r="A136" s="31">
        <v>126</v>
      </c>
      <c r="B136" s="32" t="s">
        <v>47</v>
      </c>
      <c r="C136" s="33" t="s">
        <v>156</v>
      </c>
      <c r="D136" s="34">
        <v>44560</v>
      </c>
      <c r="E136" s="40">
        <v>3288.05</v>
      </c>
      <c r="F136" s="40">
        <v>3268.7000000000003</v>
      </c>
      <c r="G136" s="41">
        <v>3210.4500000000007</v>
      </c>
      <c r="H136" s="41">
        <v>3132.8500000000004</v>
      </c>
      <c r="I136" s="41">
        <v>3074.6000000000008</v>
      </c>
      <c r="J136" s="41">
        <v>3346.3000000000006</v>
      </c>
      <c r="K136" s="41">
        <v>3404.5499999999997</v>
      </c>
      <c r="L136" s="41">
        <v>3482.1500000000005</v>
      </c>
      <c r="M136" s="31">
        <v>3326.95</v>
      </c>
      <c r="N136" s="31">
        <v>3191.1</v>
      </c>
      <c r="O136" s="42">
        <v>605600</v>
      </c>
      <c r="P136" s="43">
        <v>-1.6485328058028356E-3</v>
      </c>
    </row>
    <row r="137" spans="1:16" ht="12.75" customHeight="1">
      <c r="A137" s="31">
        <v>127</v>
      </c>
      <c r="B137" s="32" t="s">
        <v>63</v>
      </c>
      <c r="C137" s="33" t="s">
        <v>157</v>
      </c>
      <c r="D137" s="34">
        <v>44560</v>
      </c>
      <c r="E137" s="40">
        <v>949.5</v>
      </c>
      <c r="F137" s="40">
        <v>953.68333333333339</v>
      </c>
      <c r="G137" s="41">
        <v>943.81666666666683</v>
      </c>
      <c r="H137" s="41">
        <v>938.13333333333344</v>
      </c>
      <c r="I137" s="41">
        <v>928.26666666666688</v>
      </c>
      <c r="J137" s="41">
        <v>959.36666666666679</v>
      </c>
      <c r="K137" s="41">
        <v>969.23333333333335</v>
      </c>
      <c r="L137" s="41">
        <v>974.91666666666674</v>
      </c>
      <c r="M137" s="31">
        <v>963.55</v>
      </c>
      <c r="N137" s="31">
        <v>948</v>
      </c>
      <c r="O137" s="42">
        <v>1518400</v>
      </c>
      <c r="P137" s="43">
        <v>2.7716673999120107E-2</v>
      </c>
    </row>
    <row r="138" spans="1:16" ht="12.75" customHeight="1">
      <c r="A138" s="31">
        <v>128</v>
      </c>
      <c r="B138" s="32" t="s">
        <v>79</v>
      </c>
      <c r="C138" s="33" t="s">
        <v>158</v>
      </c>
      <c r="D138" s="34">
        <v>44560</v>
      </c>
      <c r="E138" s="40">
        <v>848.95</v>
      </c>
      <c r="F138" s="40">
        <v>852.31666666666661</v>
      </c>
      <c r="G138" s="41">
        <v>840.58333333333326</v>
      </c>
      <c r="H138" s="41">
        <v>832.2166666666667</v>
      </c>
      <c r="I138" s="41">
        <v>820.48333333333335</v>
      </c>
      <c r="J138" s="41">
        <v>860.68333333333317</v>
      </c>
      <c r="K138" s="41">
        <v>872.41666666666652</v>
      </c>
      <c r="L138" s="41">
        <v>880.78333333333308</v>
      </c>
      <c r="M138" s="31">
        <v>864.05</v>
      </c>
      <c r="N138" s="31">
        <v>843.95</v>
      </c>
      <c r="O138" s="42">
        <v>5210400</v>
      </c>
      <c r="P138" s="43">
        <v>4.0467106023817784E-3</v>
      </c>
    </row>
    <row r="139" spans="1:16" ht="12.75" customHeight="1">
      <c r="A139" s="31">
        <v>129</v>
      </c>
      <c r="B139" s="32" t="s">
        <v>87</v>
      </c>
      <c r="C139" s="33" t="s">
        <v>159</v>
      </c>
      <c r="D139" s="34">
        <v>44560</v>
      </c>
      <c r="E139" s="40">
        <v>4631.3</v>
      </c>
      <c r="F139" s="40">
        <v>4623.6833333333334</v>
      </c>
      <c r="G139" s="41">
        <v>4581.0166666666664</v>
      </c>
      <c r="H139" s="41">
        <v>4530.7333333333327</v>
      </c>
      <c r="I139" s="41">
        <v>4488.0666666666657</v>
      </c>
      <c r="J139" s="41">
        <v>4673.9666666666672</v>
      </c>
      <c r="K139" s="41">
        <v>4716.6333333333332</v>
      </c>
      <c r="L139" s="41">
        <v>4766.9166666666679</v>
      </c>
      <c r="M139" s="31">
        <v>4666.3500000000004</v>
      </c>
      <c r="N139" s="31">
        <v>4573.3999999999996</v>
      </c>
      <c r="O139" s="42">
        <v>2470000</v>
      </c>
      <c r="P139" s="43">
        <v>1.3957307060755337E-2</v>
      </c>
    </row>
    <row r="140" spans="1:16" ht="12.75" customHeight="1">
      <c r="A140" s="31">
        <v>130</v>
      </c>
      <c r="B140" s="32" t="s">
        <v>49</v>
      </c>
      <c r="C140" s="33" t="s">
        <v>160</v>
      </c>
      <c r="D140" s="34">
        <v>44560</v>
      </c>
      <c r="E140" s="40">
        <v>215.25</v>
      </c>
      <c r="F140" s="40">
        <v>215.25</v>
      </c>
      <c r="G140" s="41">
        <v>212.3</v>
      </c>
      <c r="H140" s="41">
        <v>209.35000000000002</v>
      </c>
      <c r="I140" s="41">
        <v>206.40000000000003</v>
      </c>
      <c r="J140" s="41">
        <v>218.2</v>
      </c>
      <c r="K140" s="41">
        <v>221.14999999999998</v>
      </c>
      <c r="L140" s="41">
        <v>224.09999999999997</v>
      </c>
      <c r="M140" s="31">
        <v>218.2</v>
      </c>
      <c r="N140" s="31">
        <v>212.3</v>
      </c>
      <c r="O140" s="42">
        <v>29673000</v>
      </c>
      <c r="P140" s="43">
        <v>3.4323588590365723E-3</v>
      </c>
    </row>
    <row r="141" spans="1:16" ht="12.75" customHeight="1">
      <c r="A141" s="31">
        <v>131</v>
      </c>
      <c r="B141" s="32" t="s">
        <v>87</v>
      </c>
      <c r="C141" s="33" t="s">
        <v>161</v>
      </c>
      <c r="D141" s="34">
        <v>44560</v>
      </c>
      <c r="E141" s="40">
        <v>3229.15</v>
      </c>
      <c r="F141" s="40">
        <v>3238.5499999999997</v>
      </c>
      <c r="G141" s="41">
        <v>3178.0999999999995</v>
      </c>
      <c r="H141" s="41">
        <v>3127.0499999999997</v>
      </c>
      <c r="I141" s="41">
        <v>3066.5999999999995</v>
      </c>
      <c r="J141" s="41">
        <v>3289.5999999999995</v>
      </c>
      <c r="K141" s="41">
        <v>3350.0499999999993</v>
      </c>
      <c r="L141" s="41">
        <v>3401.0999999999995</v>
      </c>
      <c r="M141" s="31">
        <v>3299</v>
      </c>
      <c r="N141" s="31">
        <v>3187.5</v>
      </c>
      <c r="O141" s="42">
        <v>1761750</v>
      </c>
      <c r="P141" s="43">
        <v>9.4815666412913446E-2</v>
      </c>
    </row>
    <row r="142" spans="1:16" ht="12.75" customHeight="1">
      <c r="A142" s="31">
        <v>132</v>
      </c>
      <c r="B142" s="32" t="s">
        <v>49</v>
      </c>
      <c r="C142" s="33" t="s">
        <v>162</v>
      </c>
      <c r="D142" s="34">
        <v>44560</v>
      </c>
      <c r="E142" s="40">
        <v>70322.7</v>
      </c>
      <c r="F142" s="40">
        <v>70575.833333333328</v>
      </c>
      <c r="G142" s="41">
        <v>69747.866666666654</v>
      </c>
      <c r="H142" s="41">
        <v>69173.033333333326</v>
      </c>
      <c r="I142" s="41">
        <v>68345.066666666651</v>
      </c>
      <c r="J142" s="41">
        <v>71150.666666666657</v>
      </c>
      <c r="K142" s="41">
        <v>71978.633333333331</v>
      </c>
      <c r="L142" s="41">
        <v>72553.46666666666</v>
      </c>
      <c r="M142" s="31">
        <v>71403.8</v>
      </c>
      <c r="N142" s="31">
        <v>70001</v>
      </c>
      <c r="O142" s="42">
        <v>71460</v>
      </c>
      <c r="P142" s="43">
        <v>1.0463800904977375E-2</v>
      </c>
    </row>
    <row r="143" spans="1:16" ht="12.75" customHeight="1">
      <c r="A143" s="31">
        <v>133</v>
      </c>
      <c r="B143" s="32" t="s">
        <v>63</v>
      </c>
      <c r="C143" s="33" t="s">
        <v>163</v>
      </c>
      <c r="D143" s="34">
        <v>44560</v>
      </c>
      <c r="E143" s="40">
        <v>1472.95</v>
      </c>
      <c r="F143" s="40">
        <v>1478.8166666666666</v>
      </c>
      <c r="G143" s="41">
        <v>1463.6333333333332</v>
      </c>
      <c r="H143" s="41">
        <v>1454.3166666666666</v>
      </c>
      <c r="I143" s="41">
        <v>1439.1333333333332</v>
      </c>
      <c r="J143" s="41">
        <v>1488.1333333333332</v>
      </c>
      <c r="K143" s="41">
        <v>1503.3166666666666</v>
      </c>
      <c r="L143" s="41">
        <v>1512.6333333333332</v>
      </c>
      <c r="M143" s="31">
        <v>1494</v>
      </c>
      <c r="N143" s="31">
        <v>1469.5</v>
      </c>
      <c r="O143" s="42">
        <v>3369750</v>
      </c>
      <c r="P143" s="43">
        <v>-1.5232876712328767E-2</v>
      </c>
    </row>
    <row r="144" spans="1:16" ht="12.75" customHeight="1">
      <c r="A144" s="31">
        <v>134</v>
      </c>
      <c r="B144" s="32" t="s">
        <v>44</v>
      </c>
      <c r="C144" s="33" t="s">
        <v>164</v>
      </c>
      <c r="D144" s="34">
        <v>44560</v>
      </c>
      <c r="E144" s="40">
        <v>337.95</v>
      </c>
      <c r="F144" s="40">
        <v>336.23333333333335</v>
      </c>
      <c r="G144" s="41">
        <v>332.4666666666667</v>
      </c>
      <c r="H144" s="41">
        <v>326.98333333333335</v>
      </c>
      <c r="I144" s="41">
        <v>323.2166666666667</v>
      </c>
      <c r="J144" s="41">
        <v>341.7166666666667</v>
      </c>
      <c r="K144" s="41">
        <v>345.48333333333335</v>
      </c>
      <c r="L144" s="41">
        <v>350.9666666666667</v>
      </c>
      <c r="M144" s="31">
        <v>340</v>
      </c>
      <c r="N144" s="31">
        <v>330.75</v>
      </c>
      <c r="O144" s="42">
        <v>4683200</v>
      </c>
      <c r="P144" s="43">
        <v>-1.7785234899328858E-2</v>
      </c>
    </row>
    <row r="145" spans="1:16" ht="12.75" customHeight="1">
      <c r="A145" s="31">
        <v>135</v>
      </c>
      <c r="B145" s="32" t="s">
        <v>120</v>
      </c>
      <c r="C145" s="33" t="s">
        <v>165</v>
      </c>
      <c r="D145" s="34">
        <v>44560</v>
      </c>
      <c r="E145" s="40">
        <v>101</v>
      </c>
      <c r="F145" s="40">
        <v>101.89999999999999</v>
      </c>
      <c r="G145" s="41">
        <v>99.149999999999977</v>
      </c>
      <c r="H145" s="41">
        <v>97.299999999999983</v>
      </c>
      <c r="I145" s="41">
        <v>94.549999999999969</v>
      </c>
      <c r="J145" s="41">
        <v>103.74999999999999</v>
      </c>
      <c r="K145" s="41">
        <v>106.50000000000001</v>
      </c>
      <c r="L145" s="41">
        <v>108.35</v>
      </c>
      <c r="M145" s="31">
        <v>104.65</v>
      </c>
      <c r="N145" s="31">
        <v>100.05</v>
      </c>
      <c r="O145" s="42">
        <v>107372000</v>
      </c>
      <c r="P145" s="43">
        <v>-1.604611310172924E-2</v>
      </c>
    </row>
    <row r="146" spans="1:16" ht="12.75" customHeight="1">
      <c r="A146" s="31">
        <v>136</v>
      </c>
      <c r="B146" s="32" t="s">
        <v>44</v>
      </c>
      <c r="C146" s="33" t="s">
        <v>166</v>
      </c>
      <c r="D146" s="34">
        <v>44560</v>
      </c>
      <c r="E146" s="40">
        <v>5399.95</v>
      </c>
      <c r="F146" s="40">
        <v>5402.8166666666666</v>
      </c>
      <c r="G146" s="41">
        <v>5362.8833333333332</v>
      </c>
      <c r="H146" s="41">
        <v>5325.8166666666666</v>
      </c>
      <c r="I146" s="41">
        <v>5285.8833333333332</v>
      </c>
      <c r="J146" s="41">
        <v>5439.8833333333332</v>
      </c>
      <c r="K146" s="41">
        <v>5479.8166666666657</v>
      </c>
      <c r="L146" s="41">
        <v>5516.8833333333332</v>
      </c>
      <c r="M146" s="31">
        <v>5442.75</v>
      </c>
      <c r="N146" s="31">
        <v>5365.75</v>
      </c>
      <c r="O146" s="42">
        <v>1424875</v>
      </c>
      <c r="P146" s="43">
        <v>-3.8870151770657675E-2</v>
      </c>
    </row>
    <row r="147" spans="1:16" ht="12.75" customHeight="1">
      <c r="A147" s="31">
        <v>137</v>
      </c>
      <c r="B147" s="32" t="s">
        <v>38</v>
      </c>
      <c r="C147" s="33" t="s">
        <v>167</v>
      </c>
      <c r="D147" s="34">
        <v>44560</v>
      </c>
      <c r="E147" s="40">
        <v>4001.2</v>
      </c>
      <c r="F147" s="40">
        <v>3999.6166666666663</v>
      </c>
      <c r="G147" s="41">
        <v>3952.5333333333328</v>
      </c>
      <c r="H147" s="41">
        <v>3903.8666666666663</v>
      </c>
      <c r="I147" s="41">
        <v>3856.7833333333328</v>
      </c>
      <c r="J147" s="41">
        <v>4048.2833333333328</v>
      </c>
      <c r="K147" s="41">
        <v>4095.3666666666659</v>
      </c>
      <c r="L147" s="41">
        <v>4144.0333333333328</v>
      </c>
      <c r="M147" s="31">
        <v>4046.7</v>
      </c>
      <c r="N147" s="31">
        <v>3950.95</v>
      </c>
      <c r="O147" s="42">
        <v>531225</v>
      </c>
      <c r="P147" s="43">
        <v>-2.8395061728395062E-2</v>
      </c>
    </row>
    <row r="148" spans="1:16" ht="12.75" customHeight="1">
      <c r="A148" s="31">
        <v>138</v>
      </c>
      <c r="B148" s="32" t="s">
        <v>56</v>
      </c>
      <c r="C148" s="33" t="s">
        <v>168</v>
      </c>
      <c r="D148" s="34">
        <v>44560</v>
      </c>
      <c r="E148" s="40">
        <v>19276.8</v>
      </c>
      <c r="F148" s="40">
        <v>19337.5</v>
      </c>
      <c r="G148" s="41">
        <v>19181.45</v>
      </c>
      <c r="H148" s="41">
        <v>19086.100000000002</v>
      </c>
      <c r="I148" s="41">
        <v>18930.050000000003</v>
      </c>
      <c r="J148" s="41">
        <v>19432.849999999999</v>
      </c>
      <c r="K148" s="41">
        <v>19588.900000000001</v>
      </c>
      <c r="L148" s="41">
        <v>19684.249999999996</v>
      </c>
      <c r="M148" s="31">
        <v>19493.55</v>
      </c>
      <c r="N148" s="31">
        <v>19242.150000000001</v>
      </c>
      <c r="O148" s="42">
        <v>316575</v>
      </c>
      <c r="P148" s="43">
        <v>1.9975835682641965E-2</v>
      </c>
    </row>
    <row r="149" spans="1:16" ht="12.75" customHeight="1">
      <c r="A149" s="31">
        <v>139</v>
      </c>
      <c r="B149" s="32" t="s">
        <v>120</v>
      </c>
      <c r="C149" s="33" t="s">
        <v>169</v>
      </c>
      <c r="D149" s="34">
        <v>44560</v>
      </c>
      <c r="E149" s="40">
        <v>132.65</v>
      </c>
      <c r="F149" s="40">
        <v>133.54999999999998</v>
      </c>
      <c r="G149" s="41">
        <v>131.09999999999997</v>
      </c>
      <c r="H149" s="41">
        <v>129.54999999999998</v>
      </c>
      <c r="I149" s="41">
        <v>127.09999999999997</v>
      </c>
      <c r="J149" s="41">
        <v>135.09999999999997</v>
      </c>
      <c r="K149" s="41">
        <v>137.54999999999995</v>
      </c>
      <c r="L149" s="41">
        <v>139.09999999999997</v>
      </c>
      <c r="M149" s="31">
        <v>136</v>
      </c>
      <c r="N149" s="31">
        <v>132</v>
      </c>
      <c r="O149" s="42">
        <v>87609200</v>
      </c>
      <c r="P149" s="43">
        <v>-1.4173703256936067E-2</v>
      </c>
    </row>
    <row r="150" spans="1:16" ht="12.75" customHeight="1">
      <c r="A150" s="31">
        <v>140</v>
      </c>
      <c r="B150" s="32" t="s">
        <v>170</v>
      </c>
      <c r="C150" s="33" t="s">
        <v>171</v>
      </c>
      <c r="D150" s="34">
        <v>44560</v>
      </c>
      <c r="E150" s="40">
        <v>121.65</v>
      </c>
      <c r="F150" s="40">
        <v>122.68333333333334</v>
      </c>
      <c r="G150" s="41">
        <v>120.26666666666668</v>
      </c>
      <c r="H150" s="41">
        <v>118.88333333333334</v>
      </c>
      <c r="I150" s="41">
        <v>116.46666666666668</v>
      </c>
      <c r="J150" s="41">
        <v>124.06666666666668</v>
      </c>
      <c r="K150" s="41">
        <v>126.48333333333333</v>
      </c>
      <c r="L150" s="41">
        <v>127.86666666666667</v>
      </c>
      <c r="M150" s="31">
        <v>125.1</v>
      </c>
      <c r="N150" s="31">
        <v>121.3</v>
      </c>
      <c r="O150" s="42">
        <v>68457000</v>
      </c>
      <c r="P150" s="43">
        <v>6.8315246397438176E-2</v>
      </c>
    </row>
    <row r="151" spans="1:16" ht="12.75" customHeight="1">
      <c r="A151" s="31">
        <v>141</v>
      </c>
      <c r="B151" s="32" t="s">
        <v>97</v>
      </c>
      <c r="C151" s="33" t="s">
        <v>270</v>
      </c>
      <c r="D151" s="34">
        <v>44560</v>
      </c>
      <c r="E151" s="40">
        <v>841.75</v>
      </c>
      <c r="F151" s="40">
        <v>853.15</v>
      </c>
      <c r="G151" s="41">
        <v>827.5</v>
      </c>
      <c r="H151" s="41">
        <v>813.25</v>
      </c>
      <c r="I151" s="41">
        <v>787.6</v>
      </c>
      <c r="J151" s="41">
        <v>867.4</v>
      </c>
      <c r="K151" s="41">
        <v>893.04999999999984</v>
      </c>
      <c r="L151" s="41">
        <v>907.3</v>
      </c>
      <c r="M151" s="31">
        <v>878.8</v>
      </c>
      <c r="N151" s="31">
        <v>838.9</v>
      </c>
      <c r="O151" s="42">
        <v>3329900</v>
      </c>
      <c r="P151" s="43">
        <v>-2.4605290137379537E-2</v>
      </c>
    </row>
    <row r="152" spans="1:16" ht="12.75" customHeight="1">
      <c r="A152" s="31">
        <v>142</v>
      </c>
      <c r="B152" s="32" t="s">
        <v>87</v>
      </c>
      <c r="C152" s="33" t="s">
        <v>468</v>
      </c>
      <c r="D152" s="34">
        <v>44560</v>
      </c>
      <c r="E152" s="40">
        <v>3902.65</v>
      </c>
      <c r="F152" s="40">
        <v>3940.4</v>
      </c>
      <c r="G152" s="41">
        <v>3851.8</v>
      </c>
      <c r="H152" s="41">
        <v>3800.9500000000003</v>
      </c>
      <c r="I152" s="41">
        <v>3712.3500000000004</v>
      </c>
      <c r="J152" s="41">
        <v>3991.25</v>
      </c>
      <c r="K152" s="41">
        <v>4079.8499999999995</v>
      </c>
      <c r="L152" s="41">
        <v>4130.7</v>
      </c>
      <c r="M152" s="31">
        <v>4029</v>
      </c>
      <c r="N152" s="31">
        <v>3889.55</v>
      </c>
      <c r="O152" s="42">
        <v>706125</v>
      </c>
      <c r="P152" s="43">
        <v>0.05</v>
      </c>
    </row>
    <row r="153" spans="1:16" ht="12.75" customHeight="1">
      <c r="A153" s="31">
        <v>143</v>
      </c>
      <c r="B153" s="32" t="s">
        <v>79</v>
      </c>
      <c r="C153" s="33" t="s">
        <v>172</v>
      </c>
      <c r="D153" s="34">
        <v>44560</v>
      </c>
      <c r="E153" s="40">
        <v>138.55000000000001</v>
      </c>
      <c r="F153" s="40">
        <v>139.06666666666669</v>
      </c>
      <c r="G153" s="41">
        <v>136.73333333333338</v>
      </c>
      <c r="H153" s="41">
        <v>134.91666666666669</v>
      </c>
      <c r="I153" s="41">
        <v>132.58333333333337</v>
      </c>
      <c r="J153" s="41">
        <v>140.88333333333338</v>
      </c>
      <c r="K153" s="41">
        <v>143.2166666666667</v>
      </c>
      <c r="L153" s="41">
        <v>145.03333333333339</v>
      </c>
      <c r="M153" s="31">
        <v>141.4</v>
      </c>
      <c r="N153" s="31">
        <v>137.25</v>
      </c>
      <c r="O153" s="42">
        <v>36344000</v>
      </c>
      <c r="P153" s="43">
        <v>6.3965884861407248E-3</v>
      </c>
    </row>
    <row r="154" spans="1:16" ht="12.75" customHeight="1">
      <c r="A154" s="31">
        <v>144</v>
      </c>
      <c r="B154" s="32" t="s">
        <v>40</v>
      </c>
      <c r="C154" s="33" t="s">
        <v>173</v>
      </c>
      <c r="D154" s="34">
        <v>44560</v>
      </c>
      <c r="E154" s="40">
        <v>39340.65</v>
      </c>
      <c r="F154" s="40">
        <v>39589.450000000004</v>
      </c>
      <c r="G154" s="41">
        <v>39029.000000000007</v>
      </c>
      <c r="H154" s="41">
        <v>38717.350000000006</v>
      </c>
      <c r="I154" s="41">
        <v>38156.900000000009</v>
      </c>
      <c r="J154" s="41">
        <v>39901.100000000006</v>
      </c>
      <c r="K154" s="41">
        <v>40461.550000000003</v>
      </c>
      <c r="L154" s="41">
        <v>40773.200000000004</v>
      </c>
      <c r="M154" s="31">
        <v>40149.9</v>
      </c>
      <c r="N154" s="31">
        <v>39277.800000000003</v>
      </c>
      <c r="O154" s="42">
        <v>84660</v>
      </c>
      <c r="P154" s="43">
        <v>-1.4154281670205238E-3</v>
      </c>
    </row>
    <row r="155" spans="1:16" ht="12.75" customHeight="1">
      <c r="A155" s="31">
        <v>145</v>
      </c>
      <c r="B155" s="278" t="s">
        <v>47</v>
      </c>
      <c r="C155" s="33" t="s">
        <v>174</v>
      </c>
      <c r="D155" s="34">
        <v>44560</v>
      </c>
      <c r="E155" s="40">
        <v>2576</v>
      </c>
      <c r="F155" s="40">
        <v>2588.3333333333335</v>
      </c>
      <c r="G155" s="41">
        <v>2551.666666666667</v>
      </c>
      <c r="H155" s="41">
        <v>2527.3333333333335</v>
      </c>
      <c r="I155" s="41">
        <v>2490.666666666667</v>
      </c>
      <c r="J155" s="41">
        <v>2612.666666666667</v>
      </c>
      <c r="K155" s="41">
        <v>2649.3333333333339</v>
      </c>
      <c r="L155" s="41">
        <v>2673.666666666667</v>
      </c>
      <c r="M155" s="31">
        <v>2625</v>
      </c>
      <c r="N155" s="31">
        <v>2564</v>
      </c>
      <c r="O155" s="42">
        <v>3254625</v>
      </c>
      <c r="P155" s="43">
        <v>-3.7726644442637611E-2</v>
      </c>
    </row>
    <row r="156" spans="1:16" ht="12.75" customHeight="1">
      <c r="A156" s="31">
        <v>146</v>
      </c>
      <c r="B156" s="32" t="s">
        <v>87</v>
      </c>
      <c r="C156" s="33" t="s">
        <v>473</v>
      </c>
      <c r="D156" s="34">
        <v>44560</v>
      </c>
      <c r="E156" s="40">
        <v>4630.45</v>
      </c>
      <c r="F156" s="40">
        <v>4682.5</v>
      </c>
      <c r="G156" s="41">
        <v>4566</v>
      </c>
      <c r="H156" s="41">
        <v>4501.55</v>
      </c>
      <c r="I156" s="41">
        <v>4385.05</v>
      </c>
      <c r="J156" s="41">
        <v>4746.95</v>
      </c>
      <c r="K156" s="41">
        <v>4863.45</v>
      </c>
      <c r="L156" s="41">
        <v>4927.8999999999996</v>
      </c>
      <c r="M156" s="31">
        <v>4799</v>
      </c>
      <c r="N156" s="31">
        <v>4618.05</v>
      </c>
      <c r="O156" s="42">
        <v>534900</v>
      </c>
      <c r="P156" s="43">
        <v>2.7369634111207145E-2</v>
      </c>
    </row>
    <row r="157" spans="1:16" ht="12.75" customHeight="1">
      <c r="A157" s="31">
        <v>147</v>
      </c>
      <c r="B157" s="32" t="s">
        <v>79</v>
      </c>
      <c r="C157" s="33" t="s">
        <v>175</v>
      </c>
      <c r="D157" s="34">
        <v>44560</v>
      </c>
      <c r="E157" s="40">
        <v>216.2</v>
      </c>
      <c r="F157" s="40">
        <v>216.86666666666665</v>
      </c>
      <c r="G157" s="41">
        <v>215.0333333333333</v>
      </c>
      <c r="H157" s="41">
        <v>213.86666666666665</v>
      </c>
      <c r="I157" s="41">
        <v>212.0333333333333</v>
      </c>
      <c r="J157" s="41">
        <v>218.0333333333333</v>
      </c>
      <c r="K157" s="41">
        <v>219.86666666666662</v>
      </c>
      <c r="L157" s="41">
        <v>221.0333333333333</v>
      </c>
      <c r="M157" s="31">
        <v>218.7</v>
      </c>
      <c r="N157" s="31">
        <v>215.7</v>
      </c>
      <c r="O157" s="42">
        <v>19140000</v>
      </c>
      <c r="P157" s="43">
        <v>1.7271157167530224E-3</v>
      </c>
    </row>
    <row r="158" spans="1:16" ht="12.75" customHeight="1">
      <c r="A158" s="31">
        <v>148</v>
      </c>
      <c r="B158" s="32" t="s">
        <v>63</v>
      </c>
      <c r="C158" s="33" t="s">
        <v>176</v>
      </c>
      <c r="D158" s="34">
        <v>44560</v>
      </c>
      <c r="E158" s="40">
        <v>118.15</v>
      </c>
      <c r="F158" s="40">
        <v>119.33333333333333</v>
      </c>
      <c r="G158" s="41">
        <v>116.81666666666666</v>
      </c>
      <c r="H158" s="41">
        <v>115.48333333333333</v>
      </c>
      <c r="I158" s="41">
        <v>112.96666666666667</v>
      </c>
      <c r="J158" s="41">
        <v>120.66666666666666</v>
      </c>
      <c r="K158" s="41">
        <v>123.18333333333334</v>
      </c>
      <c r="L158" s="41">
        <v>124.51666666666665</v>
      </c>
      <c r="M158" s="31">
        <v>121.85</v>
      </c>
      <c r="N158" s="31">
        <v>118</v>
      </c>
      <c r="O158" s="42">
        <v>47287400</v>
      </c>
      <c r="P158" s="43">
        <v>2.1975077046764036E-2</v>
      </c>
    </row>
    <row r="159" spans="1:16" ht="12.75" customHeight="1">
      <c r="A159" s="31">
        <v>149</v>
      </c>
      <c r="B159" s="32" t="s">
        <v>47</v>
      </c>
      <c r="C159" s="33" t="s">
        <v>177</v>
      </c>
      <c r="D159" s="34">
        <v>44560</v>
      </c>
      <c r="E159" s="40">
        <v>5057.3999999999996</v>
      </c>
      <c r="F159" s="40">
        <v>5073.75</v>
      </c>
      <c r="G159" s="41">
        <v>5000.8999999999996</v>
      </c>
      <c r="H159" s="41">
        <v>4944.3999999999996</v>
      </c>
      <c r="I159" s="41">
        <v>4871.5499999999993</v>
      </c>
      <c r="J159" s="41">
        <v>5130.25</v>
      </c>
      <c r="K159" s="41">
        <v>5203.1000000000004</v>
      </c>
      <c r="L159" s="41">
        <v>5259.6</v>
      </c>
      <c r="M159" s="31">
        <v>5146.6000000000004</v>
      </c>
      <c r="N159" s="31">
        <v>5017.25</v>
      </c>
      <c r="O159" s="42">
        <v>207250</v>
      </c>
      <c r="P159" s="43">
        <v>-1.0149253731343283E-2</v>
      </c>
    </row>
    <row r="160" spans="1:16" ht="12.75" customHeight="1">
      <c r="A160" s="31">
        <v>150</v>
      </c>
      <c r="B160" s="32" t="s">
        <v>56</v>
      </c>
      <c r="C160" s="33" t="s">
        <v>178</v>
      </c>
      <c r="D160" s="34">
        <v>44560</v>
      </c>
      <c r="E160" s="40">
        <v>2411.3000000000002</v>
      </c>
      <c r="F160" s="40">
        <v>2422.5</v>
      </c>
      <c r="G160" s="41">
        <v>2394.25</v>
      </c>
      <c r="H160" s="41">
        <v>2377.1999999999998</v>
      </c>
      <c r="I160" s="41">
        <v>2348.9499999999998</v>
      </c>
      <c r="J160" s="41">
        <v>2439.5500000000002</v>
      </c>
      <c r="K160" s="41">
        <v>2467.8000000000002</v>
      </c>
      <c r="L160" s="41">
        <v>2484.8500000000004</v>
      </c>
      <c r="M160" s="31">
        <v>2450.75</v>
      </c>
      <c r="N160" s="31">
        <v>2405.4499999999998</v>
      </c>
      <c r="O160" s="42">
        <v>2035250</v>
      </c>
      <c r="P160" s="43">
        <v>-4.9109883364027013E-4</v>
      </c>
    </row>
    <row r="161" spans="1:16" ht="12.75" customHeight="1">
      <c r="A161" s="31">
        <v>151</v>
      </c>
      <c r="B161" s="32" t="s">
        <v>38</v>
      </c>
      <c r="C161" s="33" t="s">
        <v>179</v>
      </c>
      <c r="D161" s="34">
        <v>44560</v>
      </c>
      <c r="E161" s="40">
        <v>2906.6</v>
      </c>
      <c r="F161" s="40">
        <v>2920.4</v>
      </c>
      <c r="G161" s="41">
        <v>2881.2000000000003</v>
      </c>
      <c r="H161" s="41">
        <v>2855.8</v>
      </c>
      <c r="I161" s="41">
        <v>2816.6000000000004</v>
      </c>
      <c r="J161" s="41">
        <v>2945.8</v>
      </c>
      <c r="K161" s="41">
        <v>2985</v>
      </c>
      <c r="L161" s="41">
        <v>3010.4</v>
      </c>
      <c r="M161" s="31">
        <v>2959.6</v>
      </c>
      <c r="N161" s="31">
        <v>2895</v>
      </c>
      <c r="O161" s="42">
        <v>1564250</v>
      </c>
      <c r="P161" s="43">
        <v>6.2721132196847862E-3</v>
      </c>
    </row>
    <row r="162" spans="1:16" ht="12.75" customHeight="1">
      <c r="A162" s="31">
        <v>152</v>
      </c>
      <c r="B162" s="32" t="s">
        <v>58</v>
      </c>
      <c r="C162" s="33" t="s">
        <v>180</v>
      </c>
      <c r="D162" s="34">
        <v>44560</v>
      </c>
      <c r="E162" s="40">
        <v>36.85</v>
      </c>
      <c r="F162" s="40">
        <v>37.06666666666667</v>
      </c>
      <c r="G162" s="41">
        <v>36.033333333333339</v>
      </c>
      <c r="H162" s="41">
        <v>35.216666666666669</v>
      </c>
      <c r="I162" s="41">
        <v>34.183333333333337</v>
      </c>
      <c r="J162" s="41">
        <v>37.88333333333334</v>
      </c>
      <c r="K162" s="41">
        <v>38.916666666666671</v>
      </c>
      <c r="L162" s="41">
        <v>39.733333333333341</v>
      </c>
      <c r="M162" s="31">
        <v>38.1</v>
      </c>
      <c r="N162" s="31">
        <v>36.25</v>
      </c>
      <c r="O162" s="42">
        <v>295936000</v>
      </c>
      <c r="P162" s="43">
        <v>-1.7320157262777601E-2</v>
      </c>
    </row>
    <row r="163" spans="1:16" ht="12.75" customHeight="1">
      <c r="A163" s="31">
        <v>153</v>
      </c>
      <c r="B163" s="32" t="s">
        <v>44</v>
      </c>
      <c r="C163" s="33" t="s">
        <v>272</v>
      </c>
      <c r="D163" s="34">
        <v>44560</v>
      </c>
      <c r="E163" s="40">
        <v>2337.85</v>
      </c>
      <c r="F163" s="40">
        <v>2349.8166666666662</v>
      </c>
      <c r="G163" s="41">
        <v>2320.9333333333325</v>
      </c>
      <c r="H163" s="41">
        <v>2304.0166666666664</v>
      </c>
      <c r="I163" s="41">
        <v>2275.1333333333328</v>
      </c>
      <c r="J163" s="41">
        <v>2366.7333333333322</v>
      </c>
      <c r="K163" s="41">
        <v>2395.6166666666663</v>
      </c>
      <c r="L163" s="41">
        <v>2412.5333333333319</v>
      </c>
      <c r="M163" s="31">
        <v>2378.6999999999998</v>
      </c>
      <c r="N163" s="31">
        <v>2332.9</v>
      </c>
      <c r="O163" s="42">
        <v>650400</v>
      </c>
      <c r="P163" s="43">
        <v>1.1665888940737284E-2</v>
      </c>
    </row>
    <row r="164" spans="1:16" ht="12.75" customHeight="1">
      <c r="A164" s="31">
        <v>154</v>
      </c>
      <c r="B164" s="32" t="s">
        <v>170</v>
      </c>
      <c r="C164" s="33" t="s">
        <v>181</v>
      </c>
      <c r="D164" s="34">
        <v>44560</v>
      </c>
      <c r="E164" s="40">
        <v>205.2</v>
      </c>
      <c r="F164" s="40">
        <v>206.1</v>
      </c>
      <c r="G164" s="41">
        <v>203.7</v>
      </c>
      <c r="H164" s="41">
        <v>202.2</v>
      </c>
      <c r="I164" s="41">
        <v>199.79999999999998</v>
      </c>
      <c r="J164" s="41">
        <v>207.6</v>
      </c>
      <c r="K164" s="41">
        <v>210.00000000000003</v>
      </c>
      <c r="L164" s="41">
        <v>211.5</v>
      </c>
      <c r="M164" s="31">
        <v>208.5</v>
      </c>
      <c r="N164" s="31">
        <v>204.6</v>
      </c>
      <c r="O164" s="42">
        <v>25950378</v>
      </c>
      <c r="P164" s="43">
        <v>2.2054190296156271E-2</v>
      </c>
    </row>
    <row r="165" spans="1:16" ht="12.75" customHeight="1">
      <c r="A165" s="31">
        <v>155</v>
      </c>
      <c r="B165" s="32" t="s">
        <v>182</v>
      </c>
      <c r="C165" s="33" t="s">
        <v>183</v>
      </c>
      <c r="D165" s="34">
        <v>44560</v>
      </c>
      <c r="E165" s="40">
        <v>1317.65</v>
      </c>
      <c r="F165" s="40">
        <v>1332.0166666666667</v>
      </c>
      <c r="G165" s="41">
        <v>1299.0833333333333</v>
      </c>
      <c r="H165" s="41">
        <v>1280.5166666666667</v>
      </c>
      <c r="I165" s="41">
        <v>1247.5833333333333</v>
      </c>
      <c r="J165" s="41">
        <v>1350.5833333333333</v>
      </c>
      <c r="K165" s="41">
        <v>1383.5166666666667</v>
      </c>
      <c r="L165" s="41">
        <v>1402.0833333333333</v>
      </c>
      <c r="M165" s="31">
        <v>1364.95</v>
      </c>
      <c r="N165" s="31">
        <v>1313.45</v>
      </c>
      <c r="O165" s="42">
        <v>3340249</v>
      </c>
      <c r="P165" s="43">
        <v>8.974674207032211E-3</v>
      </c>
    </row>
    <row r="166" spans="1:16" ht="12.75" customHeight="1">
      <c r="A166" s="31">
        <v>156</v>
      </c>
      <c r="B166" s="32" t="s">
        <v>42</v>
      </c>
      <c r="C166" s="33" t="s">
        <v>184</v>
      </c>
      <c r="D166" s="34">
        <v>44560</v>
      </c>
      <c r="E166" s="40">
        <v>990.75</v>
      </c>
      <c r="F166" s="40">
        <v>989.9</v>
      </c>
      <c r="G166" s="41">
        <v>979.8</v>
      </c>
      <c r="H166" s="41">
        <v>968.85</v>
      </c>
      <c r="I166" s="41">
        <v>958.75</v>
      </c>
      <c r="J166" s="41">
        <v>1000.8499999999999</v>
      </c>
      <c r="K166" s="41">
        <v>1010.95</v>
      </c>
      <c r="L166" s="41">
        <v>1021.8999999999999</v>
      </c>
      <c r="M166" s="31">
        <v>1000</v>
      </c>
      <c r="N166" s="31">
        <v>978.95</v>
      </c>
      <c r="O166" s="42">
        <v>1857250</v>
      </c>
      <c r="P166" s="43">
        <v>9.1617040769583142E-4</v>
      </c>
    </row>
    <row r="167" spans="1:16" ht="12.75" customHeight="1">
      <c r="A167" s="31">
        <v>157</v>
      </c>
      <c r="B167" s="32" t="s">
        <v>58</v>
      </c>
      <c r="C167" s="33" t="s">
        <v>185</v>
      </c>
      <c r="D167" s="34">
        <v>44560</v>
      </c>
      <c r="E167" s="40">
        <v>173.1</v>
      </c>
      <c r="F167" s="40">
        <v>175.06666666666669</v>
      </c>
      <c r="G167" s="41">
        <v>170.48333333333338</v>
      </c>
      <c r="H167" s="41">
        <v>167.86666666666667</v>
      </c>
      <c r="I167" s="41">
        <v>163.28333333333336</v>
      </c>
      <c r="J167" s="41">
        <v>177.68333333333339</v>
      </c>
      <c r="K167" s="41">
        <v>182.26666666666671</v>
      </c>
      <c r="L167" s="41">
        <v>184.88333333333341</v>
      </c>
      <c r="M167" s="31">
        <v>179.65</v>
      </c>
      <c r="N167" s="31">
        <v>172.45</v>
      </c>
      <c r="O167" s="42">
        <v>36931500</v>
      </c>
      <c r="P167" s="43">
        <v>2.7016129032258064E-2</v>
      </c>
    </row>
    <row r="168" spans="1:16" ht="12.75" customHeight="1">
      <c r="A168" s="31">
        <v>158</v>
      </c>
      <c r="B168" s="32" t="s">
        <v>170</v>
      </c>
      <c r="C168" s="33" t="s">
        <v>186</v>
      </c>
      <c r="D168" s="34">
        <v>44560</v>
      </c>
      <c r="E168" s="40">
        <v>131.4</v>
      </c>
      <c r="F168" s="40">
        <v>131.86666666666667</v>
      </c>
      <c r="G168" s="41">
        <v>130.53333333333336</v>
      </c>
      <c r="H168" s="41">
        <v>129.66666666666669</v>
      </c>
      <c r="I168" s="41">
        <v>128.33333333333337</v>
      </c>
      <c r="J168" s="41">
        <v>132.73333333333335</v>
      </c>
      <c r="K168" s="41">
        <v>134.06666666666666</v>
      </c>
      <c r="L168" s="41">
        <v>134.93333333333334</v>
      </c>
      <c r="M168" s="31">
        <v>133.19999999999999</v>
      </c>
      <c r="N168" s="31">
        <v>131</v>
      </c>
      <c r="O168" s="42">
        <v>48564000</v>
      </c>
      <c r="P168" s="43">
        <v>2.885470954620567E-2</v>
      </c>
    </row>
    <row r="169" spans="1:16" ht="12.75" customHeight="1">
      <c r="A169" s="31">
        <v>159</v>
      </c>
      <c r="B169" s="279" t="s">
        <v>79</v>
      </c>
      <c r="C169" s="33" t="s">
        <v>187</v>
      </c>
      <c r="D169" s="34">
        <v>44560</v>
      </c>
      <c r="E169" s="40">
        <v>2374.1999999999998</v>
      </c>
      <c r="F169" s="40">
        <v>2369.2333333333331</v>
      </c>
      <c r="G169" s="41">
        <v>2343.4666666666662</v>
      </c>
      <c r="H169" s="41">
        <v>2312.7333333333331</v>
      </c>
      <c r="I169" s="41">
        <v>2286.9666666666662</v>
      </c>
      <c r="J169" s="41">
        <v>2399.9666666666662</v>
      </c>
      <c r="K169" s="41">
        <v>2425.7333333333336</v>
      </c>
      <c r="L169" s="41">
        <v>2456.4666666666662</v>
      </c>
      <c r="M169" s="31">
        <v>2395</v>
      </c>
      <c r="N169" s="31">
        <v>2338.5</v>
      </c>
      <c r="O169" s="42">
        <v>35166750</v>
      </c>
      <c r="P169" s="43">
        <v>-7.5211841984576637E-3</v>
      </c>
    </row>
    <row r="170" spans="1:16" ht="12.75" customHeight="1">
      <c r="A170" s="31">
        <v>160</v>
      </c>
      <c r="B170" s="32" t="s">
        <v>120</v>
      </c>
      <c r="C170" s="33" t="s">
        <v>188</v>
      </c>
      <c r="D170" s="34">
        <v>44560</v>
      </c>
      <c r="E170" s="40">
        <v>108.85</v>
      </c>
      <c r="F170" s="40">
        <v>109.58333333333333</v>
      </c>
      <c r="G170" s="41">
        <v>107.01666666666665</v>
      </c>
      <c r="H170" s="41">
        <v>105.18333333333332</v>
      </c>
      <c r="I170" s="41">
        <v>102.61666666666665</v>
      </c>
      <c r="J170" s="41">
        <v>111.41666666666666</v>
      </c>
      <c r="K170" s="41">
        <v>113.98333333333335</v>
      </c>
      <c r="L170" s="41">
        <v>115.81666666666666</v>
      </c>
      <c r="M170" s="31">
        <v>112.15</v>
      </c>
      <c r="N170" s="31">
        <v>107.75</v>
      </c>
      <c r="O170" s="42">
        <v>148741500</v>
      </c>
      <c r="P170" s="43">
        <v>-3.6966416533398945E-2</v>
      </c>
    </row>
    <row r="171" spans="1:16" ht="12.75" customHeight="1">
      <c r="A171" s="31">
        <v>161</v>
      </c>
      <c r="B171" s="32" t="s">
        <v>58</v>
      </c>
      <c r="C171" s="33" t="s">
        <v>275</v>
      </c>
      <c r="D171" s="34">
        <v>44560</v>
      </c>
      <c r="E171" s="40">
        <v>907.25</v>
      </c>
      <c r="F171" s="40">
        <v>907.76666666666677</v>
      </c>
      <c r="G171" s="41">
        <v>898.83333333333348</v>
      </c>
      <c r="H171" s="41">
        <v>890.41666666666674</v>
      </c>
      <c r="I171" s="41">
        <v>881.48333333333346</v>
      </c>
      <c r="J171" s="41">
        <v>916.18333333333351</v>
      </c>
      <c r="K171" s="41">
        <v>925.11666666666667</v>
      </c>
      <c r="L171" s="41">
        <v>933.53333333333353</v>
      </c>
      <c r="M171" s="31">
        <v>916.7</v>
      </c>
      <c r="N171" s="31">
        <v>899.35</v>
      </c>
      <c r="O171" s="42">
        <v>5871500</v>
      </c>
      <c r="P171" s="43">
        <v>-2.0927130231782557E-2</v>
      </c>
    </row>
    <row r="172" spans="1:16" ht="12.75" customHeight="1">
      <c r="A172" s="31">
        <v>162</v>
      </c>
      <c r="B172" s="32" t="s">
        <v>63</v>
      </c>
      <c r="C172" s="33" t="s">
        <v>189</v>
      </c>
      <c r="D172" s="34">
        <v>44560</v>
      </c>
      <c r="E172" s="40">
        <v>1147.95</v>
      </c>
      <c r="F172" s="40">
        <v>1144.1499999999999</v>
      </c>
      <c r="G172" s="41">
        <v>1135.2499999999998</v>
      </c>
      <c r="H172" s="41">
        <v>1122.55</v>
      </c>
      <c r="I172" s="41">
        <v>1113.6499999999999</v>
      </c>
      <c r="J172" s="41">
        <v>1156.8499999999997</v>
      </c>
      <c r="K172" s="41">
        <v>1165.7499999999998</v>
      </c>
      <c r="L172" s="41">
        <v>1178.4499999999996</v>
      </c>
      <c r="M172" s="31">
        <v>1153.05</v>
      </c>
      <c r="N172" s="31">
        <v>1131.45</v>
      </c>
      <c r="O172" s="42">
        <v>7363500</v>
      </c>
      <c r="P172" s="43">
        <v>3.5776346723908822E-3</v>
      </c>
    </row>
    <row r="173" spans="1:16" ht="12.75" customHeight="1">
      <c r="A173" s="31">
        <v>163</v>
      </c>
      <c r="B173" s="32" t="s">
        <v>58</v>
      </c>
      <c r="C173" s="33" t="s">
        <v>190</v>
      </c>
      <c r="D173" s="34">
        <v>44560</v>
      </c>
      <c r="E173" s="40">
        <v>456.6</v>
      </c>
      <c r="F173" s="40">
        <v>457.4666666666667</v>
      </c>
      <c r="G173" s="41">
        <v>451.18333333333339</v>
      </c>
      <c r="H173" s="41">
        <v>445.76666666666671</v>
      </c>
      <c r="I173" s="41">
        <v>439.48333333333341</v>
      </c>
      <c r="J173" s="41">
        <v>462.88333333333338</v>
      </c>
      <c r="K173" s="41">
        <v>469.16666666666669</v>
      </c>
      <c r="L173" s="41">
        <v>474.58333333333337</v>
      </c>
      <c r="M173" s="31">
        <v>463.75</v>
      </c>
      <c r="N173" s="31">
        <v>452.05</v>
      </c>
      <c r="O173" s="42">
        <v>97647000</v>
      </c>
      <c r="P173" s="43">
        <v>-1.9697015329940067E-2</v>
      </c>
    </row>
    <row r="174" spans="1:16" ht="12.75" customHeight="1">
      <c r="A174" s="31">
        <v>164</v>
      </c>
      <c r="B174" s="32" t="s">
        <v>42</v>
      </c>
      <c r="C174" s="33" t="s">
        <v>191</v>
      </c>
      <c r="D174" s="34">
        <v>44560</v>
      </c>
      <c r="E174" s="40">
        <v>26268.799999999999</v>
      </c>
      <c r="F174" s="40">
        <v>26256.516666666663</v>
      </c>
      <c r="G174" s="41">
        <v>26013.133333333324</v>
      </c>
      <c r="H174" s="41">
        <v>25757.46666666666</v>
      </c>
      <c r="I174" s="41">
        <v>25514.083333333321</v>
      </c>
      <c r="J174" s="41">
        <v>26512.183333333327</v>
      </c>
      <c r="K174" s="41">
        <v>26755.566666666666</v>
      </c>
      <c r="L174" s="41">
        <v>27011.23333333333</v>
      </c>
      <c r="M174" s="31">
        <v>26499.9</v>
      </c>
      <c r="N174" s="31">
        <v>26000.85</v>
      </c>
      <c r="O174" s="42">
        <v>161875</v>
      </c>
      <c r="P174" s="43">
        <v>-2.1574973031283709E-3</v>
      </c>
    </row>
    <row r="175" spans="1:16" ht="12.75" customHeight="1">
      <c r="A175" s="31">
        <v>165</v>
      </c>
      <c r="B175" s="32" t="s">
        <v>70</v>
      </c>
      <c r="C175" s="33" t="s">
        <v>192</v>
      </c>
      <c r="D175" s="34">
        <v>44560</v>
      </c>
      <c r="E175" s="40">
        <v>2378.8000000000002</v>
      </c>
      <c r="F175" s="40">
        <v>2392.2833333333333</v>
      </c>
      <c r="G175" s="41">
        <v>2346.7666666666664</v>
      </c>
      <c r="H175" s="41">
        <v>2314.7333333333331</v>
      </c>
      <c r="I175" s="41">
        <v>2269.2166666666662</v>
      </c>
      <c r="J175" s="41">
        <v>2424.3166666666666</v>
      </c>
      <c r="K175" s="41">
        <v>2469.8333333333339</v>
      </c>
      <c r="L175" s="41">
        <v>2501.8666666666668</v>
      </c>
      <c r="M175" s="31">
        <v>2437.8000000000002</v>
      </c>
      <c r="N175" s="31">
        <v>2360.25</v>
      </c>
      <c r="O175" s="42">
        <v>1954975</v>
      </c>
      <c r="P175" s="43">
        <v>-1.5101136048766971E-2</v>
      </c>
    </row>
    <row r="176" spans="1:16" ht="12.75" customHeight="1">
      <c r="A176" s="31">
        <v>166</v>
      </c>
      <c r="B176" s="32" t="s">
        <v>40</v>
      </c>
      <c r="C176" s="33" t="s">
        <v>193</v>
      </c>
      <c r="D176" s="34">
        <v>44560</v>
      </c>
      <c r="E176" s="40">
        <v>2314.25</v>
      </c>
      <c r="F176" s="40">
        <v>2318.2333333333331</v>
      </c>
      <c r="G176" s="41">
        <v>2287.7666666666664</v>
      </c>
      <c r="H176" s="41">
        <v>2261.2833333333333</v>
      </c>
      <c r="I176" s="41">
        <v>2230.8166666666666</v>
      </c>
      <c r="J176" s="41">
        <v>2344.7166666666662</v>
      </c>
      <c r="K176" s="41">
        <v>2375.1833333333325</v>
      </c>
      <c r="L176" s="41">
        <v>2401.6666666666661</v>
      </c>
      <c r="M176" s="31">
        <v>2348.6999999999998</v>
      </c>
      <c r="N176" s="31">
        <v>2291.75</v>
      </c>
      <c r="O176" s="42">
        <v>3484750</v>
      </c>
      <c r="P176" s="43">
        <v>-8.0768546521971171E-3</v>
      </c>
    </row>
    <row r="177" spans="1:16" ht="12.75" customHeight="1">
      <c r="A177" s="31">
        <v>167</v>
      </c>
      <c r="B177" s="32" t="s">
        <v>63</v>
      </c>
      <c r="C177" s="33" t="s">
        <v>194</v>
      </c>
      <c r="D177" s="34">
        <v>44560</v>
      </c>
      <c r="E177" s="40">
        <v>1177.4000000000001</v>
      </c>
      <c r="F177" s="40">
        <v>1187.8</v>
      </c>
      <c r="G177" s="41">
        <v>1154.5</v>
      </c>
      <c r="H177" s="41">
        <v>1131.6000000000001</v>
      </c>
      <c r="I177" s="41">
        <v>1098.3000000000002</v>
      </c>
      <c r="J177" s="41">
        <v>1210.6999999999998</v>
      </c>
      <c r="K177" s="41">
        <v>1243.9999999999995</v>
      </c>
      <c r="L177" s="41">
        <v>1266.8999999999996</v>
      </c>
      <c r="M177" s="31">
        <v>1221.0999999999999</v>
      </c>
      <c r="N177" s="31">
        <v>1164.9000000000001</v>
      </c>
      <c r="O177" s="42">
        <v>3543600</v>
      </c>
      <c r="P177" s="43">
        <v>-9.6143096702068203E-3</v>
      </c>
    </row>
    <row r="178" spans="1:16" ht="12.75" customHeight="1">
      <c r="A178" s="31">
        <v>168</v>
      </c>
      <c r="B178" s="32" t="s">
        <v>47</v>
      </c>
      <c r="C178" s="33" t="s">
        <v>514</v>
      </c>
      <c r="D178" s="34">
        <v>44560</v>
      </c>
      <c r="E178" s="40">
        <v>429.95</v>
      </c>
      <c r="F178" s="40">
        <v>430.55</v>
      </c>
      <c r="G178" s="41">
        <v>426.40000000000003</v>
      </c>
      <c r="H178" s="41">
        <v>422.85</v>
      </c>
      <c r="I178" s="41">
        <v>418.70000000000005</v>
      </c>
      <c r="J178" s="41">
        <v>434.1</v>
      </c>
      <c r="K178" s="41">
        <v>438.25</v>
      </c>
      <c r="L178" s="41">
        <v>441.8</v>
      </c>
      <c r="M178" s="31">
        <v>434.7</v>
      </c>
      <c r="N178" s="31">
        <v>427</v>
      </c>
      <c r="O178" s="42">
        <v>5771700</v>
      </c>
      <c r="P178" s="43">
        <v>5.8030112923462985E-3</v>
      </c>
    </row>
    <row r="179" spans="1:16" ht="12.75" customHeight="1">
      <c r="A179" s="31">
        <v>169</v>
      </c>
      <c r="B179" s="32" t="s">
        <v>47</v>
      </c>
      <c r="C179" s="33" t="s">
        <v>195</v>
      </c>
      <c r="D179" s="34">
        <v>44560</v>
      </c>
      <c r="E179" s="40">
        <v>784.95</v>
      </c>
      <c r="F179" s="40">
        <v>785.75</v>
      </c>
      <c r="G179" s="41">
        <v>776.45</v>
      </c>
      <c r="H179" s="41">
        <v>767.95</v>
      </c>
      <c r="I179" s="41">
        <v>758.65000000000009</v>
      </c>
      <c r="J179" s="41">
        <v>794.25</v>
      </c>
      <c r="K179" s="41">
        <v>803.55</v>
      </c>
      <c r="L179" s="41">
        <v>812.05</v>
      </c>
      <c r="M179" s="31">
        <v>795.05</v>
      </c>
      <c r="N179" s="31">
        <v>777.25</v>
      </c>
      <c r="O179" s="42">
        <v>29361500</v>
      </c>
      <c r="P179" s="43">
        <v>-1.6460712359603256E-2</v>
      </c>
    </row>
    <row r="180" spans="1:16" ht="12.75" customHeight="1">
      <c r="A180" s="31">
        <v>170</v>
      </c>
      <c r="B180" s="32" t="s">
        <v>182</v>
      </c>
      <c r="C180" s="33" t="s">
        <v>196</v>
      </c>
      <c r="D180" s="34">
        <v>44560</v>
      </c>
      <c r="E180" s="40">
        <v>491.3</v>
      </c>
      <c r="F180" s="40">
        <v>495.01666666666665</v>
      </c>
      <c r="G180" s="41">
        <v>486.0333333333333</v>
      </c>
      <c r="H180" s="41">
        <v>480.76666666666665</v>
      </c>
      <c r="I180" s="41">
        <v>471.7833333333333</v>
      </c>
      <c r="J180" s="41">
        <v>500.2833333333333</v>
      </c>
      <c r="K180" s="41">
        <v>509.26666666666665</v>
      </c>
      <c r="L180" s="41">
        <v>514.5333333333333</v>
      </c>
      <c r="M180" s="31">
        <v>504</v>
      </c>
      <c r="N180" s="31">
        <v>489.75</v>
      </c>
      <c r="O180" s="42">
        <v>12397500</v>
      </c>
      <c r="P180" s="43">
        <v>2.9122679286494356E-3</v>
      </c>
    </row>
    <row r="181" spans="1:16" ht="12.75" customHeight="1">
      <c r="A181" s="31">
        <v>171</v>
      </c>
      <c r="B181" s="32" t="s">
        <v>47</v>
      </c>
      <c r="C181" s="33" t="s">
        <v>277</v>
      </c>
      <c r="D181" s="34">
        <v>44560</v>
      </c>
      <c r="E181" s="40">
        <v>592.20000000000005</v>
      </c>
      <c r="F181" s="40">
        <v>598.51666666666665</v>
      </c>
      <c r="G181" s="41">
        <v>584.13333333333333</v>
      </c>
      <c r="H181" s="41">
        <v>576.06666666666672</v>
      </c>
      <c r="I181" s="41">
        <v>561.68333333333339</v>
      </c>
      <c r="J181" s="41">
        <v>606.58333333333326</v>
      </c>
      <c r="K181" s="41">
        <v>620.96666666666647</v>
      </c>
      <c r="L181" s="41">
        <v>629.03333333333319</v>
      </c>
      <c r="M181" s="31">
        <v>612.9</v>
      </c>
      <c r="N181" s="31">
        <v>590.45000000000005</v>
      </c>
      <c r="O181" s="42">
        <v>1137300</v>
      </c>
      <c r="P181" s="43">
        <v>2.1374045801526718E-2</v>
      </c>
    </row>
    <row r="182" spans="1:16" ht="12.75" customHeight="1">
      <c r="A182" s="31">
        <v>172</v>
      </c>
      <c r="B182" s="32" t="s">
        <v>38</v>
      </c>
      <c r="C182" s="33" t="s">
        <v>197</v>
      </c>
      <c r="D182" s="34">
        <v>44560</v>
      </c>
      <c r="E182" s="40">
        <v>871.85</v>
      </c>
      <c r="F182" s="40">
        <v>877.21666666666658</v>
      </c>
      <c r="G182" s="41">
        <v>862.43333333333317</v>
      </c>
      <c r="H182" s="41">
        <v>853.01666666666654</v>
      </c>
      <c r="I182" s="41">
        <v>838.23333333333312</v>
      </c>
      <c r="J182" s="41">
        <v>886.63333333333321</v>
      </c>
      <c r="K182" s="41">
        <v>901.41666666666674</v>
      </c>
      <c r="L182" s="41">
        <v>910.83333333333326</v>
      </c>
      <c r="M182" s="31">
        <v>892</v>
      </c>
      <c r="N182" s="31">
        <v>867.8</v>
      </c>
      <c r="O182" s="42">
        <v>7290000</v>
      </c>
      <c r="P182" s="43">
        <v>9.4156743284408758E-3</v>
      </c>
    </row>
    <row r="183" spans="1:16" ht="12.75" customHeight="1">
      <c r="A183" s="31">
        <v>173</v>
      </c>
      <c r="B183" s="32" t="s">
        <v>56</v>
      </c>
      <c r="C183" s="33" t="s">
        <v>198</v>
      </c>
      <c r="D183" s="34">
        <v>44560</v>
      </c>
      <c r="E183" s="40">
        <v>719.4</v>
      </c>
      <c r="F183" s="40">
        <v>721.16666666666663</v>
      </c>
      <c r="G183" s="41">
        <v>713.83333333333326</v>
      </c>
      <c r="H183" s="41">
        <v>708.26666666666665</v>
      </c>
      <c r="I183" s="41">
        <v>700.93333333333328</v>
      </c>
      <c r="J183" s="41">
        <v>726.73333333333323</v>
      </c>
      <c r="K183" s="41">
        <v>734.06666666666649</v>
      </c>
      <c r="L183" s="41">
        <v>739.63333333333321</v>
      </c>
      <c r="M183" s="31">
        <v>728.5</v>
      </c>
      <c r="N183" s="31">
        <v>715.6</v>
      </c>
      <c r="O183" s="42">
        <v>11400750</v>
      </c>
      <c r="P183" s="43">
        <v>-3.774920372773387E-3</v>
      </c>
    </row>
    <row r="184" spans="1:16" ht="12.75" customHeight="1">
      <c r="A184" s="31">
        <v>174</v>
      </c>
      <c r="B184" s="32" t="s">
        <v>49</v>
      </c>
      <c r="C184" s="33" t="s">
        <v>199</v>
      </c>
      <c r="D184" s="34">
        <v>44560</v>
      </c>
      <c r="E184" s="40">
        <v>468.55</v>
      </c>
      <c r="F184" s="40">
        <v>468.15000000000003</v>
      </c>
      <c r="G184" s="41">
        <v>460.70000000000005</v>
      </c>
      <c r="H184" s="41">
        <v>452.85</v>
      </c>
      <c r="I184" s="41">
        <v>445.40000000000003</v>
      </c>
      <c r="J184" s="41">
        <v>476.00000000000006</v>
      </c>
      <c r="K184" s="41">
        <v>483.45</v>
      </c>
      <c r="L184" s="41">
        <v>491.30000000000007</v>
      </c>
      <c r="M184" s="31">
        <v>475.6</v>
      </c>
      <c r="N184" s="31">
        <v>460.3</v>
      </c>
      <c r="O184" s="42">
        <v>87227100</v>
      </c>
      <c r="P184" s="43">
        <v>3.607030430220357E-3</v>
      </c>
    </row>
    <row r="185" spans="1:16" ht="12.75" customHeight="1">
      <c r="A185" s="31">
        <v>175</v>
      </c>
      <c r="B185" s="32" t="s">
        <v>170</v>
      </c>
      <c r="C185" s="33" t="s">
        <v>200</v>
      </c>
      <c r="D185" s="34">
        <v>44560</v>
      </c>
      <c r="E185" s="40">
        <v>217.15</v>
      </c>
      <c r="F185" s="40">
        <v>216.83333333333334</v>
      </c>
      <c r="G185" s="41">
        <v>214.41666666666669</v>
      </c>
      <c r="H185" s="41">
        <v>211.68333333333334</v>
      </c>
      <c r="I185" s="41">
        <v>209.26666666666668</v>
      </c>
      <c r="J185" s="41">
        <v>219.56666666666669</v>
      </c>
      <c r="K185" s="41">
        <v>221.98333333333338</v>
      </c>
      <c r="L185" s="41">
        <v>224.7166666666667</v>
      </c>
      <c r="M185" s="31">
        <v>219.25</v>
      </c>
      <c r="N185" s="31">
        <v>214.1</v>
      </c>
      <c r="O185" s="42">
        <v>104220000</v>
      </c>
      <c r="P185" s="43">
        <v>-1.6748392027001211E-2</v>
      </c>
    </row>
    <row r="186" spans="1:16" ht="12.75" customHeight="1">
      <c r="A186" s="31">
        <v>176</v>
      </c>
      <c r="B186" s="32" t="s">
        <v>120</v>
      </c>
      <c r="C186" s="33" t="s">
        <v>201</v>
      </c>
      <c r="D186" s="34">
        <v>44560</v>
      </c>
      <c r="E186" s="40">
        <v>1116.5999999999999</v>
      </c>
      <c r="F186" s="40">
        <v>1118.4833333333333</v>
      </c>
      <c r="G186" s="41">
        <v>1103.1166666666668</v>
      </c>
      <c r="H186" s="41">
        <v>1089.6333333333334</v>
      </c>
      <c r="I186" s="41">
        <v>1074.2666666666669</v>
      </c>
      <c r="J186" s="41">
        <v>1131.9666666666667</v>
      </c>
      <c r="K186" s="41">
        <v>1147.333333333333</v>
      </c>
      <c r="L186" s="41">
        <v>1160.8166666666666</v>
      </c>
      <c r="M186" s="31">
        <v>1133.8499999999999</v>
      </c>
      <c r="N186" s="31">
        <v>1105</v>
      </c>
      <c r="O186" s="42">
        <v>49676125</v>
      </c>
      <c r="P186" s="43">
        <v>2.9096884066032809E-4</v>
      </c>
    </row>
    <row r="187" spans="1:16" ht="12.75" customHeight="1">
      <c r="A187" s="31">
        <v>177</v>
      </c>
      <c r="B187" s="32" t="s">
        <v>87</v>
      </c>
      <c r="C187" s="33" t="s">
        <v>202</v>
      </c>
      <c r="D187" s="34">
        <v>44560</v>
      </c>
      <c r="E187" s="40">
        <v>3681.8</v>
      </c>
      <c r="F187" s="40">
        <v>3684.2000000000003</v>
      </c>
      <c r="G187" s="41">
        <v>3651.9500000000007</v>
      </c>
      <c r="H187" s="41">
        <v>3622.1000000000004</v>
      </c>
      <c r="I187" s="41">
        <v>3589.8500000000008</v>
      </c>
      <c r="J187" s="41">
        <v>3714.0500000000006</v>
      </c>
      <c r="K187" s="41">
        <v>3746.2999999999997</v>
      </c>
      <c r="L187" s="41">
        <v>3776.1500000000005</v>
      </c>
      <c r="M187" s="31">
        <v>3716.45</v>
      </c>
      <c r="N187" s="31">
        <v>3654.35</v>
      </c>
      <c r="O187" s="42">
        <v>12101250</v>
      </c>
      <c r="P187" s="43">
        <v>3.5250487629606815E-2</v>
      </c>
    </row>
    <row r="188" spans="1:16" ht="12.75" customHeight="1">
      <c r="A188" s="31">
        <v>178</v>
      </c>
      <c r="B188" s="32" t="s">
        <v>87</v>
      </c>
      <c r="C188" s="33" t="s">
        <v>203</v>
      </c>
      <c r="D188" s="34">
        <v>44560</v>
      </c>
      <c r="E188" s="40">
        <v>1722.9</v>
      </c>
      <c r="F188" s="40">
        <v>1715.25</v>
      </c>
      <c r="G188" s="41">
        <v>1694.1</v>
      </c>
      <c r="H188" s="41">
        <v>1665.3</v>
      </c>
      <c r="I188" s="41">
        <v>1644.1499999999999</v>
      </c>
      <c r="J188" s="41">
        <v>1744.05</v>
      </c>
      <c r="K188" s="41">
        <v>1765.2</v>
      </c>
      <c r="L188" s="41">
        <v>1794</v>
      </c>
      <c r="M188" s="31">
        <v>1736.4</v>
      </c>
      <c r="N188" s="31">
        <v>1686.45</v>
      </c>
      <c r="O188" s="42">
        <v>11372400</v>
      </c>
      <c r="P188" s="43">
        <v>4.7298043982760524E-2</v>
      </c>
    </row>
    <row r="189" spans="1:16" ht="12.75" customHeight="1">
      <c r="A189" s="31">
        <v>179</v>
      </c>
      <c r="B189" s="32" t="s">
        <v>56</v>
      </c>
      <c r="C189" s="33" t="s">
        <v>204</v>
      </c>
      <c r="D189" s="34">
        <v>44560</v>
      </c>
      <c r="E189" s="40">
        <v>2319</v>
      </c>
      <c r="F189" s="40">
        <v>2323.25</v>
      </c>
      <c r="G189" s="41">
        <v>2304.65</v>
      </c>
      <c r="H189" s="41">
        <v>2290.3000000000002</v>
      </c>
      <c r="I189" s="41">
        <v>2271.7000000000003</v>
      </c>
      <c r="J189" s="41">
        <v>2337.6</v>
      </c>
      <c r="K189" s="41">
        <v>2356.2000000000003</v>
      </c>
      <c r="L189" s="41">
        <v>2370.5499999999997</v>
      </c>
      <c r="M189" s="31">
        <v>2341.85</v>
      </c>
      <c r="N189" s="31">
        <v>2308.9</v>
      </c>
      <c r="O189" s="42">
        <v>5068500</v>
      </c>
      <c r="P189" s="43">
        <v>-2.150148410917252E-2</v>
      </c>
    </row>
    <row r="190" spans="1:16" ht="12.75" customHeight="1">
      <c r="A190" s="31">
        <v>180</v>
      </c>
      <c r="B190" s="32" t="s">
        <v>47</v>
      </c>
      <c r="C190" s="33" t="s">
        <v>205</v>
      </c>
      <c r="D190" s="34">
        <v>44560</v>
      </c>
      <c r="E190" s="40">
        <v>3053.5</v>
      </c>
      <c r="F190" s="40">
        <v>3100.6166666666668</v>
      </c>
      <c r="G190" s="41">
        <v>2997.8833333333337</v>
      </c>
      <c r="H190" s="41">
        <v>2942.2666666666669</v>
      </c>
      <c r="I190" s="41">
        <v>2839.5333333333338</v>
      </c>
      <c r="J190" s="41">
        <v>3156.2333333333336</v>
      </c>
      <c r="K190" s="41">
        <v>3258.9666666666672</v>
      </c>
      <c r="L190" s="41">
        <v>3314.5833333333335</v>
      </c>
      <c r="M190" s="31">
        <v>3203.35</v>
      </c>
      <c r="N190" s="31">
        <v>3045</v>
      </c>
      <c r="O190" s="42">
        <v>752750</v>
      </c>
      <c r="P190" s="43">
        <v>4.3362241494329552E-3</v>
      </c>
    </row>
    <row r="191" spans="1:16" ht="12.75" customHeight="1">
      <c r="A191" s="31">
        <v>181</v>
      </c>
      <c r="B191" s="32" t="s">
        <v>170</v>
      </c>
      <c r="C191" s="33" t="s">
        <v>206</v>
      </c>
      <c r="D191" s="34">
        <v>44560</v>
      </c>
      <c r="E191" s="40">
        <v>534.75</v>
      </c>
      <c r="F191" s="40">
        <v>536.68333333333339</v>
      </c>
      <c r="G191" s="41">
        <v>528.16666666666674</v>
      </c>
      <c r="H191" s="41">
        <v>521.58333333333337</v>
      </c>
      <c r="I191" s="41">
        <v>513.06666666666672</v>
      </c>
      <c r="J191" s="41">
        <v>543.26666666666677</v>
      </c>
      <c r="K191" s="41">
        <v>551.78333333333342</v>
      </c>
      <c r="L191" s="41">
        <v>558.36666666666679</v>
      </c>
      <c r="M191" s="31">
        <v>545.20000000000005</v>
      </c>
      <c r="N191" s="31">
        <v>530.1</v>
      </c>
      <c r="O191" s="42">
        <v>4138500</v>
      </c>
      <c r="P191" s="43">
        <v>1.5832106038291605E-2</v>
      </c>
    </row>
    <row r="192" spans="1:16" ht="12.75" customHeight="1">
      <c r="A192" s="31">
        <v>182</v>
      </c>
      <c r="B192" s="32" t="s">
        <v>44</v>
      </c>
      <c r="C192" s="33" t="s">
        <v>207</v>
      </c>
      <c r="D192" s="34">
        <v>44560</v>
      </c>
      <c r="E192" s="40">
        <v>1040.25</v>
      </c>
      <c r="F192" s="40">
        <v>1037.6833333333334</v>
      </c>
      <c r="G192" s="41">
        <v>1023.6166666666668</v>
      </c>
      <c r="H192" s="41">
        <v>1006.9833333333333</v>
      </c>
      <c r="I192" s="41">
        <v>992.91666666666674</v>
      </c>
      <c r="J192" s="41">
        <v>1054.3166666666668</v>
      </c>
      <c r="K192" s="41">
        <v>1068.3833333333334</v>
      </c>
      <c r="L192" s="41">
        <v>1085.0166666666669</v>
      </c>
      <c r="M192" s="31">
        <v>1051.75</v>
      </c>
      <c r="N192" s="31">
        <v>1021.05</v>
      </c>
      <c r="O192" s="42">
        <v>2579550</v>
      </c>
      <c r="P192" s="43">
        <v>-1.3311148086522463E-2</v>
      </c>
    </row>
    <row r="193" spans="1:16" ht="12.75" customHeight="1">
      <c r="A193" s="31">
        <v>183</v>
      </c>
      <c r="B193" s="32" t="s">
        <v>49</v>
      </c>
      <c r="C193" s="33" t="s">
        <v>208</v>
      </c>
      <c r="D193" s="34">
        <v>44560</v>
      </c>
      <c r="E193" s="40">
        <v>610.70000000000005</v>
      </c>
      <c r="F193" s="40">
        <v>612.71666666666658</v>
      </c>
      <c r="G193" s="41">
        <v>604.53333333333319</v>
      </c>
      <c r="H193" s="41">
        <v>598.36666666666656</v>
      </c>
      <c r="I193" s="41">
        <v>590.18333333333317</v>
      </c>
      <c r="J193" s="41">
        <v>618.88333333333321</v>
      </c>
      <c r="K193" s="41">
        <v>627.06666666666661</v>
      </c>
      <c r="L193" s="41">
        <v>633.23333333333323</v>
      </c>
      <c r="M193" s="31">
        <v>620.9</v>
      </c>
      <c r="N193" s="31">
        <v>606.54999999999995</v>
      </c>
      <c r="O193" s="42">
        <v>9294600</v>
      </c>
      <c r="P193" s="43">
        <v>3.0134096730450503E-4</v>
      </c>
    </row>
    <row r="194" spans="1:16" ht="12.75" customHeight="1">
      <c r="A194" s="31">
        <v>184</v>
      </c>
      <c r="B194" s="32" t="s">
        <v>56</v>
      </c>
      <c r="C194" s="33" t="s">
        <v>209</v>
      </c>
      <c r="D194" s="34">
        <v>44560</v>
      </c>
      <c r="E194" s="40">
        <v>1564.95</v>
      </c>
      <c r="F194" s="40">
        <v>1584.8333333333333</v>
      </c>
      <c r="G194" s="41">
        <v>1539.2666666666664</v>
      </c>
      <c r="H194" s="41">
        <v>1513.5833333333333</v>
      </c>
      <c r="I194" s="41">
        <v>1468.0166666666664</v>
      </c>
      <c r="J194" s="41">
        <v>1610.5166666666664</v>
      </c>
      <c r="K194" s="41">
        <v>1656.0833333333335</v>
      </c>
      <c r="L194" s="41">
        <v>1681.7666666666664</v>
      </c>
      <c r="M194" s="31">
        <v>1630.4</v>
      </c>
      <c r="N194" s="31">
        <v>1559.15</v>
      </c>
      <c r="O194" s="42">
        <v>1455650</v>
      </c>
      <c r="P194" s="43">
        <v>5.025252525252525E-2</v>
      </c>
    </row>
    <row r="195" spans="1:16" ht="12.75" customHeight="1">
      <c r="A195" s="31">
        <v>185</v>
      </c>
      <c r="B195" s="32" t="s">
        <v>42</v>
      </c>
      <c r="C195" s="33" t="s">
        <v>210</v>
      </c>
      <c r="D195" s="34">
        <v>44560</v>
      </c>
      <c r="E195" s="40">
        <v>7247.9</v>
      </c>
      <c r="F195" s="40">
        <v>7307.0333333333328</v>
      </c>
      <c r="G195" s="41">
        <v>7155.8666666666659</v>
      </c>
      <c r="H195" s="41">
        <v>7063.833333333333</v>
      </c>
      <c r="I195" s="41">
        <v>6912.6666666666661</v>
      </c>
      <c r="J195" s="41">
        <v>7399.0666666666657</v>
      </c>
      <c r="K195" s="41">
        <v>7550.2333333333336</v>
      </c>
      <c r="L195" s="41">
        <v>7642.2666666666655</v>
      </c>
      <c r="M195" s="31">
        <v>7458.2</v>
      </c>
      <c r="N195" s="31">
        <v>7215</v>
      </c>
      <c r="O195" s="42">
        <v>1407000</v>
      </c>
      <c r="P195" s="43">
        <v>1.8089725036179449E-2</v>
      </c>
    </row>
    <row r="196" spans="1:16" ht="12.75" customHeight="1">
      <c r="A196" s="31">
        <v>186</v>
      </c>
      <c r="B196" s="32" t="s">
        <v>38</v>
      </c>
      <c r="C196" s="33" t="s">
        <v>211</v>
      </c>
      <c r="D196" s="34">
        <v>44560</v>
      </c>
      <c r="E196" s="40">
        <v>748.15</v>
      </c>
      <c r="F196" s="40">
        <v>749.11666666666667</v>
      </c>
      <c r="G196" s="41">
        <v>739.5333333333333</v>
      </c>
      <c r="H196" s="41">
        <v>730.91666666666663</v>
      </c>
      <c r="I196" s="41">
        <v>721.33333333333326</v>
      </c>
      <c r="J196" s="41">
        <v>757.73333333333335</v>
      </c>
      <c r="K196" s="41">
        <v>767.31666666666661</v>
      </c>
      <c r="L196" s="41">
        <v>775.93333333333339</v>
      </c>
      <c r="M196" s="31">
        <v>758.7</v>
      </c>
      <c r="N196" s="31">
        <v>740.5</v>
      </c>
      <c r="O196" s="42">
        <v>23387000</v>
      </c>
      <c r="P196" s="43">
        <v>6.9969213546039744E-3</v>
      </c>
    </row>
    <row r="197" spans="1:16" ht="12.75" customHeight="1">
      <c r="A197" s="31">
        <v>187</v>
      </c>
      <c r="B197" s="32" t="s">
        <v>120</v>
      </c>
      <c r="C197" s="33" t="s">
        <v>212</v>
      </c>
      <c r="D197" s="34">
        <v>44560</v>
      </c>
      <c r="E197" s="40">
        <v>346.35</v>
      </c>
      <c r="F197" s="40">
        <v>345.58333333333331</v>
      </c>
      <c r="G197" s="41">
        <v>340.11666666666662</v>
      </c>
      <c r="H197" s="41">
        <v>333.88333333333333</v>
      </c>
      <c r="I197" s="41">
        <v>328.41666666666663</v>
      </c>
      <c r="J197" s="41">
        <v>351.81666666666661</v>
      </c>
      <c r="K197" s="41">
        <v>357.2833333333333</v>
      </c>
      <c r="L197" s="41">
        <v>363.51666666666659</v>
      </c>
      <c r="M197" s="31">
        <v>351.05</v>
      </c>
      <c r="N197" s="31">
        <v>339.35</v>
      </c>
      <c r="O197" s="42">
        <v>47891900</v>
      </c>
      <c r="P197" s="43">
        <v>-5.8222279725708367E-4</v>
      </c>
    </row>
    <row r="198" spans="1:16" ht="12.75" customHeight="1">
      <c r="A198" s="31">
        <v>188</v>
      </c>
      <c r="B198" s="32" t="s">
        <v>70</v>
      </c>
      <c r="C198" s="33" t="s">
        <v>213</v>
      </c>
      <c r="D198" s="34">
        <v>44560</v>
      </c>
      <c r="E198" s="40">
        <v>1193.3</v>
      </c>
      <c r="F198" s="40">
        <v>1192.8500000000001</v>
      </c>
      <c r="G198" s="41">
        <v>1181.7500000000002</v>
      </c>
      <c r="H198" s="41">
        <v>1170.2</v>
      </c>
      <c r="I198" s="41">
        <v>1159.1000000000001</v>
      </c>
      <c r="J198" s="41">
        <v>1204.4000000000003</v>
      </c>
      <c r="K198" s="41">
        <v>1215.5000000000002</v>
      </c>
      <c r="L198" s="41">
        <v>1227.0500000000004</v>
      </c>
      <c r="M198" s="31">
        <v>1203.95</v>
      </c>
      <c r="N198" s="31">
        <v>1181.3</v>
      </c>
      <c r="O198" s="42">
        <v>2462500</v>
      </c>
      <c r="P198" s="43">
        <v>5.3475935828877004E-2</v>
      </c>
    </row>
    <row r="199" spans="1:16" ht="12.75" customHeight="1">
      <c r="A199" s="31">
        <v>189</v>
      </c>
      <c r="B199" s="32" t="s">
        <v>70</v>
      </c>
      <c r="C199" s="33" t="s">
        <v>282</v>
      </c>
      <c r="D199" s="34">
        <v>44560</v>
      </c>
      <c r="E199" s="40">
        <v>1753.05</v>
      </c>
      <c r="F199" s="40">
        <v>1759.8333333333333</v>
      </c>
      <c r="G199" s="41">
        <v>1741.2166666666665</v>
      </c>
      <c r="H199" s="41">
        <v>1729.3833333333332</v>
      </c>
      <c r="I199" s="41">
        <v>1710.7666666666664</v>
      </c>
      <c r="J199" s="41">
        <v>1771.6666666666665</v>
      </c>
      <c r="K199" s="41">
        <v>1790.2833333333333</v>
      </c>
      <c r="L199" s="41">
        <v>1802.1166666666666</v>
      </c>
      <c r="M199" s="31">
        <v>1778.45</v>
      </c>
      <c r="N199" s="31">
        <v>1748</v>
      </c>
      <c r="O199" s="42">
        <v>1133750</v>
      </c>
      <c r="P199" s="43">
        <v>-1.0473488981016802E-2</v>
      </c>
    </row>
    <row r="200" spans="1:16" ht="12.75" customHeight="1">
      <c r="A200" s="31">
        <v>190</v>
      </c>
      <c r="B200" s="32" t="s">
        <v>87</v>
      </c>
      <c r="C200" s="33" t="s">
        <v>214</v>
      </c>
      <c r="D200" s="34">
        <v>44560</v>
      </c>
      <c r="E200" s="40">
        <v>700.65</v>
      </c>
      <c r="F200" s="40">
        <v>698.88333333333333</v>
      </c>
      <c r="G200" s="41">
        <v>693.76666666666665</v>
      </c>
      <c r="H200" s="41">
        <v>686.88333333333333</v>
      </c>
      <c r="I200" s="41">
        <v>681.76666666666665</v>
      </c>
      <c r="J200" s="41">
        <v>705.76666666666665</v>
      </c>
      <c r="K200" s="41">
        <v>710.88333333333321</v>
      </c>
      <c r="L200" s="41">
        <v>717.76666666666665</v>
      </c>
      <c r="M200" s="31">
        <v>704</v>
      </c>
      <c r="N200" s="31">
        <v>692</v>
      </c>
      <c r="O200" s="42">
        <v>26084800</v>
      </c>
      <c r="P200" s="43">
        <v>1.013042535394529E-2</v>
      </c>
    </row>
    <row r="201" spans="1:16" ht="12.75" customHeight="1">
      <c r="A201" s="31">
        <v>191</v>
      </c>
      <c r="B201" s="32" t="s">
        <v>182</v>
      </c>
      <c r="C201" s="33" t="s">
        <v>215</v>
      </c>
      <c r="D201" s="34">
        <v>44560</v>
      </c>
      <c r="E201" s="40">
        <v>332.45</v>
      </c>
      <c r="F201" s="40">
        <v>334.18333333333334</v>
      </c>
      <c r="G201" s="41">
        <v>328.7166666666667</v>
      </c>
      <c r="H201" s="41">
        <v>324.98333333333335</v>
      </c>
      <c r="I201" s="41">
        <v>319.51666666666671</v>
      </c>
      <c r="J201" s="41">
        <v>337.91666666666669</v>
      </c>
      <c r="K201" s="41">
        <v>343.38333333333327</v>
      </c>
      <c r="L201" s="41">
        <v>347.11666666666667</v>
      </c>
      <c r="M201" s="31">
        <v>339.65</v>
      </c>
      <c r="N201" s="31">
        <v>330.45</v>
      </c>
      <c r="O201" s="42">
        <v>81042000</v>
      </c>
      <c r="P201" s="43">
        <v>-3.2623097582811102E-2</v>
      </c>
    </row>
    <row r="202" spans="1:16" ht="12.75" customHeight="1">
      <c r="A202" s="31"/>
      <c r="B202" s="32"/>
      <c r="C202" s="33"/>
      <c r="D202" s="34"/>
      <c r="E202" s="40"/>
      <c r="F202" s="40"/>
      <c r="G202" s="41"/>
      <c r="H202" s="41"/>
      <c r="I202" s="41"/>
      <c r="J202" s="41"/>
      <c r="K202" s="41"/>
      <c r="L202" s="41"/>
      <c r="M202" s="31"/>
      <c r="N202" s="31"/>
      <c r="O202" s="42"/>
      <c r="P202" s="43"/>
    </row>
    <row r="203" spans="1:16" ht="12.75" customHeight="1">
      <c r="B203" s="45"/>
      <c r="C203" s="44"/>
      <c r="D203" s="46"/>
      <c r="E203" s="47"/>
      <c r="F203" s="47"/>
      <c r="G203" s="48"/>
      <c r="H203" s="48"/>
      <c r="I203" s="48"/>
      <c r="J203" s="48"/>
      <c r="K203" s="48"/>
      <c r="L203" s="1"/>
      <c r="M203" s="1"/>
      <c r="N203" s="1"/>
      <c r="O203" s="1"/>
      <c r="P203" s="1"/>
    </row>
    <row r="204" spans="1:16" ht="12.75" customHeight="1">
      <c r="A204" s="44"/>
      <c r="B204" s="45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1"/>
      <c r="B205" s="45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1"/>
      <c r="B206" s="45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1"/>
      <c r="B207" s="45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9" t="s">
        <v>216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9" t="s">
        <v>217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9" t="s">
        <v>218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9" t="s">
        <v>219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9" t="s">
        <v>220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24" t="s">
        <v>221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50" t="s">
        <v>222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50" t="s">
        <v>223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50" t="s">
        <v>224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50" t="s">
        <v>225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50" t="s">
        <v>226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50" t="s">
        <v>227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50" t="s">
        <v>228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50" t="s">
        <v>229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50" t="s">
        <v>230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4" sqref="B14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44557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513" t="s">
        <v>16</v>
      </c>
      <c r="B8" s="515"/>
      <c r="C8" s="519" t="s">
        <v>20</v>
      </c>
      <c r="D8" s="519" t="s">
        <v>21</v>
      </c>
      <c r="E8" s="510" t="s">
        <v>22</v>
      </c>
      <c r="F8" s="511"/>
      <c r="G8" s="512"/>
      <c r="H8" s="510" t="s">
        <v>23</v>
      </c>
      <c r="I8" s="511"/>
      <c r="J8" s="512"/>
      <c r="K8" s="26"/>
      <c r="L8" s="53"/>
      <c r="M8" s="53"/>
      <c r="N8" s="1"/>
      <c r="O8" s="1"/>
    </row>
    <row r="9" spans="1:15" ht="36" customHeight="1">
      <c r="A9" s="517"/>
      <c r="B9" s="518"/>
      <c r="C9" s="518"/>
      <c r="D9" s="518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231</v>
      </c>
      <c r="N9" s="1"/>
      <c r="O9" s="1"/>
    </row>
    <row r="10" spans="1:15" ht="12.75" customHeight="1">
      <c r="A10" s="56">
        <v>1</v>
      </c>
      <c r="B10" s="31" t="s">
        <v>232</v>
      </c>
      <c r="C10" s="37">
        <v>17003.75</v>
      </c>
      <c r="D10" s="35">
        <v>17022.983333333334</v>
      </c>
      <c r="E10" s="35">
        <v>16890.366666666669</v>
      </c>
      <c r="F10" s="35">
        <v>16776.983333333334</v>
      </c>
      <c r="G10" s="35">
        <v>16644.366666666669</v>
      </c>
      <c r="H10" s="35">
        <v>17136.366666666669</v>
      </c>
      <c r="I10" s="35">
        <v>17268.98333333333</v>
      </c>
      <c r="J10" s="35">
        <v>17382.366666666669</v>
      </c>
      <c r="K10" s="37">
        <v>17155.599999999999</v>
      </c>
      <c r="L10" s="37">
        <v>16909.599999999999</v>
      </c>
      <c r="M10" s="57"/>
      <c r="N10" s="1"/>
      <c r="O10" s="1"/>
    </row>
    <row r="11" spans="1:15" ht="12.75" customHeight="1">
      <c r="A11" s="56">
        <v>2</v>
      </c>
      <c r="B11" s="31" t="s">
        <v>233</v>
      </c>
      <c r="C11" s="31">
        <v>34857.050000000003</v>
      </c>
      <c r="D11" s="40">
        <v>34922.799999999996</v>
      </c>
      <c r="E11" s="40">
        <v>34517.649999999994</v>
      </c>
      <c r="F11" s="40">
        <v>34178.25</v>
      </c>
      <c r="G11" s="40">
        <v>33773.1</v>
      </c>
      <c r="H11" s="40">
        <v>35262.19999999999</v>
      </c>
      <c r="I11" s="40">
        <v>35667.35</v>
      </c>
      <c r="J11" s="40">
        <v>36006.749999999985</v>
      </c>
      <c r="K11" s="31">
        <v>35327.949999999997</v>
      </c>
      <c r="L11" s="31">
        <v>34583.4</v>
      </c>
      <c r="M11" s="57"/>
      <c r="N11" s="1"/>
      <c r="O11" s="1"/>
    </row>
    <row r="12" spans="1:15" ht="12.75" customHeight="1">
      <c r="A12" s="56">
        <v>3</v>
      </c>
      <c r="B12" s="44" t="s">
        <v>234</v>
      </c>
      <c r="C12" s="31">
        <v>2221.3000000000002</v>
      </c>
      <c r="D12" s="40">
        <v>2235.2333333333331</v>
      </c>
      <c r="E12" s="40">
        <v>2201.7666666666664</v>
      </c>
      <c r="F12" s="40">
        <v>2182.2333333333331</v>
      </c>
      <c r="G12" s="40">
        <v>2148.7666666666664</v>
      </c>
      <c r="H12" s="40">
        <v>2254.7666666666664</v>
      </c>
      <c r="I12" s="40">
        <v>2288.2333333333327</v>
      </c>
      <c r="J12" s="40">
        <v>2307.7666666666664</v>
      </c>
      <c r="K12" s="31">
        <v>2268.6999999999998</v>
      </c>
      <c r="L12" s="31">
        <v>2215.6999999999998</v>
      </c>
      <c r="M12" s="57"/>
      <c r="N12" s="1"/>
      <c r="O12" s="1"/>
    </row>
    <row r="13" spans="1:15" ht="12.75" customHeight="1">
      <c r="A13" s="56">
        <v>4</v>
      </c>
      <c r="B13" s="31" t="s">
        <v>235</v>
      </c>
      <c r="C13" s="31">
        <v>4880.6499999999996</v>
      </c>
      <c r="D13" s="40">
        <v>4893.7333333333336</v>
      </c>
      <c r="E13" s="40">
        <v>4843.2166666666672</v>
      </c>
      <c r="F13" s="40">
        <v>4805.7833333333338</v>
      </c>
      <c r="G13" s="40">
        <v>4755.2666666666673</v>
      </c>
      <c r="H13" s="40">
        <v>4931.166666666667</v>
      </c>
      <c r="I13" s="40">
        <v>4981.6833333333334</v>
      </c>
      <c r="J13" s="40">
        <v>5019.1166666666668</v>
      </c>
      <c r="K13" s="31">
        <v>4944.25</v>
      </c>
      <c r="L13" s="31">
        <v>4856.3</v>
      </c>
      <c r="M13" s="57"/>
      <c r="N13" s="1"/>
      <c r="O13" s="1"/>
    </row>
    <row r="14" spans="1:15" ht="12.75" customHeight="1">
      <c r="A14" s="56">
        <v>5</v>
      </c>
      <c r="B14" s="31" t="s">
        <v>236</v>
      </c>
      <c r="C14" s="31">
        <v>37727.800000000003</v>
      </c>
      <c r="D14" s="40">
        <v>37655.866666666669</v>
      </c>
      <c r="E14" s="40">
        <v>37489.583333333336</v>
      </c>
      <c r="F14" s="40">
        <v>37251.366666666669</v>
      </c>
      <c r="G14" s="40">
        <v>37085.083333333336</v>
      </c>
      <c r="H14" s="40">
        <v>37894.083333333336</v>
      </c>
      <c r="I14" s="40">
        <v>38060.366666666661</v>
      </c>
      <c r="J14" s="40">
        <v>38298.583333333336</v>
      </c>
      <c r="K14" s="31">
        <v>37822.15</v>
      </c>
      <c r="L14" s="31">
        <v>37417.65</v>
      </c>
      <c r="M14" s="57"/>
      <c r="N14" s="1"/>
      <c r="O14" s="1"/>
    </row>
    <row r="15" spans="1:15" ht="12.75" customHeight="1">
      <c r="A15" s="56">
        <v>6</v>
      </c>
      <c r="B15" s="31" t="s">
        <v>237</v>
      </c>
      <c r="C15" s="31">
        <v>3786.45</v>
      </c>
      <c r="D15" s="40">
        <v>3811.1166666666668</v>
      </c>
      <c r="E15" s="40">
        <v>3753.8333333333335</v>
      </c>
      <c r="F15" s="40">
        <v>3721.2166666666667</v>
      </c>
      <c r="G15" s="40">
        <v>3663.9333333333334</v>
      </c>
      <c r="H15" s="40">
        <v>3843.7333333333336</v>
      </c>
      <c r="I15" s="40">
        <v>3901.0166666666664</v>
      </c>
      <c r="J15" s="40">
        <v>3933.6333333333337</v>
      </c>
      <c r="K15" s="31">
        <v>3868.4</v>
      </c>
      <c r="L15" s="31">
        <v>3778.5</v>
      </c>
      <c r="M15" s="57"/>
      <c r="N15" s="1"/>
      <c r="O15" s="1"/>
    </row>
    <row r="16" spans="1:15" ht="12.75" customHeight="1">
      <c r="A16" s="56">
        <v>7</v>
      </c>
      <c r="B16" s="31" t="s">
        <v>238</v>
      </c>
      <c r="C16" s="31">
        <v>8189.55</v>
      </c>
      <c r="D16" s="40">
        <v>8223.2166666666672</v>
      </c>
      <c r="E16" s="40">
        <v>8127.2833333333347</v>
      </c>
      <c r="F16" s="40">
        <v>8065.0166666666673</v>
      </c>
      <c r="G16" s="40">
        <v>7969.0833333333348</v>
      </c>
      <c r="H16" s="40">
        <v>8285.4833333333336</v>
      </c>
      <c r="I16" s="40">
        <v>8381.4166666666679</v>
      </c>
      <c r="J16" s="40">
        <v>8443.6833333333343</v>
      </c>
      <c r="K16" s="31">
        <v>8319.15</v>
      </c>
      <c r="L16" s="31">
        <v>8160.95</v>
      </c>
      <c r="M16" s="57"/>
      <c r="N16" s="1"/>
      <c r="O16" s="1"/>
    </row>
    <row r="17" spans="1:15" ht="12.75" customHeight="1">
      <c r="A17" s="56">
        <v>8</v>
      </c>
      <c r="B17" s="31" t="s">
        <v>43</v>
      </c>
      <c r="C17" s="31">
        <v>2126.0500000000002</v>
      </c>
      <c r="D17" s="40">
        <v>2133.5166666666669</v>
      </c>
      <c r="E17" s="40">
        <v>2105.0333333333338</v>
      </c>
      <c r="F17" s="40">
        <v>2084.0166666666669</v>
      </c>
      <c r="G17" s="40">
        <v>2055.5333333333338</v>
      </c>
      <c r="H17" s="40">
        <v>2154.5333333333338</v>
      </c>
      <c r="I17" s="40">
        <v>2183.0166666666664</v>
      </c>
      <c r="J17" s="40">
        <v>2204.0333333333338</v>
      </c>
      <c r="K17" s="31">
        <v>2162</v>
      </c>
      <c r="L17" s="31">
        <v>2112.5</v>
      </c>
      <c r="M17" s="31">
        <v>1.5295399999999999</v>
      </c>
      <c r="N17" s="1"/>
      <c r="O17" s="1"/>
    </row>
    <row r="18" spans="1:15" ht="12.75" customHeight="1">
      <c r="A18" s="56">
        <v>9</v>
      </c>
      <c r="B18" s="31" t="s">
        <v>59</v>
      </c>
      <c r="C18" s="31">
        <v>1027.75</v>
      </c>
      <c r="D18" s="40">
        <v>1032.1000000000001</v>
      </c>
      <c r="E18" s="40">
        <v>1013.9000000000003</v>
      </c>
      <c r="F18" s="40">
        <v>1000.0500000000002</v>
      </c>
      <c r="G18" s="40">
        <v>981.85000000000036</v>
      </c>
      <c r="H18" s="40">
        <v>1045.9500000000003</v>
      </c>
      <c r="I18" s="40">
        <v>1064.1500000000001</v>
      </c>
      <c r="J18" s="40">
        <v>1078.0000000000002</v>
      </c>
      <c r="K18" s="31">
        <v>1050.3</v>
      </c>
      <c r="L18" s="31">
        <v>1018.25</v>
      </c>
      <c r="M18" s="31">
        <v>5.9427500000000002</v>
      </c>
      <c r="N18" s="1"/>
      <c r="O18" s="1"/>
    </row>
    <row r="19" spans="1:15" ht="12.75" customHeight="1">
      <c r="A19" s="56">
        <v>10</v>
      </c>
      <c r="B19" s="31" t="s">
        <v>39</v>
      </c>
      <c r="C19" s="58">
        <v>956.6</v>
      </c>
      <c r="D19" s="40">
        <v>958.54999999999984</v>
      </c>
      <c r="E19" s="40">
        <v>948.09999999999968</v>
      </c>
      <c r="F19" s="40">
        <v>939.5999999999998</v>
      </c>
      <c r="G19" s="40">
        <v>929.14999999999964</v>
      </c>
      <c r="H19" s="40">
        <v>967.04999999999973</v>
      </c>
      <c r="I19" s="40">
        <v>977.49999999999977</v>
      </c>
      <c r="J19" s="40">
        <v>985.99999999999977</v>
      </c>
      <c r="K19" s="31">
        <v>969</v>
      </c>
      <c r="L19" s="31">
        <v>950.05</v>
      </c>
      <c r="M19" s="31">
        <v>3.6784599999999998</v>
      </c>
      <c r="N19" s="1"/>
      <c r="O19" s="1"/>
    </row>
    <row r="20" spans="1:15" ht="12.75" customHeight="1">
      <c r="A20" s="56">
        <v>11</v>
      </c>
      <c r="B20" s="31" t="s">
        <v>45</v>
      </c>
      <c r="C20" s="31">
        <v>1698.2</v>
      </c>
      <c r="D20" s="40">
        <v>1686.7833333333335</v>
      </c>
      <c r="E20" s="40">
        <v>1669.616666666667</v>
      </c>
      <c r="F20" s="40">
        <v>1641.0333333333335</v>
      </c>
      <c r="G20" s="40">
        <v>1623.866666666667</v>
      </c>
      <c r="H20" s="40">
        <v>1715.366666666667</v>
      </c>
      <c r="I20" s="40">
        <v>1732.5333333333335</v>
      </c>
      <c r="J20" s="40">
        <v>1761.116666666667</v>
      </c>
      <c r="K20" s="31">
        <v>1703.95</v>
      </c>
      <c r="L20" s="31">
        <v>1658.2</v>
      </c>
      <c r="M20" s="31">
        <v>12.343859999999999</v>
      </c>
      <c r="N20" s="1"/>
      <c r="O20" s="1"/>
    </row>
    <row r="21" spans="1:15" ht="12.75" customHeight="1">
      <c r="A21" s="56">
        <v>12</v>
      </c>
      <c r="B21" s="31" t="s">
        <v>240</v>
      </c>
      <c r="C21" s="31">
        <v>1385.4</v>
      </c>
      <c r="D21" s="40">
        <v>1398.3833333333332</v>
      </c>
      <c r="E21" s="40">
        <v>1367.1166666666663</v>
      </c>
      <c r="F21" s="40">
        <v>1348.833333333333</v>
      </c>
      <c r="G21" s="40">
        <v>1317.5666666666662</v>
      </c>
      <c r="H21" s="40">
        <v>1416.6666666666665</v>
      </c>
      <c r="I21" s="40">
        <v>1447.9333333333334</v>
      </c>
      <c r="J21" s="40">
        <v>1466.2166666666667</v>
      </c>
      <c r="K21" s="31">
        <v>1429.65</v>
      </c>
      <c r="L21" s="31">
        <v>1380.1</v>
      </c>
      <c r="M21" s="31">
        <v>6.7414100000000001</v>
      </c>
      <c r="N21" s="1"/>
      <c r="O21" s="1"/>
    </row>
    <row r="22" spans="1:15" ht="12.75" customHeight="1">
      <c r="A22" s="56">
        <v>13</v>
      </c>
      <c r="B22" s="31" t="s">
        <v>46</v>
      </c>
      <c r="C22" s="31">
        <v>722.4</v>
      </c>
      <c r="D22" s="40">
        <v>723.56666666666661</v>
      </c>
      <c r="E22" s="40">
        <v>712.23333333333323</v>
      </c>
      <c r="F22" s="40">
        <v>702.06666666666661</v>
      </c>
      <c r="G22" s="40">
        <v>690.73333333333323</v>
      </c>
      <c r="H22" s="40">
        <v>733.73333333333323</v>
      </c>
      <c r="I22" s="40">
        <v>745.06666666666672</v>
      </c>
      <c r="J22" s="40">
        <v>755.23333333333323</v>
      </c>
      <c r="K22" s="31">
        <v>734.9</v>
      </c>
      <c r="L22" s="31">
        <v>713.4</v>
      </c>
      <c r="M22" s="31">
        <v>39.46754</v>
      </c>
      <c r="N22" s="1"/>
      <c r="O22" s="1"/>
    </row>
    <row r="23" spans="1:15" ht="12.75" customHeight="1">
      <c r="A23" s="56">
        <v>14</v>
      </c>
      <c r="B23" s="31" t="s">
        <v>241</v>
      </c>
      <c r="C23" s="31">
        <v>1712.4</v>
      </c>
      <c r="D23" s="40">
        <v>1711.8</v>
      </c>
      <c r="E23" s="40">
        <v>1678.6</v>
      </c>
      <c r="F23" s="40">
        <v>1644.8</v>
      </c>
      <c r="G23" s="40">
        <v>1611.6</v>
      </c>
      <c r="H23" s="40">
        <v>1745.6</v>
      </c>
      <c r="I23" s="40">
        <v>1778.8000000000002</v>
      </c>
      <c r="J23" s="40">
        <v>1812.6</v>
      </c>
      <c r="K23" s="31">
        <v>1745</v>
      </c>
      <c r="L23" s="31">
        <v>1678</v>
      </c>
      <c r="M23" s="31">
        <v>0.47720000000000001</v>
      </c>
      <c r="N23" s="1"/>
      <c r="O23" s="1"/>
    </row>
    <row r="24" spans="1:15" ht="12.75" customHeight="1">
      <c r="A24" s="56">
        <v>15</v>
      </c>
      <c r="B24" s="31" t="s">
        <v>242</v>
      </c>
      <c r="C24" s="31">
        <v>1768.4</v>
      </c>
      <c r="D24" s="40">
        <v>1786.2666666666667</v>
      </c>
      <c r="E24" s="40">
        <v>1742.6333333333332</v>
      </c>
      <c r="F24" s="40">
        <v>1716.8666666666666</v>
      </c>
      <c r="G24" s="40">
        <v>1673.2333333333331</v>
      </c>
      <c r="H24" s="40">
        <v>1812.0333333333333</v>
      </c>
      <c r="I24" s="40">
        <v>1855.666666666667</v>
      </c>
      <c r="J24" s="40">
        <v>1881.4333333333334</v>
      </c>
      <c r="K24" s="31">
        <v>1829.9</v>
      </c>
      <c r="L24" s="31">
        <v>1760.5</v>
      </c>
      <c r="M24" s="31">
        <v>3.1717499999999998</v>
      </c>
      <c r="N24" s="1"/>
      <c r="O24" s="1"/>
    </row>
    <row r="25" spans="1:15" ht="12.75" customHeight="1">
      <c r="A25" s="56">
        <v>16</v>
      </c>
      <c r="B25" s="31" t="s">
        <v>243</v>
      </c>
      <c r="C25" s="31">
        <v>115.95</v>
      </c>
      <c r="D25" s="40">
        <v>116.96666666666665</v>
      </c>
      <c r="E25" s="40">
        <v>114.48333333333331</v>
      </c>
      <c r="F25" s="40">
        <v>113.01666666666665</v>
      </c>
      <c r="G25" s="40">
        <v>110.5333333333333</v>
      </c>
      <c r="H25" s="40">
        <v>118.43333333333331</v>
      </c>
      <c r="I25" s="40">
        <v>120.91666666666666</v>
      </c>
      <c r="J25" s="40">
        <v>122.38333333333331</v>
      </c>
      <c r="K25" s="31">
        <v>119.45</v>
      </c>
      <c r="L25" s="31">
        <v>115.5</v>
      </c>
      <c r="M25" s="31">
        <v>24.31683</v>
      </c>
      <c r="N25" s="1"/>
      <c r="O25" s="1"/>
    </row>
    <row r="26" spans="1:15" ht="12.75" customHeight="1">
      <c r="A26" s="56">
        <v>17</v>
      </c>
      <c r="B26" s="31" t="s">
        <v>41</v>
      </c>
      <c r="C26" s="31">
        <v>272.7</v>
      </c>
      <c r="D26" s="40">
        <v>274.8</v>
      </c>
      <c r="E26" s="40">
        <v>269.10000000000002</v>
      </c>
      <c r="F26" s="40">
        <v>265.5</v>
      </c>
      <c r="G26" s="40">
        <v>259.8</v>
      </c>
      <c r="H26" s="40">
        <v>278.40000000000003</v>
      </c>
      <c r="I26" s="40">
        <v>284.09999999999997</v>
      </c>
      <c r="J26" s="40">
        <v>287.70000000000005</v>
      </c>
      <c r="K26" s="31">
        <v>280.5</v>
      </c>
      <c r="L26" s="31">
        <v>271.2</v>
      </c>
      <c r="M26" s="31">
        <v>15.536960000000001</v>
      </c>
      <c r="N26" s="1"/>
      <c r="O26" s="1"/>
    </row>
    <row r="27" spans="1:15" ht="12.75" customHeight="1">
      <c r="A27" s="56">
        <v>18</v>
      </c>
      <c r="B27" s="31" t="s">
        <v>244</v>
      </c>
      <c r="C27" s="31">
        <v>2122.6999999999998</v>
      </c>
      <c r="D27" s="40">
        <v>2124.5333333333333</v>
      </c>
      <c r="E27" s="40">
        <v>2089.1666666666665</v>
      </c>
      <c r="F27" s="40">
        <v>2055.6333333333332</v>
      </c>
      <c r="G27" s="40">
        <v>2020.2666666666664</v>
      </c>
      <c r="H27" s="40">
        <v>2158.0666666666666</v>
      </c>
      <c r="I27" s="40">
        <v>2193.4333333333334</v>
      </c>
      <c r="J27" s="40">
        <v>2226.9666666666667</v>
      </c>
      <c r="K27" s="31">
        <v>2159.9</v>
      </c>
      <c r="L27" s="31">
        <v>2091</v>
      </c>
      <c r="M27" s="31">
        <v>2.44794</v>
      </c>
      <c r="N27" s="1"/>
      <c r="O27" s="1"/>
    </row>
    <row r="28" spans="1:15" ht="12.75" customHeight="1">
      <c r="A28" s="56">
        <v>19</v>
      </c>
      <c r="B28" s="31" t="s">
        <v>52</v>
      </c>
      <c r="C28" s="31">
        <v>768.2</v>
      </c>
      <c r="D28" s="40">
        <v>773.86666666666667</v>
      </c>
      <c r="E28" s="40">
        <v>760.73333333333335</v>
      </c>
      <c r="F28" s="40">
        <v>753.26666666666665</v>
      </c>
      <c r="G28" s="40">
        <v>740.13333333333333</v>
      </c>
      <c r="H28" s="40">
        <v>781.33333333333337</v>
      </c>
      <c r="I28" s="40">
        <v>794.46666666666681</v>
      </c>
      <c r="J28" s="40">
        <v>801.93333333333339</v>
      </c>
      <c r="K28" s="31">
        <v>787</v>
      </c>
      <c r="L28" s="31">
        <v>766.4</v>
      </c>
      <c r="M28" s="31">
        <v>1.18533</v>
      </c>
      <c r="N28" s="1"/>
      <c r="O28" s="1"/>
    </row>
    <row r="29" spans="1:15" ht="12.75" customHeight="1">
      <c r="A29" s="56">
        <v>20</v>
      </c>
      <c r="B29" s="31" t="s">
        <v>48</v>
      </c>
      <c r="C29" s="31">
        <v>3460.95</v>
      </c>
      <c r="D29" s="40">
        <v>3453.3166666666671</v>
      </c>
      <c r="E29" s="40">
        <v>3422.6833333333343</v>
      </c>
      <c r="F29" s="40">
        <v>3384.4166666666674</v>
      </c>
      <c r="G29" s="40">
        <v>3353.7833333333347</v>
      </c>
      <c r="H29" s="40">
        <v>3491.5833333333339</v>
      </c>
      <c r="I29" s="40">
        <v>3522.2166666666662</v>
      </c>
      <c r="J29" s="40">
        <v>3560.4833333333336</v>
      </c>
      <c r="K29" s="31">
        <v>3483.95</v>
      </c>
      <c r="L29" s="31">
        <v>3415.05</v>
      </c>
      <c r="M29" s="31">
        <v>0.88885000000000003</v>
      </c>
      <c r="N29" s="1"/>
      <c r="O29" s="1"/>
    </row>
    <row r="30" spans="1:15" ht="12.75" customHeight="1">
      <c r="A30" s="56">
        <v>21</v>
      </c>
      <c r="B30" s="31" t="s">
        <v>50</v>
      </c>
      <c r="C30" s="31">
        <v>611.04999999999995</v>
      </c>
      <c r="D30" s="40">
        <v>615.35</v>
      </c>
      <c r="E30" s="40">
        <v>603.70000000000005</v>
      </c>
      <c r="F30" s="40">
        <v>596.35</v>
      </c>
      <c r="G30" s="40">
        <v>584.70000000000005</v>
      </c>
      <c r="H30" s="40">
        <v>622.70000000000005</v>
      </c>
      <c r="I30" s="40">
        <v>634.34999999999991</v>
      </c>
      <c r="J30" s="40">
        <v>641.70000000000005</v>
      </c>
      <c r="K30" s="31">
        <v>627</v>
      </c>
      <c r="L30" s="31">
        <v>608</v>
      </c>
      <c r="M30" s="31">
        <v>8.1022099999999995</v>
      </c>
      <c r="N30" s="1"/>
      <c r="O30" s="1"/>
    </row>
    <row r="31" spans="1:15" ht="12.75" customHeight="1">
      <c r="A31" s="56">
        <v>22</v>
      </c>
      <c r="B31" s="31" t="s">
        <v>51</v>
      </c>
      <c r="C31" s="31">
        <v>367.9</v>
      </c>
      <c r="D31" s="40">
        <v>367.3</v>
      </c>
      <c r="E31" s="40">
        <v>363.8</v>
      </c>
      <c r="F31" s="40">
        <v>359.7</v>
      </c>
      <c r="G31" s="40">
        <v>356.2</v>
      </c>
      <c r="H31" s="40">
        <v>371.40000000000003</v>
      </c>
      <c r="I31" s="40">
        <v>374.90000000000003</v>
      </c>
      <c r="J31" s="40">
        <v>379.00000000000006</v>
      </c>
      <c r="K31" s="31">
        <v>370.8</v>
      </c>
      <c r="L31" s="31">
        <v>363.2</v>
      </c>
      <c r="M31" s="31">
        <v>11.74085</v>
      </c>
      <c r="N31" s="1"/>
      <c r="O31" s="1"/>
    </row>
    <row r="32" spans="1:15" ht="12.75" customHeight="1">
      <c r="A32" s="56">
        <v>23</v>
      </c>
      <c r="B32" s="31" t="s">
        <v>53</v>
      </c>
      <c r="C32" s="31">
        <v>4842.5</v>
      </c>
      <c r="D32" s="40">
        <v>4857.4000000000005</v>
      </c>
      <c r="E32" s="40">
        <v>4808.8500000000013</v>
      </c>
      <c r="F32" s="40">
        <v>4775.2000000000007</v>
      </c>
      <c r="G32" s="40">
        <v>4726.6500000000015</v>
      </c>
      <c r="H32" s="40">
        <v>4891.0500000000011</v>
      </c>
      <c r="I32" s="40">
        <v>4939.6000000000004</v>
      </c>
      <c r="J32" s="40">
        <v>4973.2500000000009</v>
      </c>
      <c r="K32" s="31">
        <v>4905.95</v>
      </c>
      <c r="L32" s="31">
        <v>4823.75</v>
      </c>
      <c r="M32" s="31">
        <v>3.4874200000000002</v>
      </c>
      <c r="N32" s="1"/>
      <c r="O32" s="1"/>
    </row>
    <row r="33" spans="1:15" ht="12.75" customHeight="1">
      <c r="A33" s="56">
        <v>24</v>
      </c>
      <c r="B33" s="31" t="s">
        <v>54</v>
      </c>
      <c r="C33" s="31">
        <v>206.65</v>
      </c>
      <c r="D33" s="40">
        <v>208.18333333333331</v>
      </c>
      <c r="E33" s="40">
        <v>204.36666666666662</v>
      </c>
      <c r="F33" s="40">
        <v>202.08333333333331</v>
      </c>
      <c r="G33" s="40">
        <v>198.26666666666662</v>
      </c>
      <c r="H33" s="40">
        <v>210.46666666666661</v>
      </c>
      <c r="I33" s="40">
        <v>214.28333333333327</v>
      </c>
      <c r="J33" s="40">
        <v>216.56666666666661</v>
      </c>
      <c r="K33" s="31">
        <v>212</v>
      </c>
      <c r="L33" s="31">
        <v>205.9</v>
      </c>
      <c r="M33" s="31">
        <v>26.890979999999999</v>
      </c>
      <c r="N33" s="1"/>
      <c r="O33" s="1"/>
    </row>
    <row r="34" spans="1:15" ht="12.75" customHeight="1">
      <c r="A34" s="56">
        <v>25</v>
      </c>
      <c r="B34" s="31" t="s">
        <v>55</v>
      </c>
      <c r="C34" s="31">
        <v>122.85</v>
      </c>
      <c r="D34" s="40">
        <v>123.88333333333333</v>
      </c>
      <c r="E34" s="40">
        <v>121.46666666666665</v>
      </c>
      <c r="F34" s="40">
        <v>120.08333333333333</v>
      </c>
      <c r="G34" s="40">
        <v>117.66666666666666</v>
      </c>
      <c r="H34" s="40">
        <v>125.26666666666665</v>
      </c>
      <c r="I34" s="40">
        <v>127.68333333333334</v>
      </c>
      <c r="J34" s="40">
        <v>129.06666666666666</v>
      </c>
      <c r="K34" s="31">
        <v>126.3</v>
      </c>
      <c r="L34" s="31">
        <v>122.5</v>
      </c>
      <c r="M34" s="31">
        <v>58.644950000000001</v>
      </c>
      <c r="N34" s="1"/>
      <c r="O34" s="1"/>
    </row>
    <row r="35" spans="1:15" ht="12.75" customHeight="1">
      <c r="A35" s="56">
        <v>26</v>
      </c>
      <c r="B35" s="31" t="s">
        <v>57</v>
      </c>
      <c r="C35" s="31">
        <v>3284.8</v>
      </c>
      <c r="D35" s="40">
        <v>3281.9333333333329</v>
      </c>
      <c r="E35" s="40">
        <v>3263.8666666666659</v>
      </c>
      <c r="F35" s="40">
        <v>3242.9333333333329</v>
      </c>
      <c r="G35" s="40">
        <v>3224.8666666666659</v>
      </c>
      <c r="H35" s="40">
        <v>3302.8666666666659</v>
      </c>
      <c r="I35" s="40">
        <v>3320.9333333333325</v>
      </c>
      <c r="J35" s="40">
        <v>3341.8666666666659</v>
      </c>
      <c r="K35" s="31">
        <v>3300</v>
      </c>
      <c r="L35" s="31">
        <v>3261</v>
      </c>
      <c r="M35" s="31">
        <v>6.5140399999999996</v>
      </c>
      <c r="N35" s="1"/>
      <c r="O35" s="1"/>
    </row>
    <row r="36" spans="1:15" ht="12.75" customHeight="1">
      <c r="A36" s="56">
        <v>27</v>
      </c>
      <c r="B36" s="31" t="s">
        <v>307</v>
      </c>
      <c r="C36" s="31">
        <v>2118.5500000000002</v>
      </c>
      <c r="D36" s="40">
        <v>2132.8833333333337</v>
      </c>
      <c r="E36" s="40">
        <v>2100.4666666666672</v>
      </c>
      <c r="F36" s="40">
        <v>2082.3833333333337</v>
      </c>
      <c r="G36" s="40">
        <v>2049.9666666666672</v>
      </c>
      <c r="H36" s="40">
        <v>2150.9666666666672</v>
      </c>
      <c r="I36" s="40">
        <v>2183.3833333333341</v>
      </c>
      <c r="J36" s="40">
        <v>2201.4666666666672</v>
      </c>
      <c r="K36" s="31">
        <v>2165.3000000000002</v>
      </c>
      <c r="L36" s="31">
        <v>2114.8000000000002</v>
      </c>
      <c r="M36" s="31">
        <v>1.3818699999999999</v>
      </c>
      <c r="N36" s="1"/>
      <c r="O36" s="1"/>
    </row>
    <row r="37" spans="1:15" ht="12.75" customHeight="1">
      <c r="A37" s="56">
        <v>28</v>
      </c>
      <c r="B37" s="31" t="s">
        <v>60</v>
      </c>
      <c r="C37" s="31">
        <v>708.45</v>
      </c>
      <c r="D37" s="40">
        <v>713.15</v>
      </c>
      <c r="E37" s="40">
        <v>700.4</v>
      </c>
      <c r="F37" s="40">
        <v>692.35</v>
      </c>
      <c r="G37" s="40">
        <v>679.6</v>
      </c>
      <c r="H37" s="40">
        <v>721.19999999999993</v>
      </c>
      <c r="I37" s="40">
        <v>733.94999999999993</v>
      </c>
      <c r="J37" s="40">
        <v>741.99999999999989</v>
      </c>
      <c r="K37" s="31">
        <v>725.9</v>
      </c>
      <c r="L37" s="31">
        <v>705.1</v>
      </c>
      <c r="M37" s="31">
        <v>14.857670000000001</v>
      </c>
      <c r="N37" s="1"/>
      <c r="O37" s="1"/>
    </row>
    <row r="38" spans="1:15" ht="12.75" customHeight="1">
      <c r="A38" s="56">
        <v>29</v>
      </c>
      <c r="B38" s="31" t="s">
        <v>245</v>
      </c>
      <c r="C38" s="31">
        <v>4628.8999999999996</v>
      </c>
      <c r="D38" s="40">
        <v>4639.3</v>
      </c>
      <c r="E38" s="40">
        <v>4604.6000000000004</v>
      </c>
      <c r="F38" s="40">
        <v>4580.3</v>
      </c>
      <c r="G38" s="40">
        <v>4545.6000000000004</v>
      </c>
      <c r="H38" s="40">
        <v>4663.6000000000004</v>
      </c>
      <c r="I38" s="40">
        <v>4698.2999999999993</v>
      </c>
      <c r="J38" s="40">
        <v>4722.6000000000004</v>
      </c>
      <c r="K38" s="31">
        <v>4674</v>
      </c>
      <c r="L38" s="31">
        <v>4615</v>
      </c>
      <c r="M38" s="31">
        <v>1.22078</v>
      </c>
      <c r="N38" s="1"/>
      <c r="O38" s="1"/>
    </row>
    <row r="39" spans="1:15" ht="12.75" customHeight="1">
      <c r="A39" s="56">
        <v>30</v>
      </c>
      <c r="B39" s="31" t="s">
        <v>61</v>
      </c>
      <c r="C39" s="31">
        <v>667.5</v>
      </c>
      <c r="D39" s="40">
        <v>670.65</v>
      </c>
      <c r="E39" s="40">
        <v>659.3</v>
      </c>
      <c r="F39" s="40">
        <v>651.1</v>
      </c>
      <c r="G39" s="40">
        <v>639.75</v>
      </c>
      <c r="H39" s="40">
        <v>678.84999999999991</v>
      </c>
      <c r="I39" s="40">
        <v>690.2</v>
      </c>
      <c r="J39" s="40">
        <v>698.39999999999986</v>
      </c>
      <c r="K39" s="31">
        <v>682</v>
      </c>
      <c r="L39" s="31">
        <v>662.45</v>
      </c>
      <c r="M39" s="31">
        <v>60.288930000000001</v>
      </c>
      <c r="N39" s="1"/>
      <c r="O39" s="1"/>
    </row>
    <row r="40" spans="1:15" ht="12.75" customHeight="1">
      <c r="A40" s="56">
        <v>31</v>
      </c>
      <c r="B40" s="31" t="s">
        <v>62</v>
      </c>
      <c r="C40" s="31">
        <v>3152.05</v>
      </c>
      <c r="D40" s="40">
        <v>3160.6833333333329</v>
      </c>
      <c r="E40" s="40">
        <v>3126.3666666666659</v>
      </c>
      <c r="F40" s="40">
        <v>3100.6833333333329</v>
      </c>
      <c r="G40" s="40">
        <v>3066.3666666666659</v>
      </c>
      <c r="H40" s="40">
        <v>3186.3666666666659</v>
      </c>
      <c r="I40" s="40">
        <v>3220.6833333333325</v>
      </c>
      <c r="J40" s="40">
        <v>3246.3666666666659</v>
      </c>
      <c r="K40" s="31">
        <v>3195</v>
      </c>
      <c r="L40" s="31">
        <v>3135</v>
      </c>
      <c r="M40" s="31">
        <v>1.23753</v>
      </c>
      <c r="N40" s="1"/>
      <c r="O40" s="1"/>
    </row>
    <row r="41" spans="1:15" ht="12.75" customHeight="1">
      <c r="A41" s="56">
        <v>32</v>
      </c>
      <c r="B41" s="31" t="s">
        <v>65</v>
      </c>
      <c r="C41" s="31">
        <v>6852</v>
      </c>
      <c r="D41" s="40">
        <v>6865.8500000000013</v>
      </c>
      <c r="E41" s="40">
        <v>6743.7500000000027</v>
      </c>
      <c r="F41" s="40">
        <v>6635.5000000000018</v>
      </c>
      <c r="G41" s="40">
        <v>6513.4000000000033</v>
      </c>
      <c r="H41" s="40">
        <v>6974.1000000000022</v>
      </c>
      <c r="I41" s="40">
        <v>7096.2000000000007</v>
      </c>
      <c r="J41" s="40">
        <v>7204.4500000000016</v>
      </c>
      <c r="K41" s="31">
        <v>6987.95</v>
      </c>
      <c r="L41" s="31">
        <v>6757.6</v>
      </c>
      <c r="M41" s="31">
        <v>9.8077400000000008</v>
      </c>
      <c r="N41" s="1"/>
      <c r="O41" s="1"/>
    </row>
    <row r="42" spans="1:15" ht="12.75" customHeight="1">
      <c r="A42" s="56">
        <v>33</v>
      </c>
      <c r="B42" s="31" t="s">
        <v>64</v>
      </c>
      <c r="C42" s="31">
        <v>15920.55</v>
      </c>
      <c r="D42" s="40">
        <v>15990.183333333334</v>
      </c>
      <c r="E42" s="40">
        <v>15730.366666666669</v>
      </c>
      <c r="F42" s="40">
        <v>15540.183333333334</v>
      </c>
      <c r="G42" s="40">
        <v>15280.366666666669</v>
      </c>
      <c r="H42" s="40">
        <v>16180.366666666669</v>
      </c>
      <c r="I42" s="40">
        <v>16440.183333333334</v>
      </c>
      <c r="J42" s="40">
        <v>16630.366666666669</v>
      </c>
      <c r="K42" s="31">
        <v>16250</v>
      </c>
      <c r="L42" s="31">
        <v>15800</v>
      </c>
      <c r="M42" s="31">
        <v>2.0873599999999999</v>
      </c>
      <c r="N42" s="1"/>
      <c r="O42" s="1"/>
    </row>
    <row r="43" spans="1:15" ht="12.75" customHeight="1">
      <c r="A43" s="56">
        <v>34</v>
      </c>
      <c r="B43" s="31" t="s">
        <v>246</v>
      </c>
      <c r="C43" s="31">
        <v>5021.6499999999996</v>
      </c>
      <c r="D43" s="40">
        <v>5055.9333333333334</v>
      </c>
      <c r="E43" s="40">
        <v>4971.8666666666668</v>
      </c>
      <c r="F43" s="40">
        <v>4922.083333333333</v>
      </c>
      <c r="G43" s="40">
        <v>4838.0166666666664</v>
      </c>
      <c r="H43" s="40">
        <v>5105.7166666666672</v>
      </c>
      <c r="I43" s="40">
        <v>5189.7833333333347</v>
      </c>
      <c r="J43" s="40">
        <v>5239.5666666666675</v>
      </c>
      <c r="K43" s="31">
        <v>5140</v>
      </c>
      <c r="L43" s="31">
        <v>5006.1499999999996</v>
      </c>
      <c r="M43" s="31">
        <v>0.58359000000000005</v>
      </c>
      <c r="N43" s="1"/>
      <c r="O43" s="1"/>
    </row>
    <row r="44" spans="1:15" ht="12.75" customHeight="1">
      <c r="A44" s="56">
        <v>35</v>
      </c>
      <c r="B44" s="31" t="s">
        <v>66</v>
      </c>
      <c r="C44" s="31">
        <v>2202.5</v>
      </c>
      <c r="D44" s="40">
        <v>2190.2166666666667</v>
      </c>
      <c r="E44" s="40">
        <v>2163.5833333333335</v>
      </c>
      <c r="F44" s="40">
        <v>2124.666666666667</v>
      </c>
      <c r="G44" s="40">
        <v>2098.0333333333338</v>
      </c>
      <c r="H44" s="40">
        <v>2229.1333333333332</v>
      </c>
      <c r="I44" s="40">
        <v>2255.7666666666664</v>
      </c>
      <c r="J44" s="40">
        <v>2294.6833333333329</v>
      </c>
      <c r="K44" s="31">
        <v>2216.85</v>
      </c>
      <c r="L44" s="31">
        <v>2151.3000000000002</v>
      </c>
      <c r="M44" s="31">
        <v>4.9711400000000001</v>
      </c>
      <c r="N44" s="1"/>
      <c r="O44" s="1"/>
    </row>
    <row r="45" spans="1:15" ht="12.75" customHeight="1">
      <c r="A45" s="56">
        <v>36</v>
      </c>
      <c r="B45" s="31" t="s">
        <v>67</v>
      </c>
      <c r="C45" s="31">
        <v>255.05</v>
      </c>
      <c r="D45" s="40">
        <v>255.48333333333332</v>
      </c>
      <c r="E45" s="40">
        <v>250.96666666666664</v>
      </c>
      <c r="F45" s="40">
        <v>246.88333333333333</v>
      </c>
      <c r="G45" s="40">
        <v>242.36666666666665</v>
      </c>
      <c r="H45" s="40">
        <v>259.56666666666661</v>
      </c>
      <c r="I45" s="40">
        <v>264.08333333333337</v>
      </c>
      <c r="J45" s="40">
        <v>268.16666666666663</v>
      </c>
      <c r="K45" s="31">
        <v>260</v>
      </c>
      <c r="L45" s="31">
        <v>251.4</v>
      </c>
      <c r="M45" s="31">
        <v>38.970619999999997</v>
      </c>
      <c r="N45" s="1"/>
      <c r="O45" s="1"/>
    </row>
    <row r="46" spans="1:15" ht="12.75" customHeight="1">
      <c r="A46" s="56">
        <v>37</v>
      </c>
      <c r="B46" s="31" t="s">
        <v>68</v>
      </c>
      <c r="C46" s="31">
        <v>79.45</v>
      </c>
      <c r="D46" s="40">
        <v>79.983333333333334</v>
      </c>
      <c r="E46" s="40">
        <v>78.316666666666663</v>
      </c>
      <c r="F46" s="40">
        <v>77.183333333333323</v>
      </c>
      <c r="G46" s="40">
        <v>75.516666666666652</v>
      </c>
      <c r="H46" s="40">
        <v>81.116666666666674</v>
      </c>
      <c r="I46" s="40">
        <v>82.783333333333331</v>
      </c>
      <c r="J46" s="40">
        <v>83.916666666666686</v>
      </c>
      <c r="K46" s="31">
        <v>81.650000000000006</v>
      </c>
      <c r="L46" s="31">
        <v>78.849999999999994</v>
      </c>
      <c r="M46" s="31">
        <v>234.06108</v>
      </c>
      <c r="N46" s="1"/>
      <c r="O46" s="1"/>
    </row>
    <row r="47" spans="1:15" ht="12.75" customHeight="1">
      <c r="A47" s="56">
        <v>38</v>
      </c>
      <c r="B47" s="31" t="s">
        <v>247</v>
      </c>
      <c r="C47" s="31">
        <v>51.55</v>
      </c>
      <c r="D47" s="40">
        <v>52.016666666666659</v>
      </c>
      <c r="E47" s="40">
        <v>50.883333333333319</v>
      </c>
      <c r="F47" s="40">
        <v>50.216666666666661</v>
      </c>
      <c r="G47" s="40">
        <v>49.083333333333321</v>
      </c>
      <c r="H47" s="40">
        <v>52.683333333333316</v>
      </c>
      <c r="I47" s="40">
        <v>53.816666666666656</v>
      </c>
      <c r="J47" s="40">
        <v>54.483333333333313</v>
      </c>
      <c r="K47" s="31">
        <v>53.15</v>
      </c>
      <c r="L47" s="31">
        <v>51.35</v>
      </c>
      <c r="M47" s="31">
        <v>35.608989999999999</v>
      </c>
      <c r="N47" s="1"/>
      <c r="O47" s="1"/>
    </row>
    <row r="48" spans="1:15" ht="12.75" customHeight="1">
      <c r="A48" s="56">
        <v>39</v>
      </c>
      <c r="B48" s="31" t="s">
        <v>69</v>
      </c>
      <c r="C48" s="31">
        <v>1825.65</v>
      </c>
      <c r="D48" s="40">
        <v>1836.9333333333334</v>
      </c>
      <c r="E48" s="40">
        <v>1808.9166666666667</v>
      </c>
      <c r="F48" s="40">
        <v>1792.1833333333334</v>
      </c>
      <c r="G48" s="40">
        <v>1764.1666666666667</v>
      </c>
      <c r="H48" s="40">
        <v>1853.6666666666667</v>
      </c>
      <c r="I48" s="40">
        <v>1881.6833333333332</v>
      </c>
      <c r="J48" s="40">
        <v>1898.4166666666667</v>
      </c>
      <c r="K48" s="31">
        <v>1864.95</v>
      </c>
      <c r="L48" s="31">
        <v>1820.2</v>
      </c>
      <c r="M48" s="31">
        <v>1.7148099999999999</v>
      </c>
      <c r="N48" s="1"/>
      <c r="O48" s="1"/>
    </row>
    <row r="49" spans="1:15" ht="12.75" customHeight="1">
      <c r="A49" s="56">
        <v>40</v>
      </c>
      <c r="B49" s="31" t="s">
        <v>72</v>
      </c>
      <c r="C49" s="31">
        <v>740.9</v>
      </c>
      <c r="D49" s="40">
        <v>745.18333333333339</v>
      </c>
      <c r="E49" s="40">
        <v>734.71666666666681</v>
      </c>
      <c r="F49" s="40">
        <v>728.53333333333342</v>
      </c>
      <c r="G49" s="40">
        <v>718.06666666666683</v>
      </c>
      <c r="H49" s="40">
        <v>751.36666666666679</v>
      </c>
      <c r="I49" s="40">
        <v>761.83333333333348</v>
      </c>
      <c r="J49" s="40">
        <v>768.01666666666677</v>
      </c>
      <c r="K49" s="31">
        <v>755.65</v>
      </c>
      <c r="L49" s="31">
        <v>739</v>
      </c>
      <c r="M49" s="31">
        <v>2.5016699999999998</v>
      </c>
      <c r="N49" s="1"/>
      <c r="O49" s="1"/>
    </row>
    <row r="50" spans="1:15" ht="12.75" customHeight="1">
      <c r="A50" s="56">
        <v>41</v>
      </c>
      <c r="B50" s="31" t="s">
        <v>71</v>
      </c>
      <c r="C50" s="31">
        <v>204.05</v>
      </c>
      <c r="D50" s="40">
        <v>205.04999999999998</v>
      </c>
      <c r="E50" s="40">
        <v>201.39999999999998</v>
      </c>
      <c r="F50" s="40">
        <v>198.75</v>
      </c>
      <c r="G50" s="40">
        <v>195.1</v>
      </c>
      <c r="H50" s="40">
        <v>207.69999999999996</v>
      </c>
      <c r="I50" s="40">
        <v>211.35</v>
      </c>
      <c r="J50" s="40">
        <v>213.99999999999994</v>
      </c>
      <c r="K50" s="31">
        <v>208.7</v>
      </c>
      <c r="L50" s="31">
        <v>202.4</v>
      </c>
      <c r="M50" s="31">
        <v>30.610749999999999</v>
      </c>
      <c r="N50" s="1"/>
      <c r="O50" s="1"/>
    </row>
    <row r="51" spans="1:15" ht="12.75" customHeight="1">
      <c r="A51" s="56">
        <v>42</v>
      </c>
      <c r="B51" s="31" t="s">
        <v>73</v>
      </c>
      <c r="C51" s="31">
        <v>690.9</v>
      </c>
      <c r="D51" s="40">
        <v>691.7166666666667</v>
      </c>
      <c r="E51" s="40">
        <v>676.43333333333339</v>
      </c>
      <c r="F51" s="40">
        <v>661.9666666666667</v>
      </c>
      <c r="G51" s="40">
        <v>646.68333333333339</v>
      </c>
      <c r="H51" s="40">
        <v>706.18333333333339</v>
      </c>
      <c r="I51" s="40">
        <v>721.4666666666667</v>
      </c>
      <c r="J51" s="40">
        <v>735.93333333333339</v>
      </c>
      <c r="K51" s="31">
        <v>707</v>
      </c>
      <c r="L51" s="31">
        <v>677.25</v>
      </c>
      <c r="M51" s="31">
        <v>13.68268</v>
      </c>
      <c r="N51" s="1"/>
      <c r="O51" s="1"/>
    </row>
    <row r="52" spans="1:15" ht="12.75" customHeight="1">
      <c r="A52" s="56">
        <v>43</v>
      </c>
      <c r="B52" s="31" t="s">
        <v>76</v>
      </c>
      <c r="C52" s="31">
        <v>57.15</v>
      </c>
      <c r="D52" s="40">
        <v>57.766666666666673</v>
      </c>
      <c r="E52" s="40">
        <v>56.283333333333346</v>
      </c>
      <c r="F52" s="40">
        <v>55.416666666666671</v>
      </c>
      <c r="G52" s="40">
        <v>53.933333333333344</v>
      </c>
      <c r="H52" s="40">
        <v>58.633333333333347</v>
      </c>
      <c r="I52" s="40">
        <v>60.116666666666681</v>
      </c>
      <c r="J52" s="40">
        <v>60.983333333333348</v>
      </c>
      <c r="K52" s="31">
        <v>59.25</v>
      </c>
      <c r="L52" s="31">
        <v>56.9</v>
      </c>
      <c r="M52" s="31">
        <v>274.27208999999999</v>
      </c>
      <c r="N52" s="1"/>
      <c r="O52" s="1"/>
    </row>
    <row r="53" spans="1:15" ht="12.75" customHeight="1">
      <c r="A53" s="56">
        <v>44</v>
      </c>
      <c r="B53" s="31" t="s">
        <v>80</v>
      </c>
      <c r="C53" s="31">
        <v>372.15</v>
      </c>
      <c r="D53" s="40">
        <v>373.88333333333327</v>
      </c>
      <c r="E53" s="40">
        <v>368.56666666666655</v>
      </c>
      <c r="F53" s="40">
        <v>364.98333333333329</v>
      </c>
      <c r="G53" s="40">
        <v>359.66666666666657</v>
      </c>
      <c r="H53" s="40">
        <v>377.46666666666653</v>
      </c>
      <c r="I53" s="40">
        <v>382.78333333333325</v>
      </c>
      <c r="J53" s="40">
        <v>386.3666666666665</v>
      </c>
      <c r="K53" s="31">
        <v>379.2</v>
      </c>
      <c r="L53" s="31">
        <v>370.3</v>
      </c>
      <c r="M53" s="31">
        <v>31.437850000000001</v>
      </c>
      <c r="N53" s="1"/>
      <c r="O53" s="1"/>
    </row>
    <row r="54" spans="1:15" ht="12.75" customHeight="1">
      <c r="A54" s="56">
        <v>45</v>
      </c>
      <c r="B54" s="31" t="s">
        <v>75</v>
      </c>
      <c r="C54" s="31">
        <v>677.05</v>
      </c>
      <c r="D54" s="40">
        <v>677.51666666666677</v>
      </c>
      <c r="E54" s="40">
        <v>672.18333333333351</v>
      </c>
      <c r="F54" s="40">
        <v>667.31666666666672</v>
      </c>
      <c r="G54" s="40">
        <v>661.98333333333346</v>
      </c>
      <c r="H54" s="40">
        <v>682.38333333333355</v>
      </c>
      <c r="I54" s="40">
        <v>687.71666666666681</v>
      </c>
      <c r="J54" s="40">
        <v>692.5833333333336</v>
      </c>
      <c r="K54" s="31">
        <v>682.85</v>
      </c>
      <c r="L54" s="31">
        <v>672.65</v>
      </c>
      <c r="M54" s="31">
        <v>37.560200000000002</v>
      </c>
      <c r="N54" s="1"/>
      <c r="O54" s="1"/>
    </row>
    <row r="55" spans="1:15" ht="12.75" customHeight="1">
      <c r="A55" s="56">
        <v>46</v>
      </c>
      <c r="B55" s="31" t="s">
        <v>77</v>
      </c>
      <c r="C55" s="31">
        <v>354.45</v>
      </c>
      <c r="D55" s="40">
        <v>357.65000000000003</v>
      </c>
      <c r="E55" s="40">
        <v>349.30000000000007</v>
      </c>
      <c r="F55" s="40">
        <v>344.15000000000003</v>
      </c>
      <c r="G55" s="40">
        <v>335.80000000000007</v>
      </c>
      <c r="H55" s="40">
        <v>362.80000000000007</v>
      </c>
      <c r="I55" s="40">
        <v>371.15000000000009</v>
      </c>
      <c r="J55" s="40">
        <v>376.30000000000007</v>
      </c>
      <c r="K55" s="31">
        <v>366</v>
      </c>
      <c r="L55" s="31">
        <v>352.5</v>
      </c>
      <c r="M55" s="31">
        <v>71.516549999999995</v>
      </c>
      <c r="N55" s="1"/>
      <c r="O55" s="1"/>
    </row>
    <row r="56" spans="1:15" ht="12.75" customHeight="1">
      <c r="A56" s="56">
        <v>47</v>
      </c>
      <c r="B56" s="31" t="s">
        <v>78</v>
      </c>
      <c r="C56" s="31">
        <v>16483.900000000001</v>
      </c>
      <c r="D56" s="40">
        <v>16598.033333333336</v>
      </c>
      <c r="E56" s="40">
        <v>16296.066666666673</v>
      </c>
      <c r="F56" s="40">
        <v>16108.233333333337</v>
      </c>
      <c r="G56" s="40">
        <v>15806.266666666674</v>
      </c>
      <c r="H56" s="40">
        <v>16785.866666666672</v>
      </c>
      <c r="I56" s="40">
        <v>17087.833333333339</v>
      </c>
      <c r="J56" s="40">
        <v>17275.666666666672</v>
      </c>
      <c r="K56" s="31">
        <v>16900</v>
      </c>
      <c r="L56" s="31">
        <v>16410.2</v>
      </c>
      <c r="M56" s="31">
        <v>0.35955999999999999</v>
      </c>
      <c r="N56" s="1"/>
      <c r="O56" s="1"/>
    </row>
    <row r="57" spans="1:15" ht="12.75" customHeight="1">
      <c r="A57" s="56">
        <v>48</v>
      </c>
      <c r="B57" s="31" t="s">
        <v>81</v>
      </c>
      <c r="C57" s="31">
        <v>3541.3</v>
      </c>
      <c r="D57" s="40">
        <v>3541.7666666666664</v>
      </c>
      <c r="E57" s="40">
        <v>3518.5333333333328</v>
      </c>
      <c r="F57" s="40">
        <v>3495.7666666666664</v>
      </c>
      <c r="G57" s="40">
        <v>3472.5333333333328</v>
      </c>
      <c r="H57" s="40">
        <v>3564.5333333333328</v>
      </c>
      <c r="I57" s="40">
        <v>3587.7666666666664</v>
      </c>
      <c r="J57" s="40">
        <v>3610.5333333333328</v>
      </c>
      <c r="K57" s="31">
        <v>3565</v>
      </c>
      <c r="L57" s="31">
        <v>3519</v>
      </c>
      <c r="M57" s="31">
        <v>1.3677999999999999</v>
      </c>
      <c r="N57" s="1"/>
      <c r="O57" s="1"/>
    </row>
    <row r="58" spans="1:15" ht="12.75" customHeight="1">
      <c r="A58" s="56">
        <v>49</v>
      </c>
      <c r="B58" s="31" t="s">
        <v>82</v>
      </c>
      <c r="C58" s="31">
        <v>453.3</v>
      </c>
      <c r="D58" s="40">
        <v>457.63333333333338</v>
      </c>
      <c r="E58" s="40">
        <v>448.06666666666678</v>
      </c>
      <c r="F58" s="40">
        <v>442.83333333333337</v>
      </c>
      <c r="G58" s="40">
        <v>433.26666666666677</v>
      </c>
      <c r="H58" s="40">
        <v>462.86666666666679</v>
      </c>
      <c r="I58" s="40">
        <v>472.43333333333339</v>
      </c>
      <c r="J58" s="40">
        <v>477.6666666666668</v>
      </c>
      <c r="K58" s="31">
        <v>467.2</v>
      </c>
      <c r="L58" s="31">
        <v>452.4</v>
      </c>
      <c r="M58" s="31">
        <v>21.436199999999999</v>
      </c>
      <c r="N58" s="1"/>
      <c r="O58" s="1"/>
    </row>
    <row r="59" spans="1:15" ht="12.75" customHeight="1">
      <c r="A59" s="56">
        <v>50</v>
      </c>
      <c r="B59" s="31" t="s">
        <v>83</v>
      </c>
      <c r="C59" s="31">
        <v>193.95</v>
      </c>
      <c r="D59" s="40">
        <v>196.28333333333333</v>
      </c>
      <c r="E59" s="40">
        <v>190.66666666666666</v>
      </c>
      <c r="F59" s="40">
        <v>187.38333333333333</v>
      </c>
      <c r="G59" s="40">
        <v>181.76666666666665</v>
      </c>
      <c r="H59" s="40">
        <v>199.56666666666666</v>
      </c>
      <c r="I59" s="40">
        <v>205.18333333333334</v>
      </c>
      <c r="J59" s="40">
        <v>208.46666666666667</v>
      </c>
      <c r="K59" s="31">
        <v>201.9</v>
      </c>
      <c r="L59" s="31">
        <v>193</v>
      </c>
      <c r="M59" s="31">
        <v>101.86277</v>
      </c>
      <c r="N59" s="1"/>
      <c r="O59" s="1"/>
    </row>
    <row r="60" spans="1:15" ht="12.75" customHeight="1">
      <c r="A60" s="56">
        <v>51</v>
      </c>
      <c r="B60" s="31" t="s">
        <v>250</v>
      </c>
      <c r="C60" s="31">
        <v>121.65</v>
      </c>
      <c r="D60" s="40">
        <v>122.25</v>
      </c>
      <c r="E60" s="40">
        <v>120.9</v>
      </c>
      <c r="F60" s="40">
        <v>120.15</v>
      </c>
      <c r="G60" s="40">
        <v>118.80000000000001</v>
      </c>
      <c r="H60" s="40">
        <v>123</v>
      </c>
      <c r="I60" s="40">
        <v>124.35</v>
      </c>
      <c r="J60" s="40">
        <v>125.1</v>
      </c>
      <c r="K60" s="31">
        <v>123.6</v>
      </c>
      <c r="L60" s="31">
        <v>121.5</v>
      </c>
      <c r="M60" s="31">
        <v>2.9501499999999998</v>
      </c>
      <c r="N60" s="1"/>
      <c r="O60" s="1"/>
    </row>
    <row r="61" spans="1:15" ht="12.75" customHeight="1">
      <c r="A61" s="56">
        <v>52</v>
      </c>
      <c r="B61" s="31" t="s">
        <v>84</v>
      </c>
      <c r="C61" s="31">
        <v>520.04999999999995</v>
      </c>
      <c r="D61" s="40">
        <v>526.56666666666661</v>
      </c>
      <c r="E61" s="40">
        <v>511.13333333333321</v>
      </c>
      <c r="F61" s="40">
        <v>502.21666666666658</v>
      </c>
      <c r="G61" s="40">
        <v>486.78333333333319</v>
      </c>
      <c r="H61" s="40">
        <v>535.48333333333323</v>
      </c>
      <c r="I61" s="40">
        <v>550.91666666666663</v>
      </c>
      <c r="J61" s="40">
        <v>559.83333333333326</v>
      </c>
      <c r="K61" s="31">
        <v>542</v>
      </c>
      <c r="L61" s="31">
        <v>517.65</v>
      </c>
      <c r="M61" s="31">
        <v>18.384540000000001</v>
      </c>
      <c r="N61" s="1"/>
      <c r="O61" s="1"/>
    </row>
    <row r="62" spans="1:15" ht="12.75" customHeight="1">
      <c r="A62" s="56">
        <v>53</v>
      </c>
      <c r="B62" s="31" t="s">
        <v>85</v>
      </c>
      <c r="C62" s="31">
        <v>908.3</v>
      </c>
      <c r="D62" s="40">
        <v>907.66666666666663</v>
      </c>
      <c r="E62" s="40">
        <v>902.43333333333328</v>
      </c>
      <c r="F62" s="40">
        <v>896.56666666666661</v>
      </c>
      <c r="G62" s="40">
        <v>891.33333333333326</v>
      </c>
      <c r="H62" s="40">
        <v>913.5333333333333</v>
      </c>
      <c r="I62" s="40">
        <v>918.76666666666665</v>
      </c>
      <c r="J62" s="40">
        <v>924.63333333333333</v>
      </c>
      <c r="K62" s="31">
        <v>912.9</v>
      </c>
      <c r="L62" s="31">
        <v>901.8</v>
      </c>
      <c r="M62" s="31">
        <v>11.140330000000001</v>
      </c>
      <c r="N62" s="1"/>
      <c r="O62" s="1"/>
    </row>
    <row r="63" spans="1:15" ht="12.75" customHeight="1">
      <c r="A63" s="56">
        <v>54</v>
      </c>
      <c r="B63" s="31" t="s">
        <v>92</v>
      </c>
      <c r="C63" s="31">
        <v>133.69999999999999</v>
      </c>
      <c r="D63" s="40">
        <v>134.58333333333334</v>
      </c>
      <c r="E63" s="40">
        <v>132.36666666666667</v>
      </c>
      <c r="F63" s="40">
        <v>131.03333333333333</v>
      </c>
      <c r="G63" s="40">
        <v>128.81666666666666</v>
      </c>
      <c r="H63" s="40">
        <v>135.91666666666669</v>
      </c>
      <c r="I63" s="40">
        <v>138.13333333333333</v>
      </c>
      <c r="J63" s="40">
        <v>139.4666666666667</v>
      </c>
      <c r="K63" s="31">
        <v>136.80000000000001</v>
      </c>
      <c r="L63" s="31">
        <v>133.25</v>
      </c>
      <c r="M63" s="31">
        <v>6.8917799999999998</v>
      </c>
      <c r="N63" s="1"/>
      <c r="O63" s="1"/>
    </row>
    <row r="64" spans="1:15" ht="12.75" customHeight="1">
      <c r="A64" s="56">
        <v>55</v>
      </c>
      <c r="B64" s="31" t="s">
        <v>86</v>
      </c>
      <c r="C64" s="31">
        <v>145.9</v>
      </c>
      <c r="D64" s="40">
        <v>146.48333333333335</v>
      </c>
      <c r="E64" s="40">
        <v>144.81666666666669</v>
      </c>
      <c r="F64" s="40">
        <v>143.73333333333335</v>
      </c>
      <c r="G64" s="40">
        <v>142.06666666666669</v>
      </c>
      <c r="H64" s="40">
        <v>147.56666666666669</v>
      </c>
      <c r="I64" s="40">
        <v>149.23333333333332</v>
      </c>
      <c r="J64" s="40">
        <v>150.31666666666669</v>
      </c>
      <c r="K64" s="31">
        <v>148.15</v>
      </c>
      <c r="L64" s="31">
        <v>145.4</v>
      </c>
      <c r="M64" s="31">
        <v>45.683160000000001</v>
      </c>
      <c r="N64" s="1"/>
      <c r="O64" s="1"/>
    </row>
    <row r="65" spans="1:15" ht="12.75" customHeight="1">
      <c r="A65" s="56">
        <v>56</v>
      </c>
      <c r="B65" s="31" t="s">
        <v>88</v>
      </c>
      <c r="C65" s="31">
        <v>5645.6</v>
      </c>
      <c r="D65" s="40">
        <v>5591.9000000000005</v>
      </c>
      <c r="E65" s="40">
        <v>5515.0500000000011</v>
      </c>
      <c r="F65" s="40">
        <v>5384.5000000000009</v>
      </c>
      <c r="G65" s="40">
        <v>5307.6500000000015</v>
      </c>
      <c r="H65" s="40">
        <v>5722.4500000000007</v>
      </c>
      <c r="I65" s="40">
        <v>5799.3000000000011</v>
      </c>
      <c r="J65" s="40">
        <v>5929.85</v>
      </c>
      <c r="K65" s="31">
        <v>5668.75</v>
      </c>
      <c r="L65" s="31">
        <v>5461.35</v>
      </c>
      <c r="M65" s="31">
        <v>5.1780799999999996</v>
      </c>
      <c r="N65" s="1"/>
      <c r="O65" s="1"/>
    </row>
    <row r="66" spans="1:15" ht="12.75" customHeight="1">
      <c r="A66" s="56">
        <v>57</v>
      </c>
      <c r="B66" s="31" t="s">
        <v>89</v>
      </c>
      <c r="C66" s="31">
        <v>1457.65</v>
      </c>
      <c r="D66" s="40">
        <v>1463.1833333333334</v>
      </c>
      <c r="E66" s="40">
        <v>1449.4666666666667</v>
      </c>
      <c r="F66" s="40">
        <v>1441.2833333333333</v>
      </c>
      <c r="G66" s="40">
        <v>1427.5666666666666</v>
      </c>
      <c r="H66" s="40">
        <v>1471.3666666666668</v>
      </c>
      <c r="I66" s="40">
        <v>1485.0833333333335</v>
      </c>
      <c r="J66" s="40">
        <v>1493.2666666666669</v>
      </c>
      <c r="K66" s="31">
        <v>1476.9</v>
      </c>
      <c r="L66" s="31">
        <v>1455</v>
      </c>
      <c r="M66" s="31">
        <v>6.4382999999999999</v>
      </c>
      <c r="N66" s="1"/>
      <c r="O66" s="1"/>
    </row>
    <row r="67" spans="1:15" ht="12.75" customHeight="1">
      <c r="A67" s="56">
        <v>58</v>
      </c>
      <c r="B67" s="31" t="s">
        <v>90</v>
      </c>
      <c r="C67" s="31">
        <v>602.25</v>
      </c>
      <c r="D67" s="40">
        <v>609.85</v>
      </c>
      <c r="E67" s="40">
        <v>592.90000000000009</v>
      </c>
      <c r="F67" s="40">
        <v>583.55000000000007</v>
      </c>
      <c r="G67" s="40">
        <v>566.60000000000014</v>
      </c>
      <c r="H67" s="40">
        <v>619.20000000000005</v>
      </c>
      <c r="I67" s="40">
        <v>636.15000000000009</v>
      </c>
      <c r="J67" s="40">
        <v>645.5</v>
      </c>
      <c r="K67" s="31">
        <v>626.79999999999995</v>
      </c>
      <c r="L67" s="31">
        <v>600.5</v>
      </c>
      <c r="M67" s="31">
        <v>11.1479</v>
      </c>
      <c r="N67" s="1"/>
      <c r="O67" s="1"/>
    </row>
    <row r="68" spans="1:15" ht="12.75" customHeight="1">
      <c r="A68" s="56">
        <v>59</v>
      </c>
      <c r="B68" s="31" t="s">
        <v>91</v>
      </c>
      <c r="C68" s="31">
        <v>745.15</v>
      </c>
      <c r="D68" s="40">
        <v>742.9666666666667</v>
      </c>
      <c r="E68" s="40">
        <v>737.18333333333339</v>
      </c>
      <c r="F68" s="40">
        <v>729.2166666666667</v>
      </c>
      <c r="G68" s="40">
        <v>723.43333333333339</v>
      </c>
      <c r="H68" s="40">
        <v>750.93333333333339</v>
      </c>
      <c r="I68" s="40">
        <v>756.7166666666667</v>
      </c>
      <c r="J68" s="40">
        <v>764.68333333333339</v>
      </c>
      <c r="K68" s="31">
        <v>748.75</v>
      </c>
      <c r="L68" s="31">
        <v>735</v>
      </c>
      <c r="M68" s="31">
        <v>1.1721600000000001</v>
      </c>
      <c r="N68" s="1"/>
      <c r="O68" s="1"/>
    </row>
    <row r="69" spans="1:15" ht="12.75" customHeight="1">
      <c r="A69" s="56">
        <v>60</v>
      </c>
      <c r="B69" s="31" t="s">
        <v>251</v>
      </c>
      <c r="C69" s="31">
        <v>431.2</v>
      </c>
      <c r="D69" s="40">
        <v>428.91666666666669</v>
      </c>
      <c r="E69" s="40">
        <v>425.33333333333337</v>
      </c>
      <c r="F69" s="40">
        <v>419.4666666666667</v>
      </c>
      <c r="G69" s="40">
        <v>415.88333333333338</v>
      </c>
      <c r="H69" s="40">
        <v>434.78333333333336</v>
      </c>
      <c r="I69" s="40">
        <v>438.36666666666673</v>
      </c>
      <c r="J69" s="40">
        <v>444.23333333333335</v>
      </c>
      <c r="K69" s="31">
        <v>432.5</v>
      </c>
      <c r="L69" s="31">
        <v>423.05</v>
      </c>
      <c r="M69" s="31">
        <v>10.15915</v>
      </c>
      <c r="N69" s="1"/>
      <c r="O69" s="1"/>
    </row>
    <row r="70" spans="1:15" ht="12.75" customHeight="1">
      <c r="A70" s="56">
        <v>61</v>
      </c>
      <c r="B70" s="31" t="s">
        <v>93</v>
      </c>
      <c r="C70" s="31">
        <v>918.4</v>
      </c>
      <c r="D70" s="40">
        <v>922.84999999999991</v>
      </c>
      <c r="E70" s="40">
        <v>910.64999999999986</v>
      </c>
      <c r="F70" s="40">
        <v>902.9</v>
      </c>
      <c r="G70" s="40">
        <v>890.69999999999993</v>
      </c>
      <c r="H70" s="40">
        <v>930.5999999999998</v>
      </c>
      <c r="I70" s="40">
        <v>942.79999999999984</v>
      </c>
      <c r="J70" s="40">
        <v>950.54999999999973</v>
      </c>
      <c r="K70" s="31">
        <v>935.05</v>
      </c>
      <c r="L70" s="31">
        <v>915.1</v>
      </c>
      <c r="M70" s="31">
        <v>2.2075499999999999</v>
      </c>
      <c r="N70" s="1"/>
      <c r="O70" s="1"/>
    </row>
    <row r="71" spans="1:15" ht="12.75" customHeight="1">
      <c r="A71" s="56">
        <v>62</v>
      </c>
      <c r="B71" s="31" t="s">
        <v>98</v>
      </c>
      <c r="C71" s="31">
        <v>379.6</v>
      </c>
      <c r="D71" s="40">
        <v>380.56666666666666</v>
      </c>
      <c r="E71" s="40">
        <v>374.33333333333331</v>
      </c>
      <c r="F71" s="40">
        <v>369.06666666666666</v>
      </c>
      <c r="G71" s="40">
        <v>362.83333333333331</v>
      </c>
      <c r="H71" s="40">
        <v>385.83333333333331</v>
      </c>
      <c r="I71" s="40">
        <v>392.06666666666666</v>
      </c>
      <c r="J71" s="40">
        <v>397.33333333333331</v>
      </c>
      <c r="K71" s="31">
        <v>386.8</v>
      </c>
      <c r="L71" s="31">
        <v>375.3</v>
      </c>
      <c r="M71" s="31">
        <v>44.996250000000003</v>
      </c>
      <c r="N71" s="1"/>
      <c r="O71" s="1"/>
    </row>
    <row r="72" spans="1:15" ht="12.75" customHeight="1">
      <c r="A72" s="56">
        <v>63</v>
      </c>
      <c r="B72" s="31" t="s">
        <v>94</v>
      </c>
      <c r="C72" s="31">
        <v>563.70000000000005</v>
      </c>
      <c r="D72" s="40">
        <v>566.58333333333337</v>
      </c>
      <c r="E72" s="40">
        <v>559.26666666666677</v>
      </c>
      <c r="F72" s="40">
        <v>554.83333333333337</v>
      </c>
      <c r="G72" s="40">
        <v>547.51666666666677</v>
      </c>
      <c r="H72" s="40">
        <v>571.01666666666677</v>
      </c>
      <c r="I72" s="40">
        <v>578.33333333333337</v>
      </c>
      <c r="J72" s="40">
        <v>582.76666666666677</v>
      </c>
      <c r="K72" s="31">
        <v>573.9</v>
      </c>
      <c r="L72" s="31">
        <v>562.15</v>
      </c>
      <c r="M72" s="31">
        <v>4.1865899999999998</v>
      </c>
      <c r="N72" s="1"/>
      <c r="O72" s="1"/>
    </row>
    <row r="73" spans="1:15" ht="12.75" customHeight="1">
      <c r="A73" s="56">
        <v>64</v>
      </c>
      <c r="B73" s="31" t="s">
        <v>252</v>
      </c>
      <c r="C73" s="31">
        <v>1826.2</v>
      </c>
      <c r="D73" s="40">
        <v>1869.3999999999999</v>
      </c>
      <c r="E73" s="40">
        <v>1768.7999999999997</v>
      </c>
      <c r="F73" s="40">
        <v>1711.3999999999999</v>
      </c>
      <c r="G73" s="40">
        <v>1610.7999999999997</v>
      </c>
      <c r="H73" s="40">
        <v>1926.7999999999997</v>
      </c>
      <c r="I73" s="40">
        <v>2027.3999999999996</v>
      </c>
      <c r="J73" s="40">
        <v>2084.7999999999997</v>
      </c>
      <c r="K73" s="31">
        <v>1970</v>
      </c>
      <c r="L73" s="31">
        <v>1812</v>
      </c>
      <c r="M73" s="31">
        <v>5.8003099999999996</v>
      </c>
      <c r="N73" s="1"/>
      <c r="O73" s="1"/>
    </row>
    <row r="74" spans="1:15" ht="12.75" customHeight="1">
      <c r="A74" s="56">
        <v>65</v>
      </c>
      <c r="B74" s="31" t="s">
        <v>95</v>
      </c>
      <c r="C74" s="31">
        <v>2310.35</v>
      </c>
      <c r="D74" s="40">
        <v>2310.3833333333332</v>
      </c>
      <c r="E74" s="40">
        <v>2280.9666666666662</v>
      </c>
      <c r="F74" s="40">
        <v>2251.583333333333</v>
      </c>
      <c r="G74" s="40">
        <v>2222.1666666666661</v>
      </c>
      <c r="H74" s="40">
        <v>2339.7666666666664</v>
      </c>
      <c r="I74" s="40">
        <v>2369.1833333333334</v>
      </c>
      <c r="J74" s="40">
        <v>2398.5666666666666</v>
      </c>
      <c r="K74" s="31">
        <v>2339.8000000000002</v>
      </c>
      <c r="L74" s="31">
        <v>2281</v>
      </c>
      <c r="M74" s="31">
        <v>3.1331699999999998</v>
      </c>
      <c r="N74" s="1"/>
      <c r="O74" s="1"/>
    </row>
    <row r="75" spans="1:15" ht="12.75" customHeight="1">
      <c r="A75" s="56">
        <v>66</v>
      </c>
      <c r="B75" s="31" t="s">
        <v>253</v>
      </c>
      <c r="C75" s="31">
        <v>156.55000000000001</v>
      </c>
      <c r="D75" s="40">
        <v>158.04999999999998</v>
      </c>
      <c r="E75" s="40">
        <v>154.49999999999997</v>
      </c>
      <c r="F75" s="40">
        <v>152.44999999999999</v>
      </c>
      <c r="G75" s="40">
        <v>148.89999999999998</v>
      </c>
      <c r="H75" s="40">
        <v>160.09999999999997</v>
      </c>
      <c r="I75" s="40">
        <v>163.64999999999998</v>
      </c>
      <c r="J75" s="40">
        <v>165.69999999999996</v>
      </c>
      <c r="K75" s="31">
        <v>161.6</v>
      </c>
      <c r="L75" s="31">
        <v>156</v>
      </c>
      <c r="M75" s="31">
        <v>12.24602</v>
      </c>
      <c r="N75" s="1"/>
      <c r="O75" s="1"/>
    </row>
    <row r="76" spans="1:15" ht="12.75" customHeight="1">
      <c r="A76" s="56">
        <v>67</v>
      </c>
      <c r="B76" s="31" t="s">
        <v>96</v>
      </c>
      <c r="C76" s="31">
        <v>4447.25</v>
      </c>
      <c r="D76" s="40">
        <v>4467.416666666667</v>
      </c>
      <c r="E76" s="40">
        <v>4419.8333333333339</v>
      </c>
      <c r="F76" s="40">
        <v>4392.416666666667</v>
      </c>
      <c r="G76" s="40">
        <v>4344.8333333333339</v>
      </c>
      <c r="H76" s="40">
        <v>4494.8333333333339</v>
      </c>
      <c r="I76" s="40">
        <v>4542.4166666666679</v>
      </c>
      <c r="J76" s="40">
        <v>4569.8333333333339</v>
      </c>
      <c r="K76" s="31">
        <v>4515</v>
      </c>
      <c r="L76" s="31">
        <v>4440</v>
      </c>
      <c r="M76" s="31">
        <v>2.95431</v>
      </c>
      <c r="N76" s="1"/>
      <c r="O76" s="1"/>
    </row>
    <row r="77" spans="1:15" ht="12.75" customHeight="1">
      <c r="A77" s="56">
        <v>68</v>
      </c>
      <c r="B77" s="31" t="s">
        <v>254</v>
      </c>
      <c r="C77" s="31">
        <v>5423.4</v>
      </c>
      <c r="D77" s="40">
        <v>5425.7833333333328</v>
      </c>
      <c r="E77" s="40">
        <v>5382.5666666666657</v>
      </c>
      <c r="F77" s="40">
        <v>5341.7333333333327</v>
      </c>
      <c r="G77" s="40">
        <v>5298.5166666666655</v>
      </c>
      <c r="H77" s="40">
        <v>5466.6166666666659</v>
      </c>
      <c r="I77" s="40">
        <v>5509.833333333333</v>
      </c>
      <c r="J77" s="40">
        <v>5550.6666666666661</v>
      </c>
      <c r="K77" s="31">
        <v>5469</v>
      </c>
      <c r="L77" s="31">
        <v>5384.95</v>
      </c>
      <c r="M77" s="31">
        <v>3.4349599999999998</v>
      </c>
      <c r="N77" s="1"/>
      <c r="O77" s="1"/>
    </row>
    <row r="78" spans="1:15" ht="12.75" customHeight="1">
      <c r="A78" s="56">
        <v>69</v>
      </c>
      <c r="B78" s="31" t="s">
        <v>144</v>
      </c>
      <c r="C78" s="31">
        <v>3514.8</v>
      </c>
      <c r="D78" s="40">
        <v>3509.8166666666671</v>
      </c>
      <c r="E78" s="40">
        <v>3446.0333333333342</v>
      </c>
      <c r="F78" s="40">
        <v>3377.2666666666673</v>
      </c>
      <c r="G78" s="40">
        <v>3313.4833333333345</v>
      </c>
      <c r="H78" s="40">
        <v>3578.5833333333339</v>
      </c>
      <c r="I78" s="40">
        <v>3642.3666666666668</v>
      </c>
      <c r="J78" s="40">
        <v>3711.1333333333337</v>
      </c>
      <c r="K78" s="31">
        <v>3573.6</v>
      </c>
      <c r="L78" s="31">
        <v>3441.05</v>
      </c>
      <c r="M78" s="31">
        <v>1.66828</v>
      </c>
      <c r="N78" s="1"/>
      <c r="O78" s="1"/>
    </row>
    <row r="79" spans="1:15" ht="12.75" customHeight="1">
      <c r="A79" s="56">
        <v>70</v>
      </c>
      <c r="B79" s="31" t="s">
        <v>99</v>
      </c>
      <c r="C79" s="31">
        <v>4638.6499999999996</v>
      </c>
      <c r="D79" s="40">
        <v>4659.8833333333332</v>
      </c>
      <c r="E79" s="40">
        <v>4589.7666666666664</v>
      </c>
      <c r="F79" s="40">
        <v>4540.8833333333332</v>
      </c>
      <c r="G79" s="40">
        <v>4470.7666666666664</v>
      </c>
      <c r="H79" s="40">
        <v>4708.7666666666664</v>
      </c>
      <c r="I79" s="40">
        <v>4778.8833333333332</v>
      </c>
      <c r="J79" s="40">
        <v>4827.7666666666664</v>
      </c>
      <c r="K79" s="31">
        <v>4730</v>
      </c>
      <c r="L79" s="31">
        <v>4611</v>
      </c>
      <c r="M79" s="31">
        <v>2.5182600000000002</v>
      </c>
      <c r="N79" s="1"/>
      <c r="O79" s="1"/>
    </row>
    <row r="80" spans="1:15" ht="12.75" customHeight="1">
      <c r="A80" s="56">
        <v>71</v>
      </c>
      <c r="B80" s="31" t="s">
        <v>100</v>
      </c>
      <c r="C80" s="31">
        <v>2437.9</v>
      </c>
      <c r="D80" s="40">
        <v>2458.2999999999997</v>
      </c>
      <c r="E80" s="40">
        <v>2411.8499999999995</v>
      </c>
      <c r="F80" s="40">
        <v>2385.7999999999997</v>
      </c>
      <c r="G80" s="40">
        <v>2339.3499999999995</v>
      </c>
      <c r="H80" s="40">
        <v>2484.3499999999995</v>
      </c>
      <c r="I80" s="40">
        <v>2530.7999999999993</v>
      </c>
      <c r="J80" s="40">
        <v>2556.8499999999995</v>
      </c>
      <c r="K80" s="31">
        <v>2504.75</v>
      </c>
      <c r="L80" s="31">
        <v>2432.25</v>
      </c>
      <c r="M80" s="31">
        <v>2.6589200000000002</v>
      </c>
      <c r="N80" s="1"/>
      <c r="O80" s="1"/>
    </row>
    <row r="81" spans="1:15" ht="12.75" customHeight="1">
      <c r="A81" s="56">
        <v>72</v>
      </c>
      <c r="B81" s="31" t="s">
        <v>255</v>
      </c>
      <c r="C81" s="31">
        <v>523.85</v>
      </c>
      <c r="D81" s="40">
        <v>525.94999999999993</v>
      </c>
      <c r="E81" s="40">
        <v>518.89999999999986</v>
      </c>
      <c r="F81" s="40">
        <v>513.94999999999993</v>
      </c>
      <c r="G81" s="40">
        <v>506.89999999999986</v>
      </c>
      <c r="H81" s="40">
        <v>530.89999999999986</v>
      </c>
      <c r="I81" s="40">
        <v>537.94999999999982</v>
      </c>
      <c r="J81" s="40">
        <v>542.89999999999986</v>
      </c>
      <c r="K81" s="31">
        <v>533</v>
      </c>
      <c r="L81" s="31">
        <v>521</v>
      </c>
      <c r="M81" s="31">
        <v>2.9366599999999998</v>
      </c>
      <c r="N81" s="1"/>
      <c r="O81" s="1"/>
    </row>
    <row r="82" spans="1:15" ht="12.75" customHeight="1">
      <c r="A82" s="56">
        <v>73</v>
      </c>
      <c r="B82" s="31" t="s">
        <v>256</v>
      </c>
      <c r="C82" s="31">
        <v>1604.15</v>
      </c>
      <c r="D82" s="40">
        <v>1609.8666666666668</v>
      </c>
      <c r="E82" s="40">
        <v>1585.7333333333336</v>
      </c>
      <c r="F82" s="40">
        <v>1567.3166666666668</v>
      </c>
      <c r="G82" s="40">
        <v>1543.1833333333336</v>
      </c>
      <c r="H82" s="40">
        <v>1628.2833333333335</v>
      </c>
      <c r="I82" s="40">
        <v>1652.4166666666667</v>
      </c>
      <c r="J82" s="40">
        <v>1670.8333333333335</v>
      </c>
      <c r="K82" s="31">
        <v>1634</v>
      </c>
      <c r="L82" s="31">
        <v>1591.45</v>
      </c>
      <c r="M82" s="31">
        <v>0.22563</v>
      </c>
      <c r="N82" s="1"/>
      <c r="O82" s="1"/>
    </row>
    <row r="83" spans="1:15" ht="12.75" customHeight="1">
      <c r="A83" s="56">
        <v>74</v>
      </c>
      <c r="B83" s="31" t="s">
        <v>101</v>
      </c>
      <c r="C83" s="31">
        <v>1859.8</v>
      </c>
      <c r="D83" s="40">
        <v>1858.1833333333332</v>
      </c>
      <c r="E83" s="40">
        <v>1851.7166666666662</v>
      </c>
      <c r="F83" s="40">
        <v>1843.633333333333</v>
      </c>
      <c r="G83" s="40">
        <v>1837.1666666666661</v>
      </c>
      <c r="H83" s="40">
        <v>1866.2666666666664</v>
      </c>
      <c r="I83" s="40">
        <v>1872.7333333333331</v>
      </c>
      <c r="J83" s="40">
        <v>1880.8166666666666</v>
      </c>
      <c r="K83" s="31">
        <v>1864.65</v>
      </c>
      <c r="L83" s="31">
        <v>1850.1</v>
      </c>
      <c r="M83" s="31">
        <v>3.8903099999999999</v>
      </c>
      <c r="N83" s="1"/>
      <c r="O83" s="1"/>
    </row>
    <row r="84" spans="1:15" ht="12.75" customHeight="1">
      <c r="A84" s="56">
        <v>75</v>
      </c>
      <c r="B84" s="31" t="s">
        <v>102</v>
      </c>
      <c r="C84" s="31">
        <v>162.6</v>
      </c>
      <c r="D84" s="40">
        <v>163.30000000000001</v>
      </c>
      <c r="E84" s="40">
        <v>161.35000000000002</v>
      </c>
      <c r="F84" s="40">
        <v>160.10000000000002</v>
      </c>
      <c r="G84" s="40">
        <v>158.15000000000003</v>
      </c>
      <c r="H84" s="40">
        <v>164.55</v>
      </c>
      <c r="I84" s="40">
        <v>166.5</v>
      </c>
      <c r="J84" s="40">
        <v>167.75</v>
      </c>
      <c r="K84" s="31">
        <v>165.25</v>
      </c>
      <c r="L84" s="31">
        <v>162.05000000000001</v>
      </c>
      <c r="M84" s="31">
        <v>20.706440000000001</v>
      </c>
      <c r="N84" s="1"/>
      <c r="O84" s="1"/>
    </row>
    <row r="85" spans="1:15" ht="12.75" customHeight="1">
      <c r="A85" s="56">
        <v>76</v>
      </c>
      <c r="B85" s="31" t="s">
        <v>103</v>
      </c>
      <c r="C85" s="31">
        <v>81</v>
      </c>
      <c r="D85" s="40">
        <v>81.283333333333331</v>
      </c>
      <c r="E85" s="40">
        <v>80.066666666666663</v>
      </c>
      <c r="F85" s="40">
        <v>79.133333333333326</v>
      </c>
      <c r="G85" s="40">
        <v>77.916666666666657</v>
      </c>
      <c r="H85" s="40">
        <v>82.216666666666669</v>
      </c>
      <c r="I85" s="40">
        <v>83.433333333333337</v>
      </c>
      <c r="J85" s="40">
        <v>84.366666666666674</v>
      </c>
      <c r="K85" s="31">
        <v>82.5</v>
      </c>
      <c r="L85" s="31">
        <v>80.349999999999994</v>
      </c>
      <c r="M85" s="31">
        <v>121.95815</v>
      </c>
      <c r="N85" s="1"/>
      <c r="O85" s="1"/>
    </row>
    <row r="86" spans="1:15" ht="12.75" customHeight="1">
      <c r="A86" s="56">
        <v>77</v>
      </c>
      <c r="B86" s="31" t="s">
        <v>257</v>
      </c>
      <c r="C86" s="31">
        <v>273.64999999999998</v>
      </c>
      <c r="D86" s="40">
        <v>273.71666666666664</v>
      </c>
      <c r="E86" s="40">
        <v>269.5333333333333</v>
      </c>
      <c r="F86" s="40">
        <v>265.41666666666669</v>
      </c>
      <c r="G86" s="40">
        <v>261.23333333333335</v>
      </c>
      <c r="H86" s="40">
        <v>277.83333333333326</v>
      </c>
      <c r="I86" s="40">
        <v>282.01666666666654</v>
      </c>
      <c r="J86" s="40">
        <v>286.13333333333321</v>
      </c>
      <c r="K86" s="31">
        <v>277.89999999999998</v>
      </c>
      <c r="L86" s="31">
        <v>269.60000000000002</v>
      </c>
      <c r="M86" s="31">
        <v>9.0046099999999996</v>
      </c>
      <c r="N86" s="1"/>
      <c r="O86" s="1"/>
    </row>
    <row r="87" spans="1:15" ht="12.75" customHeight="1">
      <c r="A87" s="56">
        <v>78</v>
      </c>
      <c r="B87" s="31" t="s">
        <v>104</v>
      </c>
      <c r="C87" s="31">
        <v>130.85</v>
      </c>
      <c r="D87" s="40">
        <v>131.56666666666666</v>
      </c>
      <c r="E87" s="40">
        <v>128.98333333333332</v>
      </c>
      <c r="F87" s="40">
        <v>127.11666666666665</v>
      </c>
      <c r="G87" s="40">
        <v>124.5333333333333</v>
      </c>
      <c r="H87" s="40">
        <v>133.43333333333334</v>
      </c>
      <c r="I87" s="40">
        <v>136.01666666666671</v>
      </c>
      <c r="J87" s="40">
        <v>137.88333333333335</v>
      </c>
      <c r="K87" s="31">
        <v>134.15</v>
      </c>
      <c r="L87" s="31">
        <v>129.69999999999999</v>
      </c>
      <c r="M87" s="31">
        <v>80.502430000000004</v>
      </c>
      <c r="N87" s="1"/>
      <c r="O87" s="1"/>
    </row>
    <row r="88" spans="1:15" ht="12.75" customHeight="1">
      <c r="A88" s="56">
        <v>79</v>
      </c>
      <c r="B88" s="31" t="s">
        <v>107</v>
      </c>
      <c r="C88" s="31">
        <v>42.65</v>
      </c>
      <c r="D88" s="40">
        <v>42.6</v>
      </c>
      <c r="E88" s="40">
        <v>42.2</v>
      </c>
      <c r="F88" s="40">
        <v>41.75</v>
      </c>
      <c r="G88" s="40">
        <v>41.35</v>
      </c>
      <c r="H88" s="40">
        <v>43.050000000000004</v>
      </c>
      <c r="I88" s="40">
        <v>43.449999999999996</v>
      </c>
      <c r="J88" s="40">
        <v>43.900000000000006</v>
      </c>
      <c r="K88" s="31">
        <v>43</v>
      </c>
      <c r="L88" s="31">
        <v>42.15</v>
      </c>
      <c r="M88" s="31">
        <v>225.62102999999999</v>
      </c>
      <c r="N88" s="1"/>
      <c r="O88" s="1"/>
    </row>
    <row r="89" spans="1:15" ht="12.75" customHeight="1">
      <c r="A89" s="56">
        <v>80</v>
      </c>
      <c r="B89" s="31" t="s">
        <v>258</v>
      </c>
      <c r="C89" s="31">
        <v>3893.85</v>
      </c>
      <c r="D89" s="40">
        <v>3870.7166666666667</v>
      </c>
      <c r="E89" s="40">
        <v>3823.1333333333332</v>
      </c>
      <c r="F89" s="40">
        <v>3752.4166666666665</v>
      </c>
      <c r="G89" s="40">
        <v>3704.833333333333</v>
      </c>
      <c r="H89" s="40">
        <v>3941.4333333333334</v>
      </c>
      <c r="I89" s="40">
        <v>3989.0166666666664</v>
      </c>
      <c r="J89" s="40">
        <v>4059.7333333333336</v>
      </c>
      <c r="K89" s="31">
        <v>3918.3</v>
      </c>
      <c r="L89" s="31">
        <v>3800</v>
      </c>
      <c r="M89" s="31">
        <v>1.7757099999999999</v>
      </c>
      <c r="N89" s="1"/>
      <c r="O89" s="1"/>
    </row>
    <row r="90" spans="1:15" ht="12.75" customHeight="1">
      <c r="A90" s="56">
        <v>81</v>
      </c>
      <c r="B90" s="31" t="s">
        <v>105</v>
      </c>
      <c r="C90" s="31">
        <v>495.4</v>
      </c>
      <c r="D90" s="40">
        <v>498.7833333333333</v>
      </c>
      <c r="E90" s="40">
        <v>489.06666666666661</v>
      </c>
      <c r="F90" s="40">
        <v>482.73333333333329</v>
      </c>
      <c r="G90" s="40">
        <v>473.01666666666659</v>
      </c>
      <c r="H90" s="40">
        <v>505.11666666666662</v>
      </c>
      <c r="I90" s="40">
        <v>514.83333333333326</v>
      </c>
      <c r="J90" s="40">
        <v>521.16666666666663</v>
      </c>
      <c r="K90" s="31">
        <v>508.5</v>
      </c>
      <c r="L90" s="31">
        <v>492.45</v>
      </c>
      <c r="M90" s="31">
        <v>8.7926300000000008</v>
      </c>
      <c r="N90" s="1"/>
      <c r="O90" s="1"/>
    </row>
    <row r="91" spans="1:15" ht="12.75" customHeight="1">
      <c r="A91" s="56">
        <v>82</v>
      </c>
      <c r="B91" s="31" t="s">
        <v>108</v>
      </c>
      <c r="C91" s="31">
        <v>966.25</v>
      </c>
      <c r="D91" s="40">
        <v>967.7833333333333</v>
      </c>
      <c r="E91" s="40">
        <v>959.56666666666661</v>
      </c>
      <c r="F91" s="40">
        <v>952.88333333333333</v>
      </c>
      <c r="G91" s="40">
        <v>944.66666666666663</v>
      </c>
      <c r="H91" s="40">
        <v>974.46666666666658</v>
      </c>
      <c r="I91" s="40">
        <v>982.68333333333328</v>
      </c>
      <c r="J91" s="40">
        <v>989.36666666666656</v>
      </c>
      <c r="K91" s="31">
        <v>976</v>
      </c>
      <c r="L91" s="31">
        <v>961.1</v>
      </c>
      <c r="M91" s="31">
        <v>6.7816700000000001</v>
      </c>
      <c r="N91" s="1"/>
      <c r="O91" s="1"/>
    </row>
    <row r="92" spans="1:15" ht="12.75" customHeight="1">
      <c r="A92" s="56">
        <v>83</v>
      </c>
      <c r="B92" s="31" t="s">
        <v>260</v>
      </c>
      <c r="C92" s="31">
        <v>630.15</v>
      </c>
      <c r="D92" s="40">
        <v>627.66666666666663</v>
      </c>
      <c r="E92" s="40">
        <v>616.13333333333321</v>
      </c>
      <c r="F92" s="40">
        <v>602.11666666666656</v>
      </c>
      <c r="G92" s="40">
        <v>590.58333333333314</v>
      </c>
      <c r="H92" s="40">
        <v>641.68333333333328</v>
      </c>
      <c r="I92" s="40">
        <v>653.21666666666681</v>
      </c>
      <c r="J92" s="40">
        <v>667.23333333333335</v>
      </c>
      <c r="K92" s="31">
        <v>639.20000000000005</v>
      </c>
      <c r="L92" s="31">
        <v>613.65</v>
      </c>
      <c r="M92" s="31">
        <v>3.1636899999999999</v>
      </c>
      <c r="N92" s="1"/>
      <c r="O92" s="1"/>
    </row>
    <row r="93" spans="1:15" ht="12.75" customHeight="1">
      <c r="A93" s="56">
        <v>84</v>
      </c>
      <c r="B93" s="31" t="s">
        <v>109</v>
      </c>
      <c r="C93" s="31">
        <v>1828.7</v>
      </c>
      <c r="D93" s="40">
        <v>1842.6166666666668</v>
      </c>
      <c r="E93" s="40">
        <v>1800.2333333333336</v>
      </c>
      <c r="F93" s="40">
        <v>1771.7666666666669</v>
      </c>
      <c r="G93" s="40">
        <v>1729.3833333333337</v>
      </c>
      <c r="H93" s="40">
        <v>1871.0833333333335</v>
      </c>
      <c r="I93" s="40">
        <v>1913.4666666666667</v>
      </c>
      <c r="J93" s="40">
        <v>1941.9333333333334</v>
      </c>
      <c r="K93" s="31">
        <v>1885</v>
      </c>
      <c r="L93" s="31">
        <v>1814.15</v>
      </c>
      <c r="M93" s="31">
        <v>6.03674</v>
      </c>
      <c r="N93" s="1"/>
      <c r="O93" s="1"/>
    </row>
    <row r="94" spans="1:15" ht="12.75" customHeight="1">
      <c r="A94" s="56">
        <v>85</v>
      </c>
      <c r="B94" s="31" t="s">
        <v>111</v>
      </c>
      <c r="C94" s="31">
        <v>1610.9</v>
      </c>
      <c r="D94" s="40">
        <v>1624.7166666666665</v>
      </c>
      <c r="E94" s="40">
        <v>1581.4333333333329</v>
      </c>
      <c r="F94" s="40">
        <v>1551.9666666666665</v>
      </c>
      <c r="G94" s="40">
        <v>1508.6833333333329</v>
      </c>
      <c r="H94" s="40">
        <v>1654.1833333333329</v>
      </c>
      <c r="I94" s="40">
        <v>1697.4666666666662</v>
      </c>
      <c r="J94" s="40">
        <v>1726.9333333333329</v>
      </c>
      <c r="K94" s="31">
        <v>1668</v>
      </c>
      <c r="L94" s="31">
        <v>1595.25</v>
      </c>
      <c r="M94" s="31">
        <v>11.1989</v>
      </c>
      <c r="N94" s="1"/>
      <c r="O94" s="1"/>
    </row>
    <row r="95" spans="1:15" ht="12.75" customHeight="1">
      <c r="A95" s="56">
        <v>86</v>
      </c>
      <c r="B95" s="31" t="s">
        <v>112</v>
      </c>
      <c r="C95" s="31">
        <v>629.4</v>
      </c>
      <c r="D95" s="40">
        <v>630.7166666666667</v>
      </c>
      <c r="E95" s="40">
        <v>624.43333333333339</v>
      </c>
      <c r="F95" s="40">
        <v>619.4666666666667</v>
      </c>
      <c r="G95" s="40">
        <v>613.18333333333339</v>
      </c>
      <c r="H95" s="40">
        <v>635.68333333333339</v>
      </c>
      <c r="I95" s="40">
        <v>641.9666666666667</v>
      </c>
      <c r="J95" s="40">
        <v>646.93333333333339</v>
      </c>
      <c r="K95" s="31">
        <v>637</v>
      </c>
      <c r="L95" s="31">
        <v>625.75</v>
      </c>
      <c r="M95" s="31">
        <v>4.3752599999999999</v>
      </c>
      <c r="N95" s="1"/>
      <c r="O95" s="1"/>
    </row>
    <row r="96" spans="1:15" ht="12.75" customHeight="1">
      <c r="A96" s="56">
        <v>87</v>
      </c>
      <c r="B96" s="31" t="s">
        <v>261</v>
      </c>
      <c r="C96" s="31">
        <v>292.7</v>
      </c>
      <c r="D96" s="40">
        <v>294.45</v>
      </c>
      <c r="E96" s="40">
        <v>290.29999999999995</v>
      </c>
      <c r="F96" s="40">
        <v>287.89999999999998</v>
      </c>
      <c r="G96" s="40">
        <v>283.74999999999994</v>
      </c>
      <c r="H96" s="40">
        <v>296.84999999999997</v>
      </c>
      <c r="I96" s="40">
        <v>300.99999999999994</v>
      </c>
      <c r="J96" s="40">
        <v>303.39999999999998</v>
      </c>
      <c r="K96" s="31">
        <v>298.60000000000002</v>
      </c>
      <c r="L96" s="31">
        <v>292.05</v>
      </c>
      <c r="M96" s="31">
        <v>5.1426499999999997</v>
      </c>
      <c r="N96" s="1"/>
      <c r="O96" s="1"/>
    </row>
    <row r="97" spans="1:15" ht="12.75" customHeight="1">
      <c r="A97" s="56">
        <v>88</v>
      </c>
      <c r="B97" s="31" t="s">
        <v>114</v>
      </c>
      <c r="C97" s="31">
        <v>1265.2</v>
      </c>
      <c r="D97" s="40">
        <v>1265.05</v>
      </c>
      <c r="E97" s="40">
        <v>1246.3</v>
      </c>
      <c r="F97" s="40">
        <v>1227.4000000000001</v>
      </c>
      <c r="G97" s="40">
        <v>1208.6500000000001</v>
      </c>
      <c r="H97" s="40">
        <v>1283.9499999999998</v>
      </c>
      <c r="I97" s="40">
        <v>1302.6999999999998</v>
      </c>
      <c r="J97" s="40">
        <v>1321.5999999999997</v>
      </c>
      <c r="K97" s="31">
        <v>1283.8</v>
      </c>
      <c r="L97" s="31">
        <v>1246.1500000000001</v>
      </c>
      <c r="M97" s="31">
        <v>159.52929</v>
      </c>
      <c r="N97" s="1"/>
      <c r="O97" s="1"/>
    </row>
    <row r="98" spans="1:15" ht="12.75" customHeight="1">
      <c r="A98" s="56">
        <v>89</v>
      </c>
      <c r="B98" s="31" t="s">
        <v>116</v>
      </c>
      <c r="C98" s="31">
        <v>2349.1</v>
      </c>
      <c r="D98" s="40">
        <v>2354.8333333333335</v>
      </c>
      <c r="E98" s="40">
        <v>2319.666666666667</v>
      </c>
      <c r="F98" s="40">
        <v>2290.2333333333336</v>
      </c>
      <c r="G98" s="40">
        <v>2255.0666666666671</v>
      </c>
      <c r="H98" s="40">
        <v>2384.2666666666669</v>
      </c>
      <c r="I98" s="40">
        <v>2419.4333333333338</v>
      </c>
      <c r="J98" s="40">
        <v>2448.8666666666668</v>
      </c>
      <c r="K98" s="31">
        <v>2390</v>
      </c>
      <c r="L98" s="31">
        <v>2325.4</v>
      </c>
      <c r="M98" s="31">
        <v>2.8005599999999999</v>
      </c>
      <c r="N98" s="1"/>
      <c r="O98" s="1"/>
    </row>
    <row r="99" spans="1:15" ht="12.75" customHeight="1">
      <c r="A99" s="56">
        <v>90</v>
      </c>
      <c r="B99" s="31" t="s">
        <v>117</v>
      </c>
      <c r="C99" s="31">
        <v>1438.9</v>
      </c>
      <c r="D99" s="40">
        <v>1439.6333333333332</v>
      </c>
      <c r="E99" s="40">
        <v>1427.2666666666664</v>
      </c>
      <c r="F99" s="40">
        <v>1415.6333333333332</v>
      </c>
      <c r="G99" s="40">
        <v>1403.2666666666664</v>
      </c>
      <c r="H99" s="40">
        <v>1451.2666666666664</v>
      </c>
      <c r="I99" s="40">
        <v>1463.6333333333332</v>
      </c>
      <c r="J99" s="40">
        <v>1475.2666666666664</v>
      </c>
      <c r="K99" s="31">
        <v>1452</v>
      </c>
      <c r="L99" s="31">
        <v>1428</v>
      </c>
      <c r="M99" s="31">
        <v>27.805119999999999</v>
      </c>
      <c r="N99" s="1"/>
      <c r="O99" s="1"/>
    </row>
    <row r="100" spans="1:15" ht="12.75" customHeight="1">
      <c r="A100" s="56">
        <v>91</v>
      </c>
      <c r="B100" s="31" t="s">
        <v>118</v>
      </c>
      <c r="C100" s="31">
        <v>637.35</v>
      </c>
      <c r="D100" s="40">
        <v>638.16666666666663</v>
      </c>
      <c r="E100" s="40">
        <v>633.33333333333326</v>
      </c>
      <c r="F100" s="40">
        <v>629.31666666666661</v>
      </c>
      <c r="G100" s="40">
        <v>624.48333333333323</v>
      </c>
      <c r="H100" s="40">
        <v>642.18333333333328</v>
      </c>
      <c r="I100" s="40">
        <v>647.01666666666654</v>
      </c>
      <c r="J100" s="40">
        <v>651.0333333333333</v>
      </c>
      <c r="K100" s="31">
        <v>643</v>
      </c>
      <c r="L100" s="31">
        <v>634.15</v>
      </c>
      <c r="M100" s="31">
        <v>11.830830000000001</v>
      </c>
      <c r="N100" s="1"/>
      <c r="O100" s="1"/>
    </row>
    <row r="101" spans="1:15" ht="12.75" customHeight="1">
      <c r="A101" s="56">
        <v>92</v>
      </c>
      <c r="B101" s="31" t="s">
        <v>113</v>
      </c>
      <c r="C101" s="31">
        <v>1361.05</v>
      </c>
      <c r="D101" s="40">
        <v>1366.6833333333334</v>
      </c>
      <c r="E101" s="40">
        <v>1348.5666666666668</v>
      </c>
      <c r="F101" s="40">
        <v>1336.0833333333335</v>
      </c>
      <c r="G101" s="40">
        <v>1317.9666666666669</v>
      </c>
      <c r="H101" s="40">
        <v>1379.1666666666667</v>
      </c>
      <c r="I101" s="40">
        <v>1397.2833333333335</v>
      </c>
      <c r="J101" s="40">
        <v>1409.7666666666667</v>
      </c>
      <c r="K101" s="31">
        <v>1384.8</v>
      </c>
      <c r="L101" s="31">
        <v>1354.2</v>
      </c>
      <c r="M101" s="31">
        <v>5.5976600000000003</v>
      </c>
      <c r="N101" s="1"/>
      <c r="O101" s="1"/>
    </row>
    <row r="102" spans="1:15" ht="12.75" customHeight="1">
      <c r="A102" s="56">
        <v>93</v>
      </c>
      <c r="B102" s="31" t="s">
        <v>119</v>
      </c>
      <c r="C102" s="31">
        <v>2392.4499999999998</v>
      </c>
      <c r="D102" s="40">
        <v>2394.0166666666664</v>
      </c>
      <c r="E102" s="40">
        <v>2375.0333333333328</v>
      </c>
      <c r="F102" s="40">
        <v>2357.6166666666663</v>
      </c>
      <c r="G102" s="40">
        <v>2338.6333333333328</v>
      </c>
      <c r="H102" s="40">
        <v>2411.4333333333329</v>
      </c>
      <c r="I102" s="40">
        <v>2430.4166666666665</v>
      </c>
      <c r="J102" s="40">
        <v>2447.833333333333</v>
      </c>
      <c r="K102" s="31">
        <v>2413</v>
      </c>
      <c r="L102" s="31">
        <v>2376.6</v>
      </c>
      <c r="M102" s="31">
        <v>3.4345300000000001</v>
      </c>
      <c r="N102" s="1"/>
      <c r="O102" s="1"/>
    </row>
    <row r="103" spans="1:15" ht="12.75" customHeight="1">
      <c r="A103" s="56">
        <v>94</v>
      </c>
      <c r="B103" s="31" t="s">
        <v>121</v>
      </c>
      <c r="C103" s="31">
        <v>458.9</v>
      </c>
      <c r="D103" s="40">
        <v>458.7166666666667</v>
      </c>
      <c r="E103" s="40">
        <v>453.03333333333342</v>
      </c>
      <c r="F103" s="40">
        <v>447.16666666666674</v>
      </c>
      <c r="G103" s="40">
        <v>441.48333333333346</v>
      </c>
      <c r="H103" s="40">
        <v>464.58333333333337</v>
      </c>
      <c r="I103" s="40">
        <v>470.26666666666665</v>
      </c>
      <c r="J103" s="40">
        <v>476.13333333333333</v>
      </c>
      <c r="K103" s="31">
        <v>464.4</v>
      </c>
      <c r="L103" s="31">
        <v>452.85</v>
      </c>
      <c r="M103" s="31">
        <v>31.221160000000001</v>
      </c>
      <c r="N103" s="1"/>
      <c r="O103" s="1"/>
    </row>
    <row r="104" spans="1:15" ht="12.75" customHeight="1">
      <c r="A104" s="56">
        <v>95</v>
      </c>
      <c r="B104" s="31" t="s">
        <v>262</v>
      </c>
      <c r="C104" s="31">
        <v>1230.25</v>
      </c>
      <c r="D104" s="40">
        <v>1231.8666666666666</v>
      </c>
      <c r="E104" s="40">
        <v>1219.3833333333332</v>
      </c>
      <c r="F104" s="40">
        <v>1208.5166666666667</v>
      </c>
      <c r="G104" s="40">
        <v>1196.0333333333333</v>
      </c>
      <c r="H104" s="40">
        <v>1242.7333333333331</v>
      </c>
      <c r="I104" s="40">
        <v>1255.2166666666662</v>
      </c>
      <c r="J104" s="40">
        <v>1266.083333333333</v>
      </c>
      <c r="K104" s="31">
        <v>1244.3499999999999</v>
      </c>
      <c r="L104" s="31">
        <v>1221</v>
      </c>
      <c r="M104" s="31">
        <v>1.1863999999999999</v>
      </c>
      <c r="N104" s="1"/>
      <c r="O104" s="1"/>
    </row>
    <row r="105" spans="1:15" ht="12.75" customHeight="1">
      <c r="A105" s="56">
        <v>96</v>
      </c>
      <c r="B105" s="31" t="s">
        <v>391</v>
      </c>
      <c r="C105" s="31">
        <v>117.65</v>
      </c>
      <c r="D105" s="40">
        <v>118.25</v>
      </c>
      <c r="E105" s="40">
        <v>116.2</v>
      </c>
      <c r="F105" s="40">
        <v>114.75</v>
      </c>
      <c r="G105" s="40">
        <v>112.7</v>
      </c>
      <c r="H105" s="40">
        <v>119.7</v>
      </c>
      <c r="I105" s="40">
        <v>121.75000000000001</v>
      </c>
      <c r="J105" s="40">
        <v>123.2</v>
      </c>
      <c r="K105" s="31">
        <v>120.3</v>
      </c>
      <c r="L105" s="31">
        <v>116.8</v>
      </c>
      <c r="M105" s="31">
        <v>19.03275</v>
      </c>
      <c r="N105" s="1"/>
      <c r="O105" s="1"/>
    </row>
    <row r="106" spans="1:15" ht="12.75" customHeight="1">
      <c r="A106" s="56">
        <v>97</v>
      </c>
      <c r="B106" s="31" t="s">
        <v>122</v>
      </c>
      <c r="C106" s="31">
        <v>291.64999999999998</v>
      </c>
      <c r="D106" s="40">
        <v>292.58333333333331</v>
      </c>
      <c r="E106" s="40">
        <v>289.16666666666663</v>
      </c>
      <c r="F106" s="40">
        <v>286.68333333333334</v>
      </c>
      <c r="G106" s="40">
        <v>283.26666666666665</v>
      </c>
      <c r="H106" s="40">
        <v>295.06666666666661</v>
      </c>
      <c r="I106" s="40">
        <v>298.48333333333323</v>
      </c>
      <c r="J106" s="40">
        <v>300.96666666666658</v>
      </c>
      <c r="K106" s="31">
        <v>296</v>
      </c>
      <c r="L106" s="31">
        <v>290.10000000000002</v>
      </c>
      <c r="M106" s="31">
        <v>14.990930000000001</v>
      </c>
      <c r="N106" s="1"/>
      <c r="O106" s="1"/>
    </row>
    <row r="107" spans="1:15" ht="12.75" customHeight="1">
      <c r="A107" s="56">
        <v>98</v>
      </c>
      <c r="B107" s="31" t="s">
        <v>123</v>
      </c>
      <c r="C107" s="31">
        <v>2296.9499999999998</v>
      </c>
      <c r="D107" s="40">
        <v>2297.75</v>
      </c>
      <c r="E107" s="40">
        <v>2282.5</v>
      </c>
      <c r="F107" s="40">
        <v>2268.0500000000002</v>
      </c>
      <c r="G107" s="40">
        <v>2252.8000000000002</v>
      </c>
      <c r="H107" s="40">
        <v>2312.1999999999998</v>
      </c>
      <c r="I107" s="40">
        <v>2327.4499999999998</v>
      </c>
      <c r="J107" s="40">
        <v>2341.8999999999996</v>
      </c>
      <c r="K107" s="31">
        <v>2313</v>
      </c>
      <c r="L107" s="31">
        <v>2283.3000000000002</v>
      </c>
      <c r="M107" s="31">
        <v>8.9550300000000007</v>
      </c>
      <c r="N107" s="1"/>
      <c r="O107" s="1"/>
    </row>
    <row r="108" spans="1:15" ht="12.75" customHeight="1">
      <c r="A108" s="56">
        <v>99</v>
      </c>
      <c r="B108" s="31" t="s">
        <v>263</v>
      </c>
      <c r="C108" s="31">
        <v>313.64999999999998</v>
      </c>
      <c r="D108" s="40">
        <v>314.61666666666662</v>
      </c>
      <c r="E108" s="40">
        <v>311.33333333333326</v>
      </c>
      <c r="F108" s="40">
        <v>309.01666666666665</v>
      </c>
      <c r="G108" s="40">
        <v>305.73333333333329</v>
      </c>
      <c r="H108" s="40">
        <v>316.93333333333322</v>
      </c>
      <c r="I108" s="40">
        <v>320.21666666666664</v>
      </c>
      <c r="J108" s="40">
        <v>322.53333333333319</v>
      </c>
      <c r="K108" s="31">
        <v>317.89999999999998</v>
      </c>
      <c r="L108" s="31">
        <v>312.3</v>
      </c>
      <c r="M108" s="31">
        <v>3.6823700000000001</v>
      </c>
      <c r="N108" s="1"/>
      <c r="O108" s="1"/>
    </row>
    <row r="109" spans="1:15" ht="12.75" customHeight="1">
      <c r="A109" s="56">
        <v>100</v>
      </c>
      <c r="B109" s="31" t="s">
        <v>115</v>
      </c>
      <c r="C109" s="31">
        <v>2534.5500000000002</v>
      </c>
      <c r="D109" s="40">
        <v>2548.35</v>
      </c>
      <c r="E109" s="40">
        <v>2511.6999999999998</v>
      </c>
      <c r="F109" s="40">
        <v>2488.85</v>
      </c>
      <c r="G109" s="40">
        <v>2452.1999999999998</v>
      </c>
      <c r="H109" s="40">
        <v>2571.1999999999998</v>
      </c>
      <c r="I109" s="40">
        <v>2607.8500000000004</v>
      </c>
      <c r="J109" s="40">
        <v>2630.7</v>
      </c>
      <c r="K109" s="31">
        <v>2585</v>
      </c>
      <c r="L109" s="31">
        <v>2525.5</v>
      </c>
      <c r="M109" s="31">
        <v>10.3348</v>
      </c>
      <c r="N109" s="1"/>
      <c r="O109" s="1"/>
    </row>
    <row r="110" spans="1:15" ht="12.75" customHeight="1">
      <c r="A110" s="56">
        <v>101</v>
      </c>
      <c r="B110" s="31" t="s">
        <v>125</v>
      </c>
      <c r="C110" s="31">
        <v>727.1</v>
      </c>
      <c r="D110" s="40">
        <v>726.86666666666667</v>
      </c>
      <c r="E110" s="40">
        <v>719.83333333333337</v>
      </c>
      <c r="F110" s="40">
        <v>712.56666666666672</v>
      </c>
      <c r="G110" s="40">
        <v>705.53333333333342</v>
      </c>
      <c r="H110" s="40">
        <v>734.13333333333333</v>
      </c>
      <c r="I110" s="40">
        <v>741.16666666666663</v>
      </c>
      <c r="J110" s="40">
        <v>748.43333333333328</v>
      </c>
      <c r="K110" s="31">
        <v>733.9</v>
      </c>
      <c r="L110" s="31">
        <v>719.6</v>
      </c>
      <c r="M110" s="31">
        <v>88.006900000000002</v>
      </c>
      <c r="N110" s="1"/>
      <c r="O110" s="1"/>
    </row>
    <row r="111" spans="1:15" ht="12.75" customHeight="1">
      <c r="A111" s="56">
        <v>102</v>
      </c>
      <c r="B111" s="31" t="s">
        <v>126</v>
      </c>
      <c r="C111" s="31">
        <v>1340.35</v>
      </c>
      <c r="D111" s="40">
        <v>1345.6499999999999</v>
      </c>
      <c r="E111" s="40">
        <v>1329.7999999999997</v>
      </c>
      <c r="F111" s="40">
        <v>1319.2499999999998</v>
      </c>
      <c r="G111" s="40">
        <v>1303.3999999999996</v>
      </c>
      <c r="H111" s="40">
        <v>1356.1999999999998</v>
      </c>
      <c r="I111" s="40">
        <v>1372.0499999999997</v>
      </c>
      <c r="J111" s="40">
        <v>1382.6</v>
      </c>
      <c r="K111" s="31">
        <v>1361.5</v>
      </c>
      <c r="L111" s="31">
        <v>1335.1</v>
      </c>
      <c r="M111" s="31">
        <v>2.34118</v>
      </c>
      <c r="N111" s="1"/>
      <c r="O111" s="1"/>
    </row>
    <row r="112" spans="1:15" ht="12.75" customHeight="1">
      <c r="A112" s="56">
        <v>103</v>
      </c>
      <c r="B112" s="31" t="s">
        <v>127</v>
      </c>
      <c r="C112" s="31">
        <v>564.35</v>
      </c>
      <c r="D112" s="40">
        <v>562.11666666666667</v>
      </c>
      <c r="E112" s="40">
        <v>557.23333333333335</v>
      </c>
      <c r="F112" s="40">
        <v>550.11666666666667</v>
      </c>
      <c r="G112" s="40">
        <v>545.23333333333335</v>
      </c>
      <c r="H112" s="40">
        <v>569.23333333333335</v>
      </c>
      <c r="I112" s="40">
        <v>574.11666666666679</v>
      </c>
      <c r="J112" s="40">
        <v>581.23333333333335</v>
      </c>
      <c r="K112" s="31">
        <v>567</v>
      </c>
      <c r="L112" s="31">
        <v>555</v>
      </c>
      <c r="M112" s="31">
        <v>7.7119099999999996</v>
      </c>
      <c r="N112" s="1"/>
      <c r="O112" s="1"/>
    </row>
    <row r="113" spans="1:15" ht="12.75" customHeight="1">
      <c r="A113" s="56">
        <v>104</v>
      </c>
      <c r="B113" s="31" t="s">
        <v>264</v>
      </c>
      <c r="C113" s="31">
        <v>758.55</v>
      </c>
      <c r="D113" s="40">
        <v>757.5</v>
      </c>
      <c r="E113" s="40">
        <v>750.05</v>
      </c>
      <c r="F113" s="40">
        <v>741.55</v>
      </c>
      <c r="G113" s="40">
        <v>734.09999999999991</v>
      </c>
      <c r="H113" s="40">
        <v>766</v>
      </c>
      <c r="I113" s="40">
        <v>773.45</v>
      </c>
      <c r="J113" s="40">
        <v>781.95</v>
      </c>
      <c r="K113" s="31">
        <v>764.95</v>
      </c>
      <c r="L113" s="31">
        <v>749</v>
      </c>
      <c r="M113" s="31">
        <v>1.4819500000000001</v>
      </c>
      <c r="N113" s="1"/>
      <c r="O113" s="1"/>
    </row>
    <row r="114" spans="1:15" ht="12.75" customHeight="1">
      <c r="A114" s="56">
        <v>105</v>
      </c>
      <c r="B114" s="31" t="s">
        <v>129</v>
      </c>
      <c r="C114" s="31">
        <v>46.9</v>
      </c>
      <c r="D114" s="40">
        <v>47.183333333333337</v>
      </c>
      <c r="E114" s="40">
        <v>46.416666666666671</v>
      </c>
      <c r="F114" s="40">
        <v>45.933333333333337</v>
      </c>
      <c r="G114" s="40">
        <v>45.166666666666671</v>
      </c>
      <c r="H114" s="40">
        <v>47.666666666666671</v>
      </c>
      <c r="I114" s="40">
        <v>48.433333333333337</v>
      </c>
      <c r="J114" s="40">
        <v>48.916666666666671</v>
      </c>
      <c r="K114" s="31">
        <v>47.95</v>
      </c>
      <c r="L114" s="31">
        <v>46.7</v>
      </c>
      <c r="M114" s="31">
        <v>172.61052000000001</v>
      </c>
      <c r="N114" s="1"/>
      <c r="O114" s="1"/>
    </row>
    <row r="115" spans="1:15" ht="12.75" customHeight="1">
      <c r="A115" s="56">
        <v>106</v>
      </c>
      <c r="B115" s="31" t="s">
        <v>138</v>
      </c>
      <c r="C115" s="31">
        <v>218</v>
      </c>
      <c r="D115" s="40">
        <v>218.29999999999998</v>
      </c>
      <c r="E115" s="40">
        <v>216.14999999999998</v>
      </c>
      <c r="F115" s="40">
        <v>214.29999999999998</v>
      </c>
      <c r="G115" s="40">
        <v>212.14999999999998</v>
      </c>
      <c r="H115" s="40">
        <v>220.14999999999998</v>
      </c>
      <c r="I115" s="40">
        <v>222.3</v>
      </c>
      <c r="J115" s="40">
        <v>224.14999999999998</v>
      </c>
      <c r="K115" s="31">
        <v>220.45</v>
      </c>
      <c r="L115" s="31">
        <v>216.45</v>
      </c>
      <c r="M115" s="31">
        <v>165.81585000000001</v>
      </c>
      <c r="N115" s="1"/>
      <c r="O115" s="1"/>
    </row>
    <row r="116" spans="1:15" ht="12.75" customHeight="1">
      <c r="A116" s="56">
        <v>107</v>
      </c>
      <c r="B116" s="31" t="s">
        <v>265</v>
      </c>
      <c r="C116" s="31">
        <v>6448.85</v>
      </c>
      <c r="D116" s="40">
        <v>6526.95</v>
      </c>
      <c r="E116" s="40">
        <v>6356.9</v>
      </c>
      <c r="F116" s="40">
        <v>6264.95</v>
      </c>
      <c r="G116" s="40">
        <v>6094.9</v>
      </c>
      <c r="H116" s="40">
        <v>6618.9</v>
      </c>
      <c r="I116" s="40">
        <v>6788.9500000000007</v>
      </c>
      <c r="J116" s="40">
        <v>6880.9</v>
      </c>
      <c r="K116" s="31">
        <v>6697</v>
      </c>
      <c r="L116" s="31">
        <v>6435</v>
      </c>
      <c r="M116" s="31">
        <v>0.80423999999999995</v>
      </c>
      <c r="N116" s="1"/>
      <c r="O116" s="1"/>
    </row>
    <row r="117" spans="1:15" ht="12.75" customHeight="1">
      <c r="A117" s="56">
        <v>108</v>
      </c>
      <c r="B117" s="31" t="s">
        <v>406</v>
      </c>
      <c r="C117" s="31">
        <v>137.55000000000001</v>
      </c>
      <c r="D117" s="40">
        <v>139.03333333333333</v>
      </c>
      <c r="E117" s="40">
        <v>135.56666666666666</v>
      </c>
      <c r="F117" s="40">
        <v>133.58333333333334</v>
      </c>
      <c r="G117" s="40">
        <v>130.11666666666667</v>
      </c>
      <c r="H117" s="40">
        <v>141.01666666666665</v>
      </c>
      <c r="I117" s="40">
        <v>144.48333333333329</v>
      </c>
      <c r="J117" s="40">
        <v>146.46666666666664</v>
      </c>
      <c r="K117" s="31">
        <v>142.5</v>
      </c>
      <c r="L117" s="31">
        <v>137.05000000000001</v>
      </c>
      <c r="M117" s="31">
        <v>21.200479999999999</v>
      </c>
      <c r="N117" s="1"/>
      <c r="O117" s="1"/>
    </row>
    <row r="118" spans="1:15" ht="12.75" customHeight="1">
      <c r="A118" s="56">
        <v>109</v>
      </c>
      <c r="B118" s="31" t="s">
        <v>131</v>
      </c>
      <c r="C118" s="31">
        <v>176.65</v>
      </c>
      <c r="D118" s="40">
        <v>177.68333333333331</v>
      </c>
      <c r="E118" s="40">
        <v>173.96666666666661</v>
      </c>
      <c r="F118" s="40">
        <v>171.2833333333333</v>
      </c>
      <c r="G118" s="40">
        <v>167.56666666666661</v>
      </c>
      <c r="H118" s="40">
        <v>180.36666666666662</v>
      </c>
      <c r="I118" s="40">
        <v>184.08333333333331</v>
      </c>
      <c r="J118" s="40">
        <v>186.76666666666662</v>
      </c>
      <c r="K118" s="31">
        <v>181.4</v>
      </c>
      <c r="L118" s="31">
        <v>175</v>
      </c>
      <c r="M118" s="31">
        <v>46.460740000000001</v>
      </c>
      <c r="N118" s="1"/>
      <c r="O118" s="1"/>
    </row>
    <row r="119" spans="1:15" ht="12.75" customHeight="1">
      <c r="A119" s="56">
        <v>110</v>
      </c>
      <c r="B119" s="31" t="s">
        <v>136</v>
      </c>
      <c r="C119" s="31">
        <v>110.25</v>
      </c>
      <c r="D119" s="40">
        <v>111.18333333333334</v>
      </c>
      <c r="E119" s="40">
        <v>108.86666666666667</v>
      </c>
      <c r="F119" s="40">
        <v>107.48333333333333</v>
      </c>
      <c r="G119" s="40">
        <v>105.16666666666667</v>
      </c>
      <c r="H119" s="40">
        <v>112.56666666666668</v>
      </c>
      <c r="I119" s="40">
        <v>114.88333333333334</v>
      </c>
      <c r="J119" s="40">
        <v>116.26666666666668</v>
      </c>
      <c r="K119" s="31">
        <v>113.5</v>
      </c>
      <c r="L119" s="31">
        <v>109.8</v>
      </c>
      <c r="M119" s="31">
        <v>116.02146</v>
      </c>
      <c r="N119" s="1"/>
      <c r="O119" s="1"/>
    </row>
    <row r="120" spans="1:15" ht="12.75" customHeight="1">
      <c r="A120" s="56">
        <v>111</v>
      </c>
      <c r="B120" s="31" t="s">
        <v>137</v>
      </c>
      <c r="C120" s="31">
        <v>837.2</v>
      </c>
      <c r="D120" s="40">
        <v>836.16666666666663</v>
      </c>
      <c r="E120" s="40">
        <v>829.5333333333333</v>
      </c>
      <c r="F120" s="40">
        <v>821.86666666666667</v>
      </c>
      <c r="G120" s="40">
        <v>815.23333333333335</v>
      </c>
      <c r="H120" s="40">
        <v>843.83333333333326</v>
      </c>
      <c r="I120" s="40">
        <v>850.4666666666667</v>
      </c>
      <c r="J120" s="40">
        <v>858.13333333333321</v>
      </c>
      <c r="K120" s="31">
        <v>842.8</v>
      </c>
      <c r="L120" s="31">
        <v>828.5</v>
      </c>
      <c r="M120" s="31">
        <v>25.026070000000001</v>
      </c>
      <c r="N120" s="1"/>
      <c r="O120" s="1"/>
    </row>
    <row r="121" spans="1:15" ht="12.75" customHeight="1">
      <c r="A121" s="56">
        <v>112</v>
      </c>
      <c r="B121" s="31" t="s">
        <v>842</v>
      </c>
      <c r="C121" s="31">
        <v>22.55</v>
      </c>
      <c r="D121" s="40">
        <v>22.616666666666671</v>
      </c>
      <c r="E121" s="40">
        <v>22.38333333333334</v>
      </c>
      <c r="F121" s="40">
        <v>22.216666666666669</v>
      </c>
      <c r="G121" s="40">
        <v>21.983333333333338</v>
      </c>
      <c r="H121" s="40">
        <v>22.783333333333342</v>
      </c>
      <c r="I121" s="40">
        <v>23.016666666666669</v>
      </c>
      <c r="J121" s="40">
        <v>23.183333333333344</v>
      </c>
      <c r="K121" s="31">
        <v>22.85</v>
      </c>
      <c r="L121" s="31">
        <v>22.45</v>
      </c>
      <c r="M121" s="31">
        <v>65.932000000000002</v>
      </c>
      <c r="N121" s="1"/>
      <c r="O121" s="1"/>
    </row>
    <row r="122" spans="1:15" ht="12.75" customHeight="1">
      <c r="A122" s="56">
        <v>113</v>
      </c>
      <c r="B122" s="31" t="s">
        <v>130</v>
      </c>
      <c r="C122" s="31">
        <v>494.25</v>
      </c>
      <c r="D122" s="40">
        <v>495.15000000000003</v>
      </c>
      <c r="E122" s="40">
        <v>488.30000000000007</v>
      </c>
      <c r="F122" s="40">
        <v>482.35</v>
      </c>
      <c r="G122" s="40">
        <v>475.50000000000006</v>
      </c>
      <c r="H122" s="40">
        <v>501.10000000000008</v>
      </c>
      <c r="I122" s="40">
        <v>507.9500000000001</v>
      </c>
      <c r="J122" s="40">
        <v>513.90000000000009</v>
      </c>
      <c r="K122" s="31">
        <v>502</v>
      </c>
      <c r="L122" s="31">
        <v>489.2</v>
      </c>
      <c r="M122" s="31">
        <v>11.73194</v>
      </c>
      <c r="N122" s="1"/>
      <c r="O122" s="1"/>
    </row>
    <row r="123" spans="1:15" ht="12.75" customHeight="1">
      <c r="A123" s="56">
        <v>114</v>
      </c>
      <c r="B123" s="31" t="s">
        <v>134</v>
      </c>
      <c r="C123" s="31">
        <v>249.8</v>
      </c>
      <c r="D123" s="40">
        <v>251</v>
      </c>
      <c r="E123" s="40">
        <v>247</v>
      </c>
      <c r="F123" s="40">
        <v>244.2</v>
      </c>
      <c r="G123" s="40">
        <v>240.2</v>
      </c>
      <c r="H123" s="40">
        <v>253.8</v>
      </c>
      <c r="I123" s="40">
        <v>257.8</v>
      </c>
      <c r="J123" s="40">
        <v>260.60000000000002</v>
      </c>
      <c r="K123" s="31">
        <v>255</v>
      </c>
      <c r="L123" s="31">
        <v>248.2</v>
      </c>
      <c r="M123" s="31">
        <v>10.204689999999999</v>
      </c>
      <c r="N123" s="1"/>
      <c r="O123" s="1"/>
    </row>
    <row r="124" spans="1:15" ht="12.75" customHeight="1">
      <c r="A124" s="56">
        <v>115</v>
      </c>
      <c r="B124" s="31" t="s">
        <v>133</v>
      </c>
      <c r="C124" s="31">
        <v>861.15</v>
      </c>
      <c r="D124" s="40">
        <v>862.25</v>
      </c>
      <c r="E124" s="40">
        <v>845.7</v>
      </c>
      <c r="F124" s="40">
        <v>830.25</v>
      </c>
      <c r="G124" s="40">
        <v>813.7</v>
      </c>
      <c r="H124" s="40">
        <v>877.7</v>
      </c>
      <c r="I124" s="40">
        <v>894.25</v>
      </c>
      <c r="J124" s="40">
        <v>909.7</v>
      </c>
      <c r="K124" s="31">
        <v>878.8</v>
      </c>
      <c r="L124" s="31">
        <v>846.8</v>
      </c>
      <c r="M124" s="31">
        <v>34.62247</v>
      </c>
      <c r="N124" s="1"/>
      <c r="O124" s="1"/>
    </row>
    <row r="125" spans="1:15" ht="12.75" customHeight="1">
      <c r="A125" s="56">
        <v>116</v>
      </c>
      <c r="B125" s="31" t="s">
        <v>166</v>
      </c>
      <c r="C125" s="31">
        <v>5399.55</v>
      </c>
      <c r="D125" s="40">
        <v>5400.4333333333334</v>
      </c>
      <c r="E125" s="40">
        <v>5365.8166666666666</v>
      </c>
      <c r="F125" s="40">
        <v>5332.083333333333</v>
      </c>
      <c r="G125" s="40">
        <v>5297.4666666666662</v>
      </c>
      <c r="H125" s="40">
        <v>5434.166666666667</v>
      </c>
      <c r="I125" s="40">
        <v>5468.7833333333338</v>
      </c>
      <c r="J125" s="40">
        <v>5502.5166666666673</v>
      </c>
      <c r="K125" s="31">
        <v>5435.05</v>
      </c>
      <c r="L125" s="31">
        <v>5366.7</v>
      </c>
      <c r="M125" s="31">
        <v>1.5819700000000001</v>
      </c>
      <c r="N125" s="1"/>
      <c r="O125" s="1"/>
    </row>
    <row r="126" spans="1:15" ht="12.75" customHeight="1">
      <c r="A126" s="56">
        <v>117</v>
      </c>
      <c r="B126" s="31" t="s">
        <v>135</v>
      </c>
      <c r="C126" s="31">
        <v>1863.5</v>
      </c>
      <c r="D126" s="40">
        <v>1864.4166666666667</v>
      </c>
      <c r="E126" s="40">
        <v>1853.0833333333335</v>
      </c>
      <c r="F126" s="40">
        <v>1842.6666666666667</v>
      </c>
      <c r="G126" s="40">
        <v>1831.3333333333335</v>
      </c>
      <c r="H126" s="40">
        <v>1874.8333333333335</v>
      </c>
      <c r="I126" s="40">
        <v>1886.166666666667</v>
      </c>
      <c r="J126" s="40">
        <v>1896.5833333333335</v>
      </c>
      <c r="K126" s="31">
        <v>1875.75</v>
      </c>
      <c r="L126" s="31">
        <v>1854</v>
      </c>
      <c r="M126" s="31">
        <v>37.803469999999997</v>
      </c>
      <c r="N126" s="1"/>
      <c r="O126" s="1"/>
    </row>
    <row r="127" spans="1:15" ht="12.75" customHeight="1">
      <c r="A127" s="56">
        <v>118</v>
      </c>
      <c r="B127" s="31" t="s">
        <v>132</v>
      </c>
      <c r="C127" s="31">
        <v>1967.6</v>
      </c>
      <c r="D127" s="40">
        <v>1968.2333333333333</v>
      </c>
      <c r="E127" s="40">
        <v>1946.4666666666667</v>
      </c>
      <c r="F127" s="40">
        <v>1925.3333333333333</v>
      </c>
      <c r="G127" s="40">
        <v>1903.5666666666666</v>
      </c>
      <c r="H127" s="40">
        <v>1989.3666666666668</v>
      </c>
      <c r="I127" s="40">
        <v>2011.1333333333337</v>
      </c>
      <c r="J127" s="40">
        <v>2032.2666666666669</v>
      </c>
      <c r="K127" s="31">
        <v>1990</v>
      </c>
      <c r="L127" s="31">
        <v>1947.1</v>
      </c>
      <c r="M127" s="31">
        <v>6.7923200000000001</v>
      </c>
      <c r="N127" s="1"/>
      <c r="O127" s="1"/>
    </row>
    <row r="128" spans="1:15" ht="12.75" customHeight="1">
      <c r="A128" s="56">
        <v>119</v>
      </c>
      <c r="B128" s="31" t="s">
        <v>266</v>
      </c>
      <c r="C128" s="31">
        <v>2023.05</v>
      </c>
      <c r="D128" s="40">
        <v>2028.7333333333333</v>
      </c>
      <c r="E128" s="40">
        <v>2008.3166666666666</v>
      </c>
      <c r="F128" s="40">
        <v>1993.5833333333333</v>
      </c>
      <c r="G128" s="40">
        <v>1973.1666666666665</v>
      </c>
      <c r="H128" s="40">
        <v>2043.4666666666667</v>
      </c>
      <c r="I128" s="40">
        <v>2063.8833333333332</v>
      </c>
      <c r="J128" s="40">
        <v>2078.6166666666668</v>
      </c>
      <c r="K128" s="31">
        <v>2049.15</v>
      </c>
      <c r="L128" s="31">
        <v>2014</v>
      </c>
      <c r="M128" s="31">
        <v>1.07422</v>
      </c>
      <c r="N128" s="1"/>
      <c r="O128" s="1"/>
    </row>
    <row r="129" spans="1:15" ht="12.75" customHeight="1">
      <c r="A129" s="56">
        <v>120</v>
      </c>
      <c r="B129" s="31" t="s">
        <v>267</v>
      </c>
      <c r="C129" s="31">
        <v>302.35000000000002</v>
      </c>
      <c r="D129" s="40">
        <v>298.63333333333333</v>
      </c>
      <c r="E129" s="40">
        <v>292.31666666666666</v>
      </c>
      <c r="F129" s="40">
        <v>282.28333333333336</v>
      </c>
      <c r="G129" s="40">
        <v>275.9666666666667</v>
      </c>
      <c r="H129" s="40">
        <v>308.66666666666663</v>
      </c>
      <c r="I129" s="40">
        <v>314.98333333333323</v>
      </c>
      <c r="J129" s="40">
        <v>325.01666666666659</v>
      </c>
      <c r="K129" s="31">
        <v>304.95</v>
      </c>
      <c r="L129" s="31">
        <v>288.60000000000002</v>
      </c>
      <c r="M129" s="31">
        <v>10.72241</v>
      </c>
      <c r="N129" s="1"/>
      <c r="O129" s="1"/>
    </row>
    <row r="130" spans="1:15" ht="12.75" customHeight="1">
      <c r="A130" s="56">
        <v>121</v>
      </c>
      <c r="B130" s="31" t="s">
        <v>140</v>
      </c>
      <c r="C130" s="31">
        <v>651.29999999999995</v>
      </c>
      <c r="D130" s="40">
        <v>648.68333333333328</v>
      </c>
      <c r="E130" s="40">
        <v>641.91666666666652</v>
      </c>
      <c r="F130" s="40">
        <v>632.53333333333319</v>
      </c>
      <c r="G130" s="40">
        <v>625.76666666666642</v>
      </c>
      <c r="H130" s="40">
        <v>658.06666666666661</v>
      </c>
      <c r="I130" s="40">
        <v>664.83333333333326</v>
      </c>
      <c r="J130" s="40">
        <v>674.2166666666667</v>
      </c>
      <c r="K130" s="31">
        <v>655.45</v>
      </c>
      <c r="L130" s="31">
        <v>639.29999999999995</v>
      </c>
      <c r="M130" s="31">
        <v>39.73912</v>
      </c>
      <c r="N130" s="1"/>
      <c r="O130" s="1"/>
    </row>
    <row r="131" spans="1:15" ht="12.75" customHeight="1">
      <c r="A131" s="56">
        <v>122</v>
      </c>
      <c r="B131" s="31" t="s">
        <v>139</v>
      </c>
      <c r="C131" s="31">
        <v>384.3</v>
      </c>
      <c r="D131" s="40">
        <v>383.23333333333335</v>
      </c>
      <c r="E131" s="40">
        <v>378.91666666666669</v>
      </c>
      <c r="F131" s="40">
        <v>373.53333333333336</v>
      </c>
      <c r="G131" s="40">
        <v>369.2166666666667</v>
      </c>
      <c r="H131" s="40">
        <v>388.61666666666667</v>
      </c>
      <c r="I131" s="40">
        <v>392.93333333333328</v>
      </c>
      <c r="J131" s="40">
        <v>398.31666666666666</v>
      </c>
      <c r="K131" s="31">
        <v>387.55</v>
      </c>
      <c r="L131" s="31">
        <v>377.85</v>
      </c>
      <c r="M131" s="31">
        <v>32.934199999999997</v>
      </c>
      <c r="N131" s="1"/>
      <c r="O131" s="1"/>
    </row>
    <row r="132" spans="1:15" ht="12.75" customHeight="1">
      <c r="A132" s="56">
        <v>123</v>
      </c>
      <c r="B132" s="31" t="s">
        <v>141</v>
      </c>
      <c r="C132" s="31">
        <v>3434.25</v>
      </c>
      <c r="D132" s="40">
        <v>3469.2833333333333</v>
      </c>
      <c r="E132" s="40">
        <v>3389.9666666666667</v>
      </c>
      <c r="F132" s="40">
        <v>3345.6833333333334</v>
      </c>
      <c r="G132" s="40">
        <v>3266.3666666666668</v>
      </c>
      <c r="H132" s="40">
        <v>3513.5666666666666</v>
      </c>
      <c r="I132" s="40">
        <v>3592.8833333333332</v>
      </c>
      <c r="J132" s="40">
        <v>3637.1666666666665</v>
      </c>
      <c r="K132" s="31">
        <v>3548.6</v>
      </c>
      <c r="L132" s="31">
        <v>3425</v>
      </c>
      <c r="M132" s="31">
        <v>3.1616</v>
      </c>
      <c r="N132" s="1"/>
      <c r="O132" s="1"/>
    </row>
    <row r="133" spans="1:15" ht="12.75" customHeight="1">
      <c r="A133" s="56">
        <v>124</v>
      </c>
      <c r="B133" s="31" t="s">
        <v>142</v>
      </c>
      <c r="C133" s="31">
        <v>1748.4</v>
      </c>
      <c r="D133" s="40">
        <v>1752.8</v>
      </c>
      <c r="E133" s="40">
        <v>1725.6</v>
      </c>
      <c r="F133" s="40">
        <v>1702.8</v>
      </c>
      <c r="G133" s="40">
        <v>1675.6</v>
      </c>
      <c r="H133" s="40">
        <v>1775.6</v>
      </c>
      <c r="I133" s="40">
        <v>1802.8000000000002</v>
      </c>
      <c r="J133" s="40">
        <v>1825.6</v>
      </c>
      <c r="K133" s="31">
        <v>1780</v>
      </c>
      <c r="L133" s="31">
        <v>1730</v>
      </c>
      <c r="M133" s="31">
        <v>22.715699999999998</v>
      </c>
      <c r="N133" s="1"/>
      <c r="O133" s="1"/>
    </row>
    <row r="134" spans="1:15" ht="12.75" customHeight="1">
      <c r="A134" s="56">
        <v>125</v>
      </c>
      <c r="B134" s="31" t="s">
        <v>143</v>
      </c>
      <c r="C134" s="31">
        <v>76.900000000000006</v>
      </c>
      <c r="D134" s="40">
        <v>78.850000000000009</v>
      </c>
      <c r="E134" s="40">
        <v>74.700000000000017</v>
      </c>
      <c r="F134" s="40">
        <v>72.500000000000014</v>
      </c>
      <c r="G134" s="40">
        <v>68.350000000000023</v>
      </c>
      <c r="H134" s="40">
        <v>81.050000000000011</v>
      </c>
      <c r="I134" s="40">
        <v>85.200000000000017</v>
      </c>
      <c r="J134" s="40">
        <v>87.4</v>
      </c>
      <c r="K134" s="31">
        <v>83</v>
      </c>
      <c r="L134" s="31">
        <v>76.650000000000006</v>
      </c>
      <c r="M134" s="31">
        <v>311.97647999999998</v>
      </c>
      <c r="N134" s="1"/>
      <c r="O134" s="1"/>
    </row>
    <row r="135" spans="1:15" ht="12.75" customHeight="1">
      <c r="A135" s="56">
        <v>126</v>
      </c>
      <c r="B135" s="31" t="s">
        <v>148</v>
      </c>
      <c r="C135" s="31">
        <v>5343.25</v>
      </c>
      <c r="D135" s="40">
        <v>5350.7833333333338</v>
      </c>
      <c r="E135" s="40">
        <v>5302.5666666666675</v>
      </c>
      <c r="F135" s="40">
        <v>5261.8833333333341</v>
      </c>
      <c r="G135" s="40">
        <v>5213.6666666666679</v>
      </c>
      <c r="H135" s="40">
        <v>5391.4666666666672</v>
      </c>
      <c r="I135" s="40">
        <v>5439.6833333333325</v>
      </c>
      <c r="J135" s="40">
        <v>5480.3666666666668</v>
      </c>
      <c r="K135" s="31">
        <v>5399</v>
      </c>
      <c r="L135" s="31">
        <v>5310.1</v>
      </c>
      <c r="M135" s="31">
        <v>1.7801100000000001</v>
      </c>
      <c r="N135" s="1"/>
      <c r="O135" s="1"/>
    </row>
    <row r="136" spans="1:15" ht="12.75" customHeight="1">
      <c r="A136" s="56">
        <v>127</v>
      </c>
      <c r="B136" s="31" t="s">
        <v>145</v>
      </c>
      <c r="C136" s="31">
        <v>355.9</v>
      </c>
      <c r="D136" s="40">
        <v>358.95</v>
      </c>
      <c r="E136" s="40">
        <v>351.29999999999995</v>
      </c>
      <c r="F136" s="40">
        <v>346.7</v>
      </c>
      <c r="G136" s="40">
        <v>339.04999999999995</v>
      </c>
      <c r="H136" s="40">
        <v>363.54999999999995</v>
      </c>
      <c r="I136" s="40">
        <v>371.19999999999993</v>
      </c>
      <c r="J136" s="40">
        <v>375.79999999999995</v>
      </c>
      <c r="K136" s="31">
        <v>366.6</v>
      </c>
      <c r="L136" s="31">
        <v>354.35</v>
      </c>
      <c r="M136" s="31">
        <v>14.08649</v>
      </c>
      <c r="N136" s="1"/>
      <c r="O136" s="1"/>
    </row>
    <row r="137" spans="1:15" ht="12.75" customHeight="1">
      <c r="A137" s="56">
        <v>128</v>
      </c>
      <c r="B137" s="31" t="s">
        <v>147</v>
      </c>
      <c r="C137" s="31">
        <v>7166.55</v>
      </c>
      <c r="D137" s="40">
        <v>7140.5166666666664</v>
      </c>
      <c r="E137" s="40">
        <v>7096.0333333333328</v>
      </c>
      <c r="F137" s="40">
        <v>7025.5166666666664</v>
      </c>
      <c r="G137" s="40">
        <v>6981.0333333333328</v>
      </c>
      <c r="H137" s="40">
        <v>7211.0333333333328</v>
      </c>
      <c r="I137" s="40">
        <v>7255.5166666666664</v>
      </c>
      <c r="J137" s="40">
        <v>7326.0333333333328</v>
      </c>
      <c r="K137" s="31">
        <v>7185</v>
      </c>
      <c r="L137" s="31">
        <v>7070</v>
      </c>
      <c r="M137" s="31">
        <v>3.6344599999999998</v>
      </c>
      <c r="N137" s="1"/>
      <c r="O137" s="1"/>
    </row>
    <row r="138" spans="1:15" ht="12.75" customHeight="1">
      <c r="A138" s="56">
        <v>129</v>
      </c>
      <c r="B138" s="31" t="s">
        <v>146</v>
      </c>
      <c r="C138" s="31">
        <v>1859.4</v>
      </c>
      <c r="D138" s="40">
        <v>1866.05</v>
      </c>
      <c r="E138" s="40">
        <v>1843.35</v>
      </c>
      <c r="F138" s="40">
        <v>1827.3</v>
      </c>
      <c r="G138" s="40">
        <v>1804.6</v>
      </c>
      <c r="H138" s="40">
        <v>1882.1</v>
      </c>
      <c r="I138" s="40">
        <v>1904.8000000000002</v>
      </c>
      <c r="J138" s="40">
        <v>1920.85</v>
      </c>
      <c r="K138" s="31">
        <v>1888.75</v>
      </c>
      <c r="L138" s="31">
        <v>1850</v>
      </c>
      <c r="M138" s="31">
        <v>12.039910000000001</v>
      </c>
      <c r="N138" s="1"/>
      <c r="O138" s="1"/>
    </row>
    <row r="139" spans="1:15" ht="12.75" customHeight="1">
      <c r="A139" s="56">
        <v>130</v>
      </c>
      <c r="B139" s="31" t="s">
        <v>268</v>
      </c>
      <c r="C139" s="31">
        <v>501.65</v>
      </c>
      <c r="D139" s="40">
        <v>503.09999999999997</v>
      </c>
      <c r="E139" s="40">
        <v>496.99999999999994</v>
      </c>
      <c r="F139" s="40">
        <v>492.34999999999997</v>
      </c>
      <c r="G139" s="40">
        <v>486.24999999999994</v>
      </c>
      <c r="H139" s="40">
        <v>507.74999999999994</v>
      </c>
      <c r="I139" s="40">
        <v>513.84999999999991</v>
      </c>
      <c r="J139" s="40">
        <v>518.5</v>
      </c>
      <c r="K139" s="31">
        <v>509.2</v>
      </c>
      <c r="L139" s="31">
        <v>498.45</v>
      </c>
      <c r="M139" s="31">
        <v>11.47739</v>
      </c>
      <c r="N139" s="1"/>
      <c r="O139" s="1"/>
    </row>
    <row r="140" spans="1:15" ht="12.75" customHeight="1">
      <c r="A140" s="56">
        <v>131</v>
      </c>
      <c r="B140" s="31" t="s">
        <v>149</v>
      </c>
      <c r="C140" s="31">
        <v>897.75</v>
      </c>
      <c r="D140" s="40">
        <v>906.35</v>
      </c>
      <c r="E140" s="40">
        <v>887</v>
      </c>
      <c r="F140" s="40">
        <v>876.25</v>
      </c>
      <c r="G140" s="40">
        <v>856.9</v>
      </c>
      <c r="H140" s="40">
        <v>917.1</v>
      </c>
      <c r="I140" s="40">
        <v>936.45000000000016</v>
      </c>
      <c r="J140" s="40">
        <v>947.2</v>
      </c>
      <c r="K140" s="31">
        <v>925.7</v>
      </c>
      <c r="L140" s="31">
        <v>895.6</v>
      </c>
      <c r="M140" s="31">
        <v>13.531650000000001</v>
      </c>
      <c r="N140" s="1"/>
      <c r="O140" s="1"/>
    </row>
    <row r="141" spans="1:15" ht="12.75" customHeight="1">
      <c r="A141" s="56">
        <v>132</v>
      </c>
      <c r="B141" s="31" t="s">
        <v>162</v>
      </c>
      <c r="C141" s="31">
        <v>70090.7</v>
      </c>
      <c r="D141" s="40">
        <v>70365.816666666666</v>
      </c>
      <c r="E141" s="40">
        <v>69431.633333333331</v>
      </c>
      <c r="F141" s="40">
        <v>68772.566666666666</v>
      </c>
      <c r="G141" s="40">
        <v>67838.383333333331</v>
      </c>
      <c r="H141" s="40">
        <v>71024.883333333331</v>
      </c>
      <c r="I141" s="40">
        <v>71959.066666666651</v>
      </c>
      <c r="J141" s="40">
        <v>72618.133333333331</v>
      </c>
      <c r="K141" s="31">
        <v>71300</v>
      </c>
      <c r="L141" s="31">
        <v>69706.75</v>
      </c>
      <c r="M141" s="31">
        <v>8.5239999999999996E-2</v>
      </c>
      <c r="N141" s="1"/>
      <c r="O141" s="1"/>
    </row>
    <row r="142" spans="1:15" ht="12.75" customHeight="1">
      <c r="A142" s="56">
        <v>133</v>
      </c>
      <c r="B142" s="31" t="s">
        <v>158</v>
      </c>
      <c r="C142" s="31">
        <v>848.95</v>
      </c>
      <c r="D142" s="40">
        <v>851.76666666666677</v>
      </c>
      <c r="E142" s="40">
        <v>840.78333333333353</v>
      </c>
      <c r="F142" s="40">
        <v>832.61666666666679</v>
      </c>
      <c r="G142" s="40">
        <v>821.63333333333355</v>
      </c>
      <c r="H142" s="40">
        <v>859.93333333333351</v>
      </c>
      <c r="I142" s="40">
        <v>870.91666666666686</v>
      </c>
      <c r="J142" s="40">
        <v>879.08333333333348</v>
      </c>
      <c r="K142" s="31">
        <v>862.75</v>
      </c>
      <c r="L142" s="31">
        <v>843.6</v>
      </c>
      <c r="M142" s="31">
        <v>2.72905</v>
      </c>
      <c r="N142" s="1"/>
      <c r="O142" s="1"/>
    </row>
    <row r="143" spans="1:15" ht="12.75" customHeight="1">
      <c r="A143" s="56">
        <v>134</v>
      </c>
      <c r="B143" s="31" t="s">
        <v>151</v>
      </c>
      <c r="C143" s="31">
        <v>145.05000000000001</v>
      </c>
      <c r="D143" s="40">
        <v>147.65</v>
      </c>
      <c r="E143" s="40">
        <v>141.70000000000002</v>
      </c>
      <c r="F143" s="40">
        <v>138.35000000000002</v>
      </c>
      <c r="G143" s="40">
        <v>132.40000000000003</v>
      </c>
      <c r="H143" s="40">
        <v>151</v>
      </c>
      <c r="I143" s="40">
        <v>156.94999999999999</v>
      </c>
      <c r="J143" s="40">
        <v>160.29999999999998</v>
      </c>
      <c r="K143" s="31">
        <v>153.6</v>
      </c>
      <c r="L143" s="31">
        <v>144.30000000000001</v>
      </c>
      <c r="M143" s="31">
        <v>56.285420000000002</v>
      </c>
      <c r="N143" s="1"/>
      <c r="O143" s="1"/>
    </row>
    <row r="144" spans="1:15" ht="12.75" customHeight="1">
      <c r="A144" s="56">
        <v>135</v>
      </c>
      <c r="B144" s="31" t="s">
        <v>150</v>
      </c>
      <c r="C144" s="31">
        <v>812.65</v>
      </c>
      <c r="D144" s="40">
        <v>817.56666666666661</v>
      </c>
      <c r="E144" s="40">
        <v>803.08333333333326</v>
      </c>
      <c r="F144" s="40">
        <v>793.51666666666665</v>
      </c>
      <c r="G144" s="40">
        <v>779.0333333333333</v>
      </c>
      <c r="H144" s="40">
        <v>827.13333333333321</v>
      </c>
      <c r="I144" s="40">
        <v>841.61666666666656</v>
      </c>
      <c r="J144" s="40">
        <v>851.18333333333317</v>
      </c>
      <c r="K144" s="31">
        <v>832.05</v>
      </c>
      <c r="L144" s="31">
        <v>808</v>
      </c>
      <c r="M144" s="31">
        <v>10.7173</v>
      </c>
      <c r="N144" s="1"/>
      <c r="O144" s="1"/>
    </row>
    <row r="145" spans="1:15" ht="12.75" customHeight="1">
      <c r="A145" s="56">
        <v>136</v>
      </c>
      <c r="B145" s="31" t="s">
        <v>152</v>
      </c>
      <c r="C145" s="31">
        <v>165.85</v>
      </c>
      <c r="D145" s="40">
        <v>165.43333333333334</v>
      </c>
      <c r="E145" s="40">
        <v>163.46666666666667</v>
      </c>
      <c r="F145" s="40">
        <v>161.08333333333334</v>
      </c>
      <c r="G145" s="40">
        <v>159.11666666666667</v>
      </c>
      <c r="H145" s="40">
        <v>167.81666666666666</v>
      </c>
      <c r="I145" s="40">
        <v>169.78333333333336</v>
      </c>
      <c r="J145" s="40">
        <v>172.16666666666666</v>
      </c>
      <c r="K145" s="31">
        <v>167.4</v>
      </c>
      <c r="L145" s="31">
        <v>163.05000000000001</v>
      </c>
      <c r="M145" s="31">
        <v>18.095680000000002</v>
      </c>
      <c r="N145" s="1"/>
      <c r="O145" s="1"/>
    </row>
    <row r="146" spans="1:15" ht="12.75" customHeight="1">
      <c r="A146" s="56">
        <v>137</v>
      </c>
      <c r="B146" s="31" t="s">
        <v>153</v>
      </c>
      <c r="C146" s="31">
        <v>505.6</v>
      </c>
      <c r="D146" s="40">
        <v>507.60000000000008</v>
      </c>
      <c r="E146" s="40">
        <v>502.10000000000014</v>
      </c>
      <c r="F146" s="40">
        <v>498.60000000000008</v>
      </c>
      <c r="G146" s="40">
        <v>493.10000000000014</v>
      </c>
      <c r="H146" s="40">
        <v>511.10000000000014</v>
      </c>
      <c r="I146" s="40">
        <v>516.6</v>
      </c>
      <c r="J146" s="40">
        <v>520.10000000000014</v>
      </c>
      <c r="K146" s="31">
        <v>513.1</v>
      </c>
      <c r="L146" s="31">
        <v>504.1</v>
      </c>
      <c r="M146" s="31">
        <v>14.268929999999999</v>
      </c>
      <c r="N146" s="1"/>
      <c r="O146" s="1"/>
    </row>
    <row r="147" spans="1:15" ht="12.75" customHeight="1">
      <c r="A147" s="56">
        <v>138</v>
      </c>
      <c r="B147" s="31" t="s">
        <v>154</v>
      </c>
      <c r="C147" s="31">
        <v>7317.1</v>
      </c>
      <c r="D147" s="40">
        <v>7339.7</v>
      </c>
      <c r="E147" s="40">
        <v>7229.5499999999993</v>
      </c>
      <c r="F147" s="40">
        <v>7141.9999999999991</v>
      </c>
      <c r="G147" s="40">
        <v>7031.8499999999985</v>
      </c>
      <c r="H147" s="40">
        <v>7427.25</v>
      </c>
      <c r="I147" s="40">
        <v>7537.4</v>
      </c>
      <c r="J147" s="40">
        <v>7624.9500000000007</v>
      </c>
      <c r="K147" s="31">
        <v>7449.85</v>
      </c>
      <c r="L147" s="31">
        <v>7252.15</v>
      </c>
      <c r="M147" s="31">
        <v>3.5744699999999998</v>
      </c>
      <c r="N147" s="1"/>
      <c r="O147" s="1"/>
    </row>
    <row r="148" spans="1:15" ht="12.75" customHeight="1">
      <c r="A148" s="56">
        <v>139</v>
      </c>
      <c r="B148" s="31" t="s">
        <v>157</v>
      </c>
      <c r="C148" s="31">
        <v>949.15</v>
      </c>
      <c r="D148" s="40">
        <v>954.56666666666661</v>
      </c>
      <c r="E148" s="40">
        <v>941.08333333333326</v>
      </c>
      <c r="F148" s="40">
        <v>933.01666666666665</v>
      </c>
      <c r="G148" s="40">
        <v>919.5333333333333</v>
      </c>
      <c r="H148" s="40">
        <v>962.63333333333321</v>
      </c>
      <c r="I148" s="40">
        <v>976.11666666666656</v>
      </c>
      <c r="J148" s="40">
        <v>984.18333333333317</v>
      </c>
      <c r="K148" s="31">
        <v>968.05</v>
      </c>
      <c r="L148" s="31">
        <v>946.5</v>
      </c>
      <c r="M148" s="31">
        <v>1.16245</v>
      </c>
      <c r="N148" s="1"/>
      <c r="O148" s="1"/>
    </row>
    <row r="149" spans="1:15" ht="12.75" customHeight="1">
      <c r="A149" s="56">
        <v>140</v>
      </c>
      <c r="B149" s="31" t="s">
        <v>159</v>
      </c>
      <c r="C149" s="31">
        <v>4621.05</v>
      </c>
      <c r="D149" s="40">
        <v>4612.3499999999995</v>
      </c>
      <c r="E149" s="40">
        <v>4569.6999999999989</v>
      </c>
      <c r="F149" s="40">
        <v>4518.3499999999995</v>
      </c>
      <c r="G149" s="40">
        <v>4475.6999999999989</v>
      </c>
      <c r="H149" s="40">
        <v>4663.6999999999989</v>
      </c>
      <c r="I149" s="40">
        <v>4706.3499999999985</v>
      </c>
      <c r="J149" s="40">
        <v>4757.6999999999989</v>
      </c>
      <c r="K149" s="31">
        <v>4655</v>
      </c>
      <c r="L149" s="31">
        <v>4561</v>
      </c>
      <c r="M149" s="31">
        <v>5.8891099999999996</v>
      </c>
      <c r="N149" s="1"/>
      <c r="O149" s="1"/>
    </row>
    <row r="150" spans="1:15" ht="12.75" customHeight="1">
      <c r="A150" s="56">
        <v>141</v>
      </c>
      <c r="B150" s="31" t="s">
        <v>161</v>
      </c>
      <c r="C150" s="31">
        <v>3218</v>
      </c>
      <c r="D150" s="40">
        <v>3230.5833333333335</v>
      </c>
      <c r="E150" s="40">
        <v>3169.916666666667</v>
      </c>
      <c r="F150" s="40">
        <v>3121.8333333333335</v>
      </c>
      <c r="G150" s="40">
        <v>3061.166666666667</v>
      </c>
      <c r="H150" s="40">
        <v>3278.666666666667</v>
      </c>
      <c r="I150" s="40">
        <v>3339.3333333333339</v>
      </c>
      <c r="J150" s="40">
        <v>3387.416666666667</v>
      </c>
      <c r="K150" s="31">
        <v>3291.25</v>
      </c>
      <c r="L150" s="31">
        <v>3182.5</v>
      </c>
      <c r="M150" s="31">
        <v>8.62697</v>
      </c>
      <c r="N150" s="1"/>
      <c r="O150" s="1"/>
    </row>
    <row r="151" spans="1:15" ht="12.75" customHeight="1">
      <c r="A151" s="56">
        <v>142</v>
      </c>
      <c r="B151" s="31" t="s">
        <v>163</v>
      </c>
      <c r="C151" s="31">
        <v>1472.85</v>
      </c>
      <c r="D151" s="40">
        <v>1479.6833333333334</v>
      </c>
      <c r="E151" s="40">
        <v>1461.1666666666667</v>
      </c>
      <c r="F151" s="40">
        <v>1449.4833333333333</v>
      </c>
      <c r="G151" s="40">
        <v>1430.9666666666667</v>
      </c>
      <c r="H151" s="40">
        <v>1491.3666666666668</v>
      </c>
      <c r="I151" s="40">
        <v>1509.8833333333332</v>
      </c>
      <c r="J151" s="40">
        <v>1521.5666666666668</v>
      </c>
      <c r="K151" s="31">
        <v>1498.2</v>
      </c>
      <c r="L151" s="31">
        <v>1468</v>
      </c>
      <c r="M151" s="31">
        <v>4.6279500000000002</v>
      </c>
      <c r="N151" s="1"/>
      <c r="O151" s="1"/>
    </row>
    <row r="152" spans="1:15" ht="12.75" customHeight="1">
      <c r="A152" s="56">
        <v>143</v>
      </c>
      <c r="B152" s="31" t="s">
        <v>269</v>
      </c>
      <c r="C152" s="31">
        <v>847</v>
      </c>
      <c r="D152" s="40">
        <v>844.25</v>
      </c>
      <c r="E152" s="40">
        <v>836.5</v>
      </c>
      <c r="F152" s="40">
        <v>826</v>
      </c>
      <c r="G152" s="40">
        <v>818.25</v>
      </c>
      <c r="H152" s="40">
        <v>854.75</v>
      </c>
      <c r="I152" s="40">
        <v>862.5</v>
      </c>
      <c r="J152" s="40">
        <v>873</v>
      </c>
      <c r="K152" s="31">
        <v>852</v>
      </c>
      <c r="L152" s="31">
        <v>833.75</v>
      </c>
      <c r="M152" s="31">
        <v>2.2176100000000001</v>
      </c>
      <c r="N152" s="1"/>
      <c r="O152" s="1"/>
    </row>
    <row r="153" spans="1:15" ht="12.75" customHeight="1">
      <c r="A153" s="56">
        <v>144</v>
      </c>
      <c r="B153" s="31" t="s">
        <v>169</v>
      </c>
      <c r="C153" s="31">
        <v>132.6</v>
      </c>
      <c r="D153" s="40">
        <v>133.43333333333334</v>
      </c>
      <c r="E153" s="40">
        <v>130.96666666666667</v>
      </c>
      <c r="F153" s="40">
        <v>129.33333333333334</v>
      </c>
      <c r="G153" s="40">
        <v>126.86666666666667</v>
      </c>
      <c r="H153" s="40">
        <v>135.06666666666666</v>
      </c>
      <c r="I153" s="40">
        <v>137.53333333333336</v>
      </c>
      <c r="J153" s="40">
        <v>139.16666666666666</v>
      </c>
      <c r="K153" s="31">
        <v>135.9</v>
      </c>
      <c r="L153" s="31">
        <v>131.80000000000001</v>
      </c>
      <c r="M153" s="31">
        <v>35.305070000000001</v>
      </c>
      <c r="N153" s="1"/>
      <c r="O153" s="1"/>
    </row>
    <row r="154" spans="1:15" ht="12.75" customHeight="1">
      <c r="A154" s="56">
        <v>145</v>
      </c>
      <c r="B154" s="31" t="s">
        <v>171</v>
      </c>
      <c r="C154" s="31">
        <v>121.25</v>
      </c>
      <c r="D154" s="40">
        <v>122.38333333333333</v>
      </c>
      <c r="E154" s="40">
        <v>119.76666666666665</v>
      </c>
      <c r="F154" s="40">
        <v>118.28333333333333</v>
      </c>
      <c r="G154" s="40">
        <v>115.66666666666666</v>
      </c>
      <c r="H154" s="40">
        <v>123.86666666666665</v>
      </c>
      <c r="I154" s="40">
        <v>126.48333333333332</v>
      </c>
      <c r="J154" s="40">
        <v>127.96666666666664</v>
      </c>
      <c r="K154" s="31">
        <v>125</v>
      </c>
      <c r="L154" s="31">
        <v>120.9</v>
      </c>
      <c r="M154" s="31">
        <v>85.095749999999995</v>
      </c>
      <c r="N154" s="1"/>
      <c r="O154" s="1"/>
    </row>
    <row r="155" spans="1:15" ht="12.75" customHeight="1">
      <c r="A155" s="56">
        <v>146</v>
      </c>
      <c r="B155" s="31" t="s">
        <v>165</v>
      </c>
      <c r="C155" s="31">
        <v>100.8</v>
      </c>
      <c r="D155" s="40">
        <v>101.68333333333332</v>
      </c>
      <c r="E155" s="40">
        <v>98.96666666666664</v>
      </c>
      <c r="F155" s="40">
        <v>97.133333333333312</v>
      </c>
      <c r="G155" s="40">
        <v>94.416666666666629</v>
      </c>
      <c r="H155" s="40">
        <v>103.51666666666665</v>
      </c>
      <c r="I155" s="40">
        <v>106.23333333333332</v>
      </c>
      <c r="J155" s="40">
        <v>108.06666666666666</v>
      </c>
      <c r="K155" s="31">
        <v>104.4</v>
      </c>
      <c r="L155" s="31">
        <v>99.85</v>
      </c>
      <c r="M155" s="31">
        <v>220.78242</v>
      </c>
      <c r="N155" s="1"/>
      <c r="O155" s="1"/>
    </row>
    <row r="156" spans="1:15" ht="12.75" customHeight="1">
      <c r="A156" s="56">
        <v>147</v>
      </c>
      <c r="B156" s="31" t="s">
        <v>167</v>
      </c>
      <c r="C156" s="31">
        <v>3993.5</v>
      </c>
      <c r="D156" s="40">
        <v>3989.8166666666671</v>
      </c>
      <c r="E156" s="40">
        <v>3946.6833333333343</v>
      </c>
      <c r="F156" s="40">
        <v>3899.8666666666672</v>
      </c>
      <c r="G156" s="40">
        <v>3856.7333333333345</v>
      </c>
      <c r="H156" s="40">
        <v>4036.6333333333341</v>
      </c>
      <c r="I156" s="40">
        <v>4079.7666666666664</v>
      </c>
      <c r="J156" s="40">
        <v>4126.5833333333339</v>
      </c>
      <c r="K156" s="31">
        <v>4032.95</v>
      </c>
      <c r="L156" s="31">
        <v>3943</v>
      </c>
      <c r="M156" s="31">
        <v>0.75172000000000005</v>
      </c>
      <c r="N156" s="1"/>
      <c r="O156" s="1"/>
    </row>
    <row r="157" spans="1:15" ht="12.75" customHeight="1">
      <c r="A157" s="56">
        <v>148</v>
      </c>
      <c r="B157" s="31" t="s">
        <v>168</v>
      </c>
      <c r="C157" s="31">
        <v>19224.2</v>
      </c>
      <c r="D157" s="40">
        <v>19276.45</v>
      </c>
      <c r="E157" s="40">
        <v>19118.850000000002</v>
      </c>
      <c r="F157" s="40">
        <v>19013.5</v>
      </c>
      <c r="G157" s="40">
        <v>18855.900000000001</v>
      </c>
      <c r="H157" s="40">
        <v>19381.800000000003</v>
      </c>
      <c r="I157" s="40">
        <v>19539.400000000001</v>
      </c>
      <c r="J157" s="40">
        <v>19644.750000000004</v>
      </c>
      <c r="K157" s="31">
        <v>19434.05</v>
      </c>
      <c r="L157" s="31">
        <v>19171.099999999999</v>
      </c>
      <c r="M157" s="31">
        <v>0.3422</v>
      </c>
      <c r="N157" s="1"/>
      <c r="O157" s="1"/>
    </row>
    <row r="158" spans="1:15" ht="12.75" customHeight="1">
      <c r="A158" s="56">
        <v>149</v>
      </c>
      <c r="B158" s="31" t="s">
        <v>164</v>
      </c>
      <c r="C158" s="31">
        <v>337.75</v>
      </c>
      <c r="D158" s="40">
        <v>336.16666666666669</v>
      </c>
      <c r="E158" s="40">
        <v>332.48333333333335</v>
      </c>
      <c r="F158" s="40">
        <v>327.21666666666664</v>
      </c>
      <c r="G158" s="40">
        <v>323.5333333333333</v>
      </c>
      <c r="H158" s="40">
        <v>341.43333333333339</v>
      </c>
      <c r="I158" s="40">
        <v>345.11666666666667</v>
      </c>
      <c r="J158" s="40">
        <v>350.38333333333344</v>
      </c>
      <c r="K158" s="31">
        <v>339.85</v>
      </c>
      <c r="L158" s="31">
        <v>330.9</v>
      </c>
      <c r="M158" s="31">
        <v>7.3759899999999998</v>
      </c>
      <c r="N158" s="1"/>
      <c r="O158" s="1"/>
    </row>
    <row r="159" spans="1:15" ht="12.75" customHeight="1">
      <c r="A159" s="56">
        <v>150</v>
      </c>
      <c r="B159" s="31" t="s">
        <v>270</v>
      </c>
      <c r="C159" s="31">
        <v>842.45</v>
      </c>
      <c r="D159" s="40">
        <v>852.15</v>
      </c>
      <c r="E159" s="40">
        <v>828.3</v>
      </c>
      <c r="F159" s="40">
        <v>814.15</v>
      </c>
      <c r="G159" s="40">
        <v>790.3</v>
      </c>
      <c r="H159" s="40">
        <v>866.3</v>
      </c>
      <c r="I159" s="40">
        <v>890.15000000000009</v>
      </c>
      <c r="J159" s="40">
        <v>904.3</v>
      </c>
      <c r="K159" s="31">
        <v>876</v>
      </c>
      <c r="L159" s="31">
        <v>838</v>
      </c>
      <c r="M159" s="31">
        <v>5.7166300000000003</v>
      </c>
      <c r="N159" s="1"/>
      <c r="O159" s="1"/>
    </row>
    <row r="160" spans="1:15" ht="12.75" customHeight="1">
      <c r="A160" s="56">
        <v>151</v>
      </c>
      <c r="B160" s="31" t="s">
        <v>172</v>
      </c>
      <c r="C160" s="31">
        <v>138.5</v>
      </c>
      <c r="D160" s="40">
        <v>139.1</v>
      </c>
      <c r="E160" s="40">
        <v>136.6</v>
      </c>
      <c r="F160" s="40">
        <v>134.69999999999999</v>
      </c>
      <c r="G160" s="40">
        <v>132.19999999999999</v>
      </c>
      <c r="H160" s="40">
        <v>141</v>
      </c>
      <c r="I160" s="40">
        <v>143.5</v>
      </c>
      <c r="J160" s="40">
        <v>145.4</v>
      </c>
      <c r="K160" s="31">
        <v>141.6</v>
      </c>
      <c r="L160" s="31">
        <v>137.19999999999999</v>
      </c>
      <c r="M160" s="31">
        <v>56.574950000000001</v>
      </c>
      <c r="N160" s="1"/>
      <c r="O160" s="1"/>
    </row>
    <row r="161" spans="1:15" ht="12.75" customHeight="1">
      <c r="A161" s="56">
        <v>152</v>
      </c>
      <c r="B161" s="31" t="s">
        <v>271</v>
      </c>
      <c r="C161" s="31">
        <v>176.85</v>
      </c>
      <c r="D161" s="40">
        <v>178.35</v>
      </c>
      <c r="E161" s="40">
        <v>174.64999999999998</v>
      </c>
      <c r="F161" s="40">
        <v>172.45</v>
      </c>
      <c r="G161" s="40">
        <v>168.74999999999997</v>
      </c>
      <c r="H161" s="40">
        <v>180.54999999999998</v>
      </c>
      <c r="I161" s="40">
        <v>184.24999999999997</v>
      </c>
      <c r="J161" s="40">
        <v>186.45</v>
      </c>
      <c r="K161" s="31">
        <v>182.05</v>
      </c>
      <c r="L161" s="31">
        <v>176.15</v>
      </c>
      <c r="M161" s="31">
        <v>4.6057199999999998</v>
      </c>
      <c r="N161" s="1"/>
      <c r="O161" s="1"/>
    </row>
    <row r="162" spans="1:15" ht="12.75" customHeight="1">
      <c r="A162" s="56">
        <v>153</v>
      </c>
      <c r="B162" s="31" t="s">
        <v>179</v>
      </c>
      <c r="C162" s="31">
        <v>2902.9</v>
      </c>
      <c r="D162" s="40">
        <v>2917.6333333333332</v>
      </c>
      <c r="E162" s="40">
        <v>2875.2666666666664</v>
      </c>
      <c r="F162" s="40">
        <v>2847.6333333333332</v>
      </c>
      <c r="G162" s="40">
        <v>2805.2666666666664</v>
      </c>
      <c r="H162" s="40">
        <v>2945.2666666666664</v>
      </c>
      <c r="I162" s="40">
        <v>2987.6333333333332</v>
      </c>
      <c r="J162" s="40">
        <v>3015.2666666666664</v>
      </c>
      <c r="K162" s="31">
        <v>2960</v>
      </c>
      <c r="L162" s="31">
        <v>2890</v>
      </c>
      <c r="M162" s="31">
        <v>1.6758500000000001</v>
      </c>
      <c r="N162" s="1"/>
      <c r="O162" s="1"/>
    </row>
    <row r="163" spans="1:15" ht="12.75" customHeight="1">
      <c r="A163" s="56">
        <v>154</v>
      </c>
      <c r="B163" s="31" t="s">
        <v>173</v>
      </c>
      <c r="C163" s="31">
        <v>39294.85</v>
      </c>
      <c r="D163" s="40">
        <v>39509.799999999996</v>
      </c>
      <c r="E163" s="40">
        <v>38986.249999999993</v>
      </c>
      <c r="F163" s="40">
        <v>38677.649999999994</v>
      </c>
      <c r="G163" s="40">
        <v>38154.099999999991</v>
      </c>
      <c r="H163" s="40">
        <v>39818.399999999994</v>
      </c>
      <c r="I163" s="40">
        <v>40341.949999999997</v>
      </c>
      <c r="J163" s="40">
        <v>40650.549999999996</v>
      </c>
      <c r="K163" s="31">
        <v>40033.35</v>
      </c>
      <c r="L163" s="31">
        <v>39201.199999999997</v>
      </c>
      <c r="M163" s="31">
        <v>6.1350000000000002E-2</v>
      </c>
      <c r="N163" s="1"/>
      <c r="O163" s="1"/>
    </row>
    <row r="164" spans="1:15" ht="12.75" customHeight="1">
      <c r="A164" s="56">
        <v>155</v>
      </c>
      <c r="B164" s="31" t="s">
        <v>175</v>
      </c>
      <c r="C164" s="31">
        <v>216.05</v>
      </c>
      <c r="D164" s="40">
        <v>217.25</v>
      </c>
      <c r="E164" s="40">
        <v>214.5</v>
      </c>
      <c r="F164" s="40">
        <v>212.95</v>
      </c>
      <c r="G164" s="40">
        <v>210.2</v>
      </c>
      <c r="H164" s="40">
        <v>218.8</v>
      </c>
      <c r="I164" s="40">
        <v>221.55</v>
      </c>
      <c r="J164" s="40">
        <v>223.10000000000002</v>
      </c>
      <c r="K164" s="31">
        <v>220</v>
      </c>
      <c r="L164" s="31">
        <v>215.7</v>
      </c>
      <c r="M164" s="31">
        <v>4.9776699999999998</v>
      </c>
      <c r="N164" s="1"/>
      <c r="O164" s="1"/>
    </row>
    <row r="165" spans="1:15" ht="12.75" customHeight="1">
      <c r="A165" s="56">
        <v>156</v>
      </c>
      <c r="B165" s="31" t="s">
        <v>177</v>
      </c>
      <c r="C165" s="31">
        <v>5053.3999999999996</v>
      </c>
      <c r="D165" s="40">
        <v>5079.5333333333328</v>
      </c>
      <c r="E165" s="40">
        <v>4989.0666666666657</v>
      </c>
      <c r="F165" s="40">
        <v>4924.7333333333327</v>
      </c>
      <c r="G165" s="40">
        <v>4834.2666666666655</v>
      </c>
      <c r="H165" s="40">
        <v>5143.8666666666659</v>
      </c>
      <c r="I165" s="40">
        <v>5234.333333333333</v>
      </c>
      <c r="J165" s="40">
        <v>5298.6666666666661</v>
      </c>
      <c r="K165" s="31">
        <v>5170</v>
      </c>
      <c r="L165" s="31">
        <v>5015.2</v>
      </c>
      <c r="M165" s="31">
        <v>0.78952999999999995</v>
      </c>
      <c r="N165" s="1"/>
      <c r="O165" s="1"/>
    </row>
    <row r="166" spans="1:15" ht="12.75" customHeight="1">
      <c r="A166" s="56">
        <v>157</v>
      </c>
      <c r="B166" s="31" t="s">
        <v>178</v>
      </c>
      <c r="C166" s="31">
        <v>2410.1999999999998</v>
      </c>
      <c r="D166" s="40">
        <v>2421.3833333333332</v>
      </c>
      <c r="E166" s="40">
        <v>2393.8166666666666</v>
      </c>
      <c r="F166" s="40">
        <v>2377.4333333333334</v>
      </c>
      <c r="G166" s="40">
        <v>2349.8666666666668</v>
      </c>
      <c r="H166" s="40">
        <v>2437.7666666666664</v>
      </c>
      <c r="I166" s="40">
        <v>2465.333333333333</v>
      </c>
      <c r="J166" s="40">
        <v>2481.7166666666662</v>
      </c>
      <c r="K166" s="31">
        <v>2448.9499999999998</v>
      </c>
      <c r="L166" s="31">
        <v>2405</v>
      </c>
      <c r="M166" s="31">
        <v>1.74813</v>
      </c>
      <c r="N166" s="1"/>
      <c r="O166" s="1"/>
    </row>
    <row r="167" spans="1:15" ht="12.75" customHeight="1">
      <c r="A167" s="56">
        <v>158</v>
      </c>
      <c r="B167" s="31" t="s">
        <v>174</v>
      </c>
      <c r="C167" s="31">
        <v>2576.8000000000002</v>
      </c>
      <c r="D167" s="40">
        <v>2588.5</v>
      </c>
      <c r="E167" s="40">
        <v>2552</v>
      </c>
      <c r="F167" s="40">
        <v>2527.1999999999998</v>
      </c>
      <c r="G167" s="40">
        <v>2490.6999999999998</v>
      </c>
      <c r="H167" s="40">
        <v>2613.3000000000002</v>
      </c>
      <c r="I167" s="40">
        <v>2649.8</v>
      </c>
      <c r="J167" s="40">
        <v>2674.6000000000004</v>
      </c>
      <c r="K167" s="31">
        <v>2625</v>
      </c>
      <c r="L167" s="31">
        <v>2563.6999999999998</v>
      </c>
      <c r="M167" s="31">
        <v>3.5473499999999998</v>
      </c>
      <c r="N167" s="1"/>
      <c r="O167" s="1"/>
    </row>
    <row r="168" spans="1:15" ht="12.75" customHeight="1">
      <c r="A168" s="56">
        <v>159</v>
      </c>
      <c r="B168" s="31" t="s">
        <v>272</v>
      </c>
      <c r="C168" s="31">
        <v>2339.15</v>
      </c>
      <c r="D168" s="40">
        <v>2354.4666666666667</v>
      </c>
      <c r="E168" s="40">
        <v>2314.7333333333336</v>
      </c>
      <c r="F168" s="40">
        <v>2290.3166666666671</v>
      </c>
      <c r="G168" s="40">
        <v>2250.5833333333339</v>
      </c>
      <c r="H168" s="40">
        <v>2378.8833333333332</v>
      </c>
      <c r="I168" s="40">
        <v>2418.6166666666659</v>
      </c>
      <c r="J168" s="40">
        <v>2443.0333333333328</v>
      </c>
      <c r="K168" s="31">
        <v>2394.1999999999998</v>
      </c>
      <c r="L168" s="31">
        <v>2330.0500000000002</v>
      </c>
      <c r="M168" s="31">
        <v>1.63106</v>
      </c>
      <c r="N168" s="1"/>
      <c r="O168" s="1"/>
    </row>
    <row r="169" spans="1:15" ht="12.75" customHeight="1">
      <c r="A169" s="56">
        <v>160</v>
      </c>
      <c r="B169" s="31" t="s">
        <v>176</v>
      </c>
      <c r="C169" s="31">
        <v>118.05</v>
      </c>
      <c r="D169" s="40">
        <v>119.08333333333333</v>
      </c>
      <c r="E169" s="40">
        <v>116.76666666666665</v>
      </c>
      <c r="F169" s="40">
        <v>115.48333333333332</v>
      </c>
      <c r="G169" s="40">
        <v>113.16666666666664</v>
      </c>
      <c r="H169" s="40">
        <v>120.36666666666666</v>
      </c>
      <c r="I169" s="40">
        <v>122.68333333333335</v>
      </c>
      <c r="J169" s="40">
        <v>123.96666666666667</v>
      </c>
      <c r="K169" s="31">
        <v>121.4</v>
      </c>
      <c r="L169" s="31">
        <v>117.8</v>
      </c>
      <c r="M169" s="31">
        <v>17.000260000000001</v>
      </c>
      <c r="N169" s="1"/>
      <c r="O169" s="1"/>
    </row>
    <row r="170" spans="1:15" ht="12.75" customHeight="1">
      <c r="A170" s="56">
        <v>161</v>
      </c>
      <c r="B170" s="31" t="s">
        <v>181</v>
      </c>
      <c r="C170" s="31">
        <v>205.4</v>
      </c>
      <c r="D170" s="40">
        <v>206.31666666666669</v>
      </c>
      <c r="E170" s="40">
        <v>203.93333333333339</v>
      </c>
      <c r="F170" s="40">
        <v>202.4666666666667</v>
      </c>
      <c r="G170" s="40">
        <v>200.0833333333334</v>
      </c>
      <c r="H170" s="40">
        <v>207.78333333333339</v>
      </c>
      <c r="I170" s="40">
        <v>210.16666666666666</v>
      </c>
      <c r="J170" s="40">
        <v>211.63333333333338</v>
      </c>
      <c r="K170" s="31">
        <v>208.7</v>
      </c>
      <c r="L170" s="31">
        <v>204.85</v>
      </c>
      <c r="M170" s="31">
        <v>67.319770000000005</v>
      </c>
      <c r="N170" s="1"/>
      <c r="O170" s="1"/>
    </row>
    <row r="171" spans="1:15" ht="12.75" customHeight="1">
      <c r="A171" s="56">
        <v>162</v>
      </c>
      <c r="B171" s="31" t="s">
        <v>273</v>
      </c>
      <c r="C171" s="31">
        <v>467.4</v>
      </c>
      <c r="D171" s="40">
        <v>466.76666666666665</v>
      </c>
      <c r="E171" s="40">
        <v>459.58333333333331</v>
      </c>
      <c r="F171" s="40">
        <v>451.76666666666665</v>
      </c>
      <c r="G171" s="40">
        <v>444.58333333333331</v>
      </c>
      <c r="H171" s="40">
        <v>474.58333333333331</v>
      </c>
      <c r="I171" s="40">
        <v>481.76666666666671</v>
      </c>
      <c r="J171" s="40">
        <v>489.58333333333331</v>
      </c>
      <c r="K171" s="31">
        <v>473.95</v>
      </c>
      <c r="L171" s="31">
        <v>458.95</v>
      </c>
      <c r="M171" s="31">
        <v>4.5276699999999996</v>
      </c>
      <c r="N171" s="1"/>
      <c r="O171" s="1"/>
    </row>
    <row r="172" spans="1:15" ht="12.75" customHeight="1">
      <c r="A172" s="56">
        <v>163</v>
      </c>
      <c r="B172" s="31" t="s">
        <v>274</v>
      </c>
      <c r="C172" s="31">
        <v>14686.8</v>
      </c>
      <c r="D172" s="40">
        <v>14594.633333333333</v>
      </c>
      <c r="E172" s="40">
        <v>14452.166666666666</v>
      </c>
      <c r="F172" s="40">
        <v>14217.533333333333</v>
      </c>
      <c r="G172" s="40">
        <v>14075.066666666666</v>
      </c>
      <c r="H172" s="40">
        <v>14829.266666666666</v>
      </c>
      <c r="I172" s="40">
        <v>14971.733333333334</v>
      </c>
      <c r="J172" s="40">
        <v>15206.366666666667</v>
      </c>
      <c r="K172" s="31">
        <v>14737.1</v>
      </c>
      <c r="L172" s="31">
        <v>14360</v>
      </c>
      <c r="M172" s="31">
        <v>5.7790000000000001E-2</v>
      </c>
      <c r="N172" s="1"/>
      <c r="O172" s="1"/>
    </row>
    <row r="173" spans="1:15" ht="12.75" customHeight="1">
      <c r="A173" s="56">
        <v>164</v>
      </c>
      <c r="B173" s="31" t="s">
        <v>180</v>
      </c>
      <c r="C173" s="31">
        <v>36.85</v>
      </c>
      <c r="D173" s="40">
        <v>37.083333333333336</v>
      </c>
      <c r="E173" s="40">
        <v>36.016666666666673</v>
      </c>
      <c r="F173" s="40">
        <v>35.183333333333337</v>
      </c>
      <c r="G173" s="40">
        <v>34.116666666666674</v>
      </c>
      <c r="H173" s="40">
        <v>37.916666666666671</v>
      </c>
      <c r="I173" s="40">
        <v>38.983333333333334</v>
      </c>
      <c r="J173" s="40">
        <v>39.81666666666667</v>
      </c>
      <c r="K173" s="31">
        <v>38.15</v>
      </c>
      <c r="L173" s="31">
        <v>36.25</v>
      </c>
      <c r="M173" s="31">
        <v>574.14841000000001</v>
      </c>
      <c r="N173" s="1"/>
      <c r="O173" s="1"/>
    </row>
    <row r="174" spans="1:15" ht="12.75" customHeight="1">
      <c r="A174" s="56">
        <v>165</v>
      </c>
      <c r="B174" s="31" t="s">
        <v>185</v>
      </c>
      <c r="C174" s="31">
        <v>172.9</v>
      </c>
      <c r="D174" s="40">
        <v>174.81666666666669</v>
      </c>
      <c r="E174" s="40">
        <v>170.33333333333337</v>
      </c>
      <c r="F174" s="40">
        <v>167.76666666666668</v>
      </c>
      <c r="G174" s="40">
        <v>163.28333333333336</v>
      </c>
      <c r="H174" s="40">
        <v>177.38333333333338</v>
      </c>
      <c r="I174" s="40">
        <v>181.86666666666667</v>
      </c>
      <c r="J174" s="40">
        <v>184.43333333333339</v>
      </c>
      <c r="K174" s="31">
        <v>179.3</v>
      </c>
      <c r="L174" s="31">
        <v>172.25</v>
      </c>
      <c r="M174" s="31">
        <v>45.30048</v>
      </c>
      <c r="N174" s="1"/>
      <c r="O174" s="1"/>
    </row>
    <row r="175" spans="1:15" ht="12.75" customHeight="1">
      <c r="A175" s="56">
        <v>166</v>
      </c>
      <c r="B175" s="31" t="s">
        <v>186</v>
      </c>
      <c r="C175" s="31">
        <v>131.4</v>
      </c>
      <c r="D175" s="40">
        <v>131.96666666666667</v>
      </c>
      <c r="E175" s="40">
        <v>130.53333333333333</v>
      </c>
      <c r="F175" s="40">
        <v>129.66666666666666</v>
      </c>
      <c r="G175" s="40">
        <v>128.23333333333332</v>
      </c>
      <c r="H175" s="40">
        <v>132.83333333333334</v>
      </c>
      <c r="I175" s="40">
        <v>134.26666666666668</v>
      </c>
      <c r="J175" s="40">
        <v>135.13333333333335</v>
      </c>
      <c r="K175" s="31">
        <v>133.4</v>
      </c>
      <c r="L175" s="31">
        <v>131.1</v>
      </c>
      <c r="M175" s="31">
        <v>30.075410000000002</v>
      </c>
      <c r="N175" s="1"/>
      <c r="O175" s="1"/>
    </row>
    <row r="176" spans="1:15" ht="12.75" customHeight="1">
      <c r="A176" s="56">
        <v>167</v>
      </c>
      <c r="B176" s="31" t="s">
        <v>187</v>
      </c>
      <c r="C176" s="31">
        <v>2372.8000000000002</v>
      </c>
      <c r="D176" s="40">
        <v>2367.4500000000003</v>
      </c>
      <c r="E176" s="40">
        <v>2342.9000000000005</v>
      </c>
      <c r="F176" s="40">
        <v>2313.0000000000005</v>
      </c>
      <c r="G176" s="40">
        <v>2288.4500000000007</v>
      </c>
      <c r="H176" s="40">
        <v>2397.3500000000004</v>
      </c>
      <c r="I176" s="40">
        <v>2421.9000000000005</v>
      </c>
      <c r="J176" s="40">
        <v>2451.8000000000002</v>
      </c>
      <c r="K176" s="31">
        <v>2392</v>
      </c>
      <c r="L176" s="31">
        <v>2337.5500000000002</v>
      </c>
      <c r="M176" s="31">
        <v>36.396160000000002</v>
      </c>
      <c r="N176" s="1"/>
      <c r="O176" s="1"/>
    </row>
    <row r="177" spans="1:15" ht="12.75" customHeight="1">
      <c r="A177" s="56">
        <v>168</v>
      </c>
      <c r="B177" s="31" t="s">
        <v>275</v>
      </c>
      <c r="C177" s="31">
        <v>907.25</v>
      </c>
      <c r="D177" s="40">
        <v>907.08333333333337</v>
      </c>
      <c r="E177" s="40">
        <v>899.16666666666674</v>
      </c>
      <c r="F177" s="40">
        <v>891.08333333333337</v>
      </c>
      <c r="G177" s="40">
        <v>883.16666666666674</v>
      </c>
      <c r="H177" s="40">
        <v>915.16666666666674</v>
      </c>
      <c r="I177" s="40">
        <v>923.08333333333348</v>
      </c>
      <c r="J177" s="40">
        <v>931.16666666666674</v>
      </c>
      <c r="K177" s="31">
        <v>915</v>
      </c>
      <c r="L177" s="31">
        <v>899</v>
      </c>
      <c r="M177" s="31">
        <v>13.62134</v>
      </c>
      <c r="N177" s="1"/>
      <c r="O177" s="1"/>
    </row>
    <row r="178" spans="1:15" ht="12.75" customHeight="1">
      <c r="A178" s="56">
        <v>169</v>
      </c>
      <c r="B178" s="31" t="s">
        <v>189</v>
      </c>
      <c r="C178" s="31">
        <v>1148.2</v>
      </c>
      <c r="D178" s="40">
        <v>1142.6166666666668</v>
      </c>
      <c r="E178" s="40">
        <v>1131.5833333333335</v>
      </c>
      <c r="F178" s="40">
        <v>1114.9666666666667</v>
      </c>
      <c r="G178" s="40">
        <v>1103.9333333333334</v>
      </c>
      <c r="H178" s="40">
        <v>1159.2333333333336</v>
      </c>
      <c r="I178" s="40">
        <v>1170.2666666666669</v>
      </c>
      <c r="J178" s="40">
        <v>1186.8833333333337</v>
      </c>
      <c r="K178" s="31">
        <v>1153.6500000000001</v>
      </c>
      <c r="L178" s="31">
        <v>1126</v>
      </c>
      <c r="M178" s="31">
        <v>19.30715</v>
      </c>
      <c r="N178" s="1"/>
      <c r="O178" s="1"/>
    </row>
    <row r="179" spans="1:15" ht="12.75" customHeight="1">
      <c r="A179" s="56">
        <v>170</v>
      </c>
      <c r="B179" s="31" t="s">
        <v>193</v>
      </c>
      <c r="C179" s="31">
        <v>2315.9499999999998</v>
      </c>
      <c r="D179" s="40">
        <v>2319.1166666666668</v>
      </c>
      <c r="E179" s="40">
        <v>2287.8333333333335</v>
      </c>
      <c r="F179" s="40">
        <v>2259.7166666666667</v>
      </c>
      <c r="G179" s="40">
        <v>2228.4333333333334</v>
      </c>
      <c r="H179" s="40">
        <v>2347.2333333333336</v>
      </c>
      <c r="I179" s="40">
        <v>2378.5166666666664</v>
      </c>
      <c r="J179" s="40">
        <v>2406.6333333333337</v>
      </c>
      <c r="K179" s="31">
        <v>2350.4</v>
      </c>
      <c r="L179" s="31">
        <v>2291</v>
      </c>
      <c r="M179" s="31">
        <v>8.7761800000000001</v>
      </c>
      <c r="N179" s="1"/>
      <c r="O179" s="1"/>
    </row>
    <row r="180" spans="1:15" ht="12.75" customHeight="1">
      <c r="A180" s="56">
        <v>171</v>
      </c>
      <c r="B180" s="31" t="s">
        <v>276</v>
      </c>
      <c r="C180" s="31">
        <v>7750.35</v>
      </c>
      <c r="D180" s="40">
        <v>7716.55</v>
      </c>
      <c r="E180" s="40">
        <v>7636.1</v>
      </c>
      <c r="F180" s="40">
        <v>7521.85</v>
      </c>
      <c r="G180" s="40">
        <v>7441.4000000000005</v>
      </c>
      <c r="H180" s="40">
        <v>7830.8</v>
      </c>
      <c r="I180" s="40">
        <v>7911.2499999999991</v>
      </c>
      <c r="J180" s="40">
        <v>8025.5</v>
      </c>
      <c r="K180" s="31">
        <v>7797</v>
      </c>
      <c r="L180" s="31">
        <v>7602.3</v>
      </c>
      <c r="M180" s="31">
        <v>0.10002999999999999</v>
      </c>
      <c r="N180" s="1"/>
      <c r="O180" s="1"/>
    </row>
    <row r="181" spans="1:15" ht="12.75" customHeight="1">
      <c r="A181" s="56">
        <v>172</v>
      </c>
      <c r="B181" s="31" t="s">
        <v>191</v>
      </c>
      <c r="C181" s="31">
        <v>26310.95</v>
      </c>
      <c r="D181" s="40">
        <v>26250.266666666663</v>
      </c>
      <c r="E181" s="40">
        <v>25990.533333333326</v>
      </c>
      <c r="F181" s="40">
        <v>25670.116666666661</v>
      </c>
      <c r="G181" s="40">
        <v>25410.383333333324</v>
      </c>
      <c r="H181" s="40">
        <v>26570.683333333327</v>
      </c>
      <c r="I181" s="40">
        <v>26830.416666666664</v>
      </c>
      <c r="J181" s="40">
        <v>27150.833333333328</v>
      </c>
      <c r="K181" s="31">
        <v>26510</v>
      </c>
      <c r="L181" s="31">
        <v>25929.85</v>
      </c>
      <c r="M181" s="31">
        <v>0.16055</v>
      </c>
      <c r="N181" s="1"/>
      <c r="O181" s="1"/>
    </row>
    <row r="182" spans="1:15" ht="12.75" customHeight="1">
      <c r="A182" s="56">
        <v>173</v>
      </c>
      <c r="B182" s="31" t="s">
        <v>194</v>
      </c>
      <c r="C182" s="31">
        <v>1177.55</v>
      </c>
      <c r="D182" s="40">
        <v>1187.7833333333335</v>
      </c>
      <c r="E182" s="40">
        <v>1155.5666666666671</v>
      </c>
      <c r="F182" s="40">
        <v>1133.5833333333335</v>
      </c>
      <c r="G182" s="40">
        <v>1101.366666666667</v>
      </c>
      <c r="H182" s="40">
        <v>1209.7666666666671</v>
      </c>
      <c r="I182" s="40">
        <v>1241.9833333333338</v>
      </c>
      <c r="J182" s="40">
        <v>1263.9666666666672</v>
      </c>
      <c r="K182" s="31">
        <v>1220</v>
      </c>
      <c r="L182" s="31">
        <v>1165.8</v>
      </c>
      <c r="M182" s="31">
        <v>11.15587</v>
      </c>
      <c r="N182" s="1"/>
      <c r="O182" s="1"/>
    </row>
    <row r="183" spans="1:15" ht="12.75" customHeight="1">
      <c r="A183" s="56">
        <v>174</v>
      </c>
      <c r="B183" s="31" t="s">
        <v>192</v>
      </c>
      <c r="C183" s="31">
        <v>2374.35</v>
      </c>
      <c r="D183" s="40">
        <v>2388.4500000000003</v>
      </c>
      <c r="E183" s="40">
        <v>2340.9000000000005</v>
      </c>
      <c r="F183" s="40">
        <v>2307.4500000000003</v>
      </c>
      <c r="G183" s="40">
        <v>2259.9000000000005</v>
      </c>
      <c r="H183" s="40">
        <v>2421.9000000000005</v>
      </c>
      <c r="I183" s="40">
        <v>2469.4500000000007</v>
      </c>
      <c r="J183" s="40">
        <v>2502.9000000000005</v>
      </c>
      <c r="K183" s="31">
        <v>2436</v>
      </c>
      <c r="L183" s="31">
        <v>2355</v>
      </c>
      <c r="M183" s="31">
        <v>3.1799499999999998</v>
      </c>
      <c r="N183" s="1"/>
      <c r="O183" s="1"/>
    </row>
    <row r="184" spans="1:15" ht="12.75" customHeight="1">
      <c r="A184" s="56">
        <v>175</v>
      </c>
      <c r="B184" s="31" t="s">
        <v>190</v>
      </c>
      <c r="C184" s="31">
        <v>456.95</v>
      </c>
      <c r="D184" s="40">
        <v>457.58333333333331</v>
      </c>
      <c r="E184" s="40">
        <v>451.56666666666661</v>
      </c>
      <c r="F184" s="40">
        <v>446.18333333333328</v>
      </c>
      <c r="G184" s="40">
        <v>440.16666666666657</v>
      </c>
      <c r="H184" s="40">
        <v>462.96666666666664</v>
      </c>
      <c r="I184" s="40">
        <v>468.98333333333341</v>
      </c>
      <c r="J184" s="40">
        <v>474.36666666666667</v>
      </c>
      <c r="K184" s="31">
        <v>463.6</v>
      </c>
      <c r="L184" s="31">
        <v>452.2</v>
      </c>
      <c r="M184" s="31">
        <v>132.21159</v>
      </c>
      <c r="N184" s="1"/>
      <c r="O184" s="1"/>
    </row>
    <row r="185" spans="1:15" ht="12.75" customHeight="1">
      <c r="A185" s="56">
        <v>176</v>
      </c>
      <c r="B185" s="31" t="s">
        <v>188</v>
      </c>
      <c r="C185" s="31">
        <v>108.8</v>
      </c>
      <c r="D185" s="40">
        <v>109.51666666666667</v>
      </c>
      <c r="E185" s="40">
        <v>107.08333333333333</v>
      </c>
      <c r="F185" s="40">
        <v>105.36666666666666</v>
      </c>
      <c r="G185" s="40">
        <v>102.93333333333332</v>
      </c>
      <c r="H185" s="40">
        <v>111.23333333333333</v>
      </c>
      <c r="I185" s="40">
        <v>113.66666666666667</v>
      </c>
      <c r="J185" s="40">
        <v>115.38333333333334</v>
      </c>
      <c r="K185" s="31">
        <v>111.95</v>
      </c>
      <c r="L185" s="31">
        <v>107.8</v>
      </c>
      <c r="M185" s="31">
        <v>278.99054999999998</v>
      </c>
      <c r="N185" s="1"/>
      <c r="O185" s="1"/>
    </row>
    <row r="186" spans="1:15" ht="12.75" customHeight="1">
      <c r="A186" s="56">
        <v>177</v>
      </c>
      <c r="B186" s="31" t="s">
        <v>195</v>
      </c>
      <c r="C186" s="31">
        <v>785.4</v>
      </c>
      <c r="D186" s="40">
        <v>785.93333333333328</v>
      </c>
      <c r="E186" s="40">
        <v>777.06666666666661</v>
      </c>
      <c r="F186" s="40">
        <v>768.73333333333335</v>
      </c>
      <c r="G186" s="40">
        <v>759.86666666666667</v>
      </c>
      <c r="H186" s="40">
        <v>794.26666666666654</v>
      </c>
      <c r="I186" s="40">
        <v>803.1333333333331</v>
      </c>
      <c r="J186" s="40">
        <v>811.46666666666647</v>
      </c>
      <c r="K186" s="31">
        <v>794.8</v>
      </c>
      <c r="L186" s="31">
        <v>777.6</v>
      </c>
      <c r="M186" s="31">
        <v>30.762720000000002</v>
      </c>
      <c r="N186" s="1"/>
      <c r="O186" s="1"/>
    </row>
    <row r="187" spans="1:15" ht="12.75" customHeight="1">
      <c r="A187" s="56">
        <v>178</v>
      </c>
      <c r="B187" s="31" t="s">
        <v>196</v>
      </c>
      <c r="C187" s="31">
        <v>491.75</v>
      </c>
      <c r="D187" s="40">
        <v>495.58333333333331</v>
      </c>
      <c r="E187" s="40">
        <v>486.16666666666663</v>
      </c>
      <c r="F187" s="40">
        <v>480.58333333333331</v>
      </c>
      <c r="G187" s="40">
        <v>471.16666666666663</v>
      </c>
      <c r="H187" s="40">
        <v>501.16666666666663</v>
      </c>
      <c r="I187" s="40">
        <v>510.58333333333326</v>
      </c>
      <c r="J187" s="40">
        <v>516.16666666666663</v>
      </c>
      <c r="K187" s="31">
        <v>505</v>
      </c>
      <c r="L187" s="31">
        <v>490</v>
      </c>
      <c r="M187" s="31">
        <v>6.8555900000000003</v>
      </c>
      <c r="N187" s="1"/>
      <c r="O187" s="1"/>
    </row>
    <row r="188" spans="1:15" ht="12.75" customHeight="1">
      <c r="A188" s="56">
        <v>179</v>
      </c>
      <c r="B188" s="31" t="s">
        <v>277</v>
      </c>
      <c r="C188" s="31">
        <v>591.04999999999995</v>
      </c>
      <c r="D188" s="40">
        <v>598.05000000000007</v>
      </c>
      <c r="E188" s="40">
        <v>582.50000000000011</v>
      </c>
      <c r="F188" s="40">
        <v>573.95000000000005</v>
      </c>
      <c r="G188" s="40">
        <v>558.40000000000009</v>
      </c>
      <c r="H188" s="40">
        <v>606.60000000000014</v>
      </c>
      <c r="I188" s="40">
        <v>622.15000000000009</v>
      </c>
      <c r="J188" s="40">
        <v>630.70000000000016</v>
      </c>
      <c r="K188" s="31">
        <v>613.6</v>
      </c>
      <c r="L188" s="31">
        <v>589.5</v>
      </c>
      <c r="M188" s="31">
        <v>4.4842899999999997</v>
      </c>
      <c r="N188" s="1"/>
      <c r="O188" s="1"/>
    </row>
    <row r="189" spans="1:15" ht="12.75" customHeight="1">
      <c r="A189" s="56">
        <v>180</v>
      </c>
      <c r="B189" s="31" t="s">
        <v>208</v>
      </c>
      <c r="C189" s="31">
        <v>610.5</v>
      </c>
      <c r="D189" s="40">
        <v>613.1</v>
      </c>
      <c r="E189" s="40">
        <v>603.40000000000009</v>
      </c>
      <c r="F189" s="40">
        <v>596.30000000000007</v>
      </c>
      <c r="G189" s="40">
        <v>586.60000000000014</v>
      </c>
      <c r="H189" s="40">
        <v>620.20000000000005</v>
      </c>
      <c r="I189" s="40">
        <v>629.90000000000009</v>
      </c>
      <c r="J189" s="40">
        <v>637</v>
      </c>
      <c r="K189" s="31">
        <v>622.79999999999995</v>
      </c>
      <c r="L189" s="31">
        <v>606</v>
      </c>
      <c r="M189" s="31">
        <v>10.403219999999999</v>
      </c>
      <c r="N189" s="1"/>
      <c r="O189" s="1"/>
    </row>
    <row r="190" spans="1:15" ht="12.75" customHeight="1">
      <c r="A190" s="56">
        <v>181</v>
      </c>
      <c r="B190" s="31" t="s">
        <v>197</v>
      </c>
      <c r="C190" s="31">
        <v>872.2</v>
      </c>
      <c r="D190" s="40">
        <v>877.4666666666667</v>
      </c>
      <c r="E190" s="40">
        <v>862.93333333333339</v>
      </c>
      <c r="F190" s="40">
        <v>853.66666666666674</v>
      </c>
      <c r="G190" s="40">
        <v>839.13333333333344</v>
      </c>
      <c r="H190" s="40">
        <v>886.73333333333335</v>
      </c>
      <c r="I190" s="40">
        <v>901.26666666666665</v>
      </c>
      <c r="J190" s="40">
        <v>910.5333333333333</v>
      </c>
      <c r="K190" s="31">
        <v>892</v>
      </c>
      <c r="L190" s="31">
        <v>868.2</v>
      </c>
      <c r="M190" s="31">
        <v>6.44902</v>
      </c>
      <c r="N190" s="1"/>
      <c r="O190" s="1"/>
    </row>
    <row r="191" spans="1:15" ht="12.75" customHeight="1">
      <c r="A191" s="56">
        <v>182</v>
      </c>
      <c r="B191" s="31" t="s">
        <v>534</v>
      </c>
      <c r="C191" s="31">
        <v>1375.65</v>
      </c>
      <c r="D191" s="40">
        <v>1389.8833333333332</v>
      </c>
      <c r="E191" s="40">
        <v>1355.7666666666664</v>
      </c>
      <c r="F191" s="40">
        <v>1335.8833333333332</v>
      </c>
      <c r="G191" s="40">
        <v>1301.7666666666664</v>
      </c>
      <c r="H191" s="40">
        <v>1409.7666666666664</v>
      </c>
      <c r="I191" s="40">
        <v>1443.8833333333332</v>
      </c>
      <c r="J191" s="40">
        <v>1463.7666666666664</v>
      </c>
      <c r="K191" s="31">
        <v>1424</v>
      </c>
      <c r="L191" s="31">
        <v>1370</v>
      </c>
      <c r="M191" s="31">
        <v>2.3619500000000002</v>
      </c>
      <c r="N191" s="1"/>
      <c r="O191" s="1"/>
    </row>
    <row r="192" spans="1:15" ht="12.75" customHeight="1">
      <c r="A192" s="56">
        <v>183</v>
      </c>
      <c r="B192" s="31" t="s">
        <v>202</v>
      </c>
      <c r="C192" s="31">
        <v>3670.9</v>
      </c>
      <c r="D192" s="40">
        <v>3673.5666666666671</v>
      </c>
      <c r="E192" s="40">
        <v>3642.1333333333341</v>
      </c>
      <c r="F192" s="40">
        <v>3613.3666666666672</v>
      </c>
      <c r="G192" s="40">
        <v>3581.9333333333343</v>
      </c>
      <c r="H192" s="40">
        <v>3702.3333333333339</v>
      </c>
      <c r="I192" s="40">
        <v>3733.7666666666673</v>
      </c>
      <c r="J192" s="40">
        <v>3762.5333333333338</v>
      </c>
      <c r="K192" s="31">
        <v>3705</v>
      </c>
      <c r="L192" s="31">
        <v>3644.8</v>
      </c>
      <c r="M192" s="31">
        <v>22.099229999999999</v>
      </c>
      <c r="N192" s="1"/>
      <c r="O192" s="1"/>
    </row>
    <row r="193" spans="1:15" ht="12.75" customHeight="1">
      <c r="A193" s="56">
        <v>184</v>
      </c>
      <c r="B193" s="31" t="s">
        <v>198</v>
      </c>
      <c r="C193" s="31">
        <v>718.95</v>
      </c>
      <c r="D193" s="40">
        <v>720.65</v>
      </c>
      <c r="E193" s="40">
        <v>712.3</v>
      </c>
      <c r="F193" s="40">
        <v>705.65</v>
      </c>
      <c r="G193" s="40">
        <v>697.3</v>
      </c>
      <c r="H193" s="40">
        <v>727.3</v>
      </c>
      <c r="I193" s="40">
        <v>735.65000000000009</v>
      </c>
      <c r="J193" s="40">
        <v>742.3</v>
      </c>
      <c r="K193" s="31">
        <v>729</v>
      </c>
      <c r="L193" s="31">
        <v>714</v>
      </c>
      <c r="M193" s="31">
        <v>9.3150999999999993</v>
      </c>
      <c r="N193" s="1"/>
      <c r="O193" s="1"/>
    </row>
    <row r="194" spans="1:15" ht="12.75" customHeight="1">
      <c r="A194" s="56">
        <v>185</v>
      </c>
      <c r="B194" s="31" t="s">
        <v>278</v>
      </c>
      <c r="C194" s="31">
        <v>5501</v>
      </c>
      <c r="D194" s="40">
        <v>5525.6333333333341</v>
      </c>
      <c r="E194" s="40">
        <v>5456.3666666666686</v>
      </c>
      <c r="F194" s="40">
        <v>5411.7333333333345</v>
      </c>
      <c r="G194" s="40">
        <v>5342.466666666669</v>
      </c>
      <c r="H194" s="40">
        <v>5570.2666666666682</v>
      </c>
      <c r="I194" s="40">
        <v>5639.5333333333328</v>
      </c>
      <c r="J194" s="40">
        <v>5684.1666666666679</v>
      </c>
      <c r="K194" s="31">
        <v>5594.9</v>
      </c>
      <c r="L194" s="31">
        <v>5481</v>
      </c>
      <c r="M194" s="31">
        <v>1.12435</v>
      </c>
      <c r="N194" s="1"/>
      <c r="O194" s="1"/>
    </row>
    <row r="195" spans="1:15" ht="12.75" customHeight="1">
      <c r="A195" s="56">
        <v>186</v>
      </c>
      <c r="B195" s="31" t="s">
        <v>199</v>
      </c>
      <c r="C195" s="31">
        <v>467.6</v>
      </c>
      <c r="D195" s="40">
        <v>467.5</v>
      </c>
      <c r="E195" s="40">
        <v>460.1</v>
      </c>
      <c r="F195" s="40">
        <v>452.6</v>
      </c>
      <c r="G195" s="40">
        <v>445.20000000000005</v>
      </c>
      <c r="H195" s="40">
        <v>475</v>
      </c>
      <c r="I195" s="40">
        <v>482.4</v>
      </c>
      <c r="J195" s="40">
        <v>489.9</v>
      </c>
      <c r="K195" s="31">
        <v>474.9</v>
      </c>
      <c r="L195" s="31">
        <v>460</v>
      </c>
      <c r="M195" s="31">
        <v>154.87368000000001</v>
      </c>
      <c r="N195" s="1"/>
      <c r="O195" s="1"/>
    </row>
    <row r="196" spans="1:15" ht="12.75" customHeight="1">
      <c r="A196" s="56">
        <v>187</v>
      </c>
      <c r="B196" s="31" t="s">
        <v>200</v>
      </c>
      <c r="C196" s="31">
        <v>216.8</v>
      </c>
      <c r="D196" s="40">
        <v>216.79999999999998</v>
      </c>
      <c r="E196" s="40">
        <v>214.14999999999998</v>
      </c>
      <c r="F196" s="40">
        <v>211.5</v>
      </c>
      <c r="G196" s="40">
        <v>208.85</v>
      </c>
      <c r="H196" s="40">
        <v>219.44999999999996</v>
      </c>
      <c r="I196" s="40">
        <v>222.1</v>
      </c>
      <c r="J196" s="40">
        <v>224.74999999999994</v>
      </c>
      <c r="K196" s="31">
        <v>219.45</v>
      </c>
      <c r="L196" s="31">
        <v>214.15</v>
      </c>
      <c r="M196" s="31">
        <v>187.70416</v>
      </c>
      <c r="N196" s="1"/>
      <c r="O196" s="1"/>
    </row>
    <row r="197" spans="1:15" ht="12.75" customHeight="1">
      <c r="A197" s="56">
        <v>188</v>
      </c>
      <c r="B197" s="31" t="s">
        <v>201</v>
      </c>
      <c r="C197" s="31">
        <v>1115.45</v>
      </c>
      <c r="D197" s="40">
        <v>1117.5833333333333</v>
      </c>
      <c r="E197" s="40">
        <v>1101.7166666666665</v>
      </c>
      <c r="F197" s="40">
        <v>1087.9833333333331</v>
      </c>
      <c r="G197" s="40">
        <v>1072.1166666666663</v>
      </c>
      <c r="H197" s="40">
        <v>1131.3166666666666</v>
      </c>
      <c r="I197" s="40">
        <v>1147.1833333333334</v>
      </c>
      <c r="J197" s="40">
        <v>1160.9166666666667</v>
      </c>
      <c r="K197" s="31">
        <v>1133.45</v>
      </c>
      <c r="L197" s="31">
        <v>1103.8499999999999</v>
      </c>
      <c r="M197" s="31">
        <v>40.936300000000003</v>
      </c>
      <c r="N197" s="1"/>
      <c r="O197" s="1"/>
    </row>
    <row r="198" spans="1:15" ht="12.75" customHeight="1">
      <c r="A198" s="56">
        <v>189</v>
      </c>
      <c r="B198" s="31" t="s">
        <v>203</v>
      </c>
      <c r="C198" s="31">
        <v>1723.8</v>
      </c>
      <c r="D198" s="40">
        <v>1713.1166666666668</v>
      </c>
      <c r="E198" s="40">
        <v>1691.0333333333335</v>
      </c>
      <c r="F198" s="40">
        <v>1658.2666666666667</v>
      </c>
      <c r="G198" s="40">
        <v>1636.1833333333334</v>
      </c>
      <c r="H198" s="40">
        <v>1745.8833333333337</v>
      </c>
      <c r="I198" s="40">
        <v>1767.9666666666667</v>
      </c>
      <c r="J198" s="40">
        <v>1800.7333333333338</v>
      </c>
      <c r="K198" s="31">
        <v>1735.2</v>
      </c>
      <c r="L198" s="31">
        <v>1680.35</v>
      </c>
      <c r="M198" s="31">
        <v>33.439459999999997</v>
      </c>
      <c r="N198" s="1"/>
      <c r="O198" s="1"/>
    </row>
    <row r="199" spans="1:15" ht="12.75" customHeight="1">
      <c r="A199" s="56">
        <v>190</v>
      </c>
      <c r="B199" s="31" t="s">
        <v>184</v>
      </c>
      <c r="C199" s="31">
        <v>991.1</v>
      </c>
      <c r="D199" s="40">
        <v>990.29999999999984</v>
      </c>
      <c r="E199" s="40">
        <v>980.59999999999968</v>
      </c>
      <c r="F199" s="40">
        <v>970.0999999999998</v>
      </c>
      <c r="G199" s="40">
        <v>960.39999999999964</v>
      </c>
      <c r="H199" s="40">
        <v>1000.7999999999997</v>
      </c>
      <c r="I199" s="40">
        <v>1010.4999999999998</v>
      </c>
      <c r="J199" s="40">
        <v>1020.9999999999998</v>
      </c>
      <c r="K199" s="31">
        <v>1000</v>
      </c>
      <c r="L199" s="31">
        <v>979.8</v>
      </c>
      <c r="M199" s="31">
        <v>1.62077</v>
      </c>
      <c r="N199" s="1"/>
      <c r="O199" s="1"/>
    </row>
    <row r="200" spans="1:15" ht="12.75" customHeight="1">
      <c r="A200" s="56">
        <v>191</v>
      </c>
      <c r="B200" s="31" t="s">
        <v>204</v>
      </c>
      <c r="C200" s="31">
        <v>2319.4499999999998</v>
      </c>
      <c r="D200" s="40">
        <v>2323.7833333333333</v>
      </c>
      <c r="E200" s="40">
        <v>2305.6666666666665</v>
      </c>
      <c r="F200" s="40">
        <v>2291.8833333333332</v>
      </c>
      <c r="G200" s="40">
        <v>2273.7666666666664</v>
      </c>
      <c r="H200" s="40">
        <v>2337.5666666666666</v>
      </c>
      <c r="I200" s="40">
        <v>2355.6833333333334</v>
      </c>
      <c r="J200" s="40">
        <v>2369.4666666666667</v>
      </c>
      <c r="K200" s="31">
        <v>2341.9</v>
      </c>
      <c r="L200" s="31">
        <v>2310</v>
      </c>
      <c r="M200" s="31">
        <v>5.3406500000000001</v>
      </c>
      <c r="N200" s="1"/>
      <c r="O200" s="1"/>
    </row>
    <row r="201" spans="1:15" ht="12.75" customHeight="1">
      <c r="A201" s="56">
        <v>192</v>
      </c>
      <c r="B201" s="31" t="s">
        <v>205</v>
      </c>
      <c r="C201" s="31">
        <v>3046.2</v>
      </c>
      <c r="D201" s="40">
        <v>3093.85</v>
      </c>
      <c r="E201" s="40">
        <v>2988.7</v>
      </c>
      <c r="F201" s="40">
        <v>2931.2</v>
      </c>
      <c r="G201" s="40">
        <v>2826.0499999999997</v>
      </c>
      <c r="H201" s="40">
        <v>3151.35</v>
      </c>
      <c r="I201" s="40">
        <v>3256.5000000000005</v>
      </c>
      <c r="J201" s="40">
        <v>3314</v>
      </c>
      <c r="K201" s="31">
        <v>3199</v>
      </c>
      <c r="L201" s="31">
        <v>3036.35</v>
      </c>
      <c r="M201" s="31">
        <v>2.8060100000000001</v>
      </c>
      <c r="N201" s="1"/>
      <c r="O201" s="1"/>
    </row>
    <row r="202" spans="1:15" ht="12.75" customHeight="1">
      <c r="A202" s="56">
        <v>193</v>
      </c>
      <c r="B202" s="31" t="s">
        <v>206</v>
      </c>
      <c r="C202" s="31">
        <v>533.4</v>
      </c>
      <c r="D202" s="40">
        <v>536.94999999999993</v>
      </c>
      <c r="E202" s="40">
        <v>525.99999999999989</v>
      </c>
      <c r="F202" s="40">
        <v>518.59999999999991</v>
      </c>
      <c r="G202" s="40">
        <v>507.64999999999986</v>
      </c>
      <c r="H202" s="40">
        <v>544.34999999999991</v>
      </c>
      <c r="I202" s="40">
        <v>555.29999999999995</v>
      </c>
      <c r="J202" s="40">
        <v>562.69999999999993</v>
      </c>
      <c r="K202" s="31">
        <v>547.9</v>
      </c>
      <c r="L202" s="31">
        <v>529.54999999999995</v>
      </c>
      <c r="M202" s="31">
        <v>5.3676500000000003</v>
      </c>
      <c r="N202" s="1"/>
      <c r="O202" s="1"/>
    </row>
    <row r="203" spans="1:15" ht="12.75" customHeight="1">
      <c r="A203" s="56">
        <v>194</v>
      </c>
      <c r="B203" s="31" t="s">
        <v>207</v>
      </c>
      <c r="C203" s="31">
        <v>1041</v>
      </c>
      <c r="D203" s="40">
        <v>1038</v>
      </c>
      <c r="E203" s="40">
        <v>1023.25</v>
      </c>
      <c r="F203" s="40">
        <v>1005.5</v>
      </c>
      <c r="G203" s="40">
        <v>990.75</v>
      </c>
      <c r="H203" s="40">
        <v>1055.75</v>
      </c>
      <c r="I203" s="40">
        <v>1070.5</v>
      </c>
      <c r="J203" s="40">
        <v>1088.25</v>
      </c>
      <c r="K203" s="31">
        <v>1052.75</v>
      </c>
      <c r="L203" s="31">
        <v>1020.25</v>
      </c>
      <c r="M203" s="31">
        <v>2.8835500000000001</v>
      </c>
      <c r="N203" s="1"/>
      <c r="O203" s="1"/>
    </row>
    <row r="204" spans="1:15" ht="12.75" customHeight="1">
      <c r="A204" s="56">
        <v>195</v>
      </c>
      <c r="B204" s="31" t="s">
        <v>211</v>
      </c>
      <c r="C204" s="31">
        <v>746.85</v>
      </c>
      <c r="D204" s="40">
        <v>748.31666666666661</v>
      </c>
      <c r="E204" s="40">
        <v>737.63333333333321</v>
      </c>
      <c r="F204" s="40">
        <v>728.41666666666663</v>
      </c>
      <c r="G204" s="40">
        <v>717.73333333333323</v>
      </c>
      <c r="H204" s="40">
        <v>757.53333333333319</v>
      </c>
      <c r="I204" s="40">
        <v>768.21666666666658</v>
      </c>
      <c r="J204" s="40">
        <v>777.43333333333317</v>
      </c>
      <c r="K204" s="31">
        <v>759</v>
      </c>
      <c r="L204" s="31">
        <v>739.1</v>
      </c>
      <c r="M204" s="31">
        <v>12.767289999999999</v>
      </c>
      <c r="N204" s="1"/>
      <c r="O204" s="1"/>
    </row>
    <row r="205" spans="1:15" ht="12.75" customHeight="1">
      <c r="A205" s="56">
        <v>196</v>
      </c>
      <c r="B205" s="31" t="s">
        <v>210</v>
      </c>
      <c r="C205" s="31">
        <v>7224.8</v>
      </c>
      <c r="D205" s="40">
        <v>7292.2333333333327</v>
      </c>
      <c r="E205" s="40">
        <v>7134.4666666666653</v>
      </c>
      <c r="F205" s="40">
        <v>7044.1333333333323</v>
      </c>
      <c r="G205" s="40">
        <v>6886.366666666665</v>
      </c>
      <c r="H205" s="40">
        <v>7382.5666666666657</v>
      </c>
      <c r="I205" s="40">
        <v>7540.3333333333339</v>
      </c>
      <c r="J205" s="40">
        <v>7630.6666666666661</v>
      </c>
      <c r="K205" s="31">
        <v>7450</v>
      </c>
      <c r="L205" s="31">
        <v>7201.9</v>
      </c>
      <c r="M205" s="31">
        <v>2.7033700000000001</v>
      </c>
      <c r="N205" s="1"/>
      <c r="O205" s="1"/>
    </row>
    <row r="206" spans="1:15" ht="12.75" customHeight="1">
      <c r="A206" s="56">
        <v>197</v>
      </c>
      <c r="B206" s="31" t="s">
        <v>279</v>
      </c>
      <c r="C206" s="31">
        <v>43.1</v>
      </c>
      <c r="D206" s="40">
        <v>43.533333333333339</v>
      </c>
      <c r="E206" s="40">
        <v>42.366666666666674</v>
      </c>
      <c r="F206" s="40">
        <v>41.633333333333333</v>
      </c>
      <c r="G206" s="40">
        <v>40.466666666666669</v>
      </c>
      <c r="H206" s="40">
        <v>44.26666666666668</v>
      </c>
      <c r="I206" s="40">
        <v>45.433333333333351</v>
      </c>
      <c r="J206" s="40">
        <v>46.166666666666686</v>
      </c>
      <c r="K206" s="31">
        <v>44.7</v>
      </c>
      <c r="L206" s="31">
        <v>42.8</v>
      </c>
      <c r="M206" s="31">
        <v>122.8931</v>
      </c>
      <c r="N206" s="1"/>
      <c r="O206" s="1"/>
    </row>
    <row r="207" spans="1:15" ht="12.75" customHeight="1">
      <c r="A207" s="56">
        <v>198</v>
      </c>
      <c r="B207" s="31" t="s">
        <v>209</v>
      </c>
      <c r="C207" s="31">
        <v>1568.75</v>
      </c>
      <c r="D207" s="40">
        <v>1592.6000000000001</v>
      </c>
      <c r="E207" s="40">
        <v>1531.2000000000003</v>
      </c>
      <c r="F207" s="40">
        <v>1493.65</v>
      </c>
      <c r="G207" s="40">
        <v>1432.2500000000002</v>
      </c>
      <c r="H207" s="40">
        <v>1630.1500000000003</v>
      </c>
      <c r="I207" s="40">
        <v>1691.5500000000004</v>
      </c>
      <c r="J207" s="40">
        <v>1729.1000000000004</v>
      </c>
      <c r="K207" s="31">
        <v>1654</v>
      </c>
      <c r="L207" s="31">
        <v>1555.05</v>
      </c>
      <c r="M207" s="31">
        <v>10.0017</v>
      </c>
      <c r="N207" s="1"/>
      <c r="O207" s="1"/>
    </row>
    <row r="208" spans="1:15" ht="12.75" customHeight="1">
      <c r="A208" s="56">
        <v>199</v>
      </c>
      <c r="B208" s="31" t="s">
        <v>155</v>
      </c>
      <c r="C208" s="31">
        <v>886.35</v>
      </c>
      <c r="D208" s="40">
        <v>893.2166666666667</v>
      </c>
      <c r="E208" s="40">
        <v>877.38333333333344</v>
      </c>
      <c r="F208" s="40">
        <v>868.41666666666674</v>
      </c>
      <c r="G208" s="40">
        <v>852.58333333333348</v>
      </c>
      <c r="H208" s="40">
        <v>902.18333333333339</v>
      </c>
      <c r="I208" s="40">
        <v>918.01666666666665</v>
      </c>
      <c r="J208" s="40">
        <v>926.98333333333335</v>
      </c>
      <c r="K208" s="31">
        <v>909.05</v>
      </c>
      <c r="L208" s="31">
        <v>884.25</v>
      </c>
      <c r="M208" s="31">
        <v>5.9428000000000001</v>
      </c>
      <c r="N208" s="1"/>
      <c r="O208" s="1"/>
    </row>
    <row r="209" spans="1:15" ht="12.75" customHeight="1">
      <c r="A209" s="56">
        <v>200</v>
      </c>
      <c r="B209" s="31" t="s">
        <v>281</v>
      </c>
      <c r="C209" s="31">
        <v>839.4</v>
      </c>
      <c r="D209" s="40">
        <v>843.75</v>
      </c>
      <c r="E209" s="40">
        <v>831.2</v>
      </c>
      <c r="F209" s="40">
        <v>823</v>
      </c>
      <c r="G209" s="40">
        <v>810.45</v>
      </c>
      <c r="H209" s="40">
        <v>851.95</v>
      </c>
      <c r="I209" s="40">
        <v>864.5</v>
      </c>
      <c r="J209" s="40">
        <v>872.7</v>
      </c>
      <c r="K209" s="31">
        <v>856.3</v>
      </c>
      <c r="L209" s="31">
        <v>835.55</v>
      </c>
      <c r="M209" s="31">
        <v>2.35778</v>
      </c>
      <c r="N209" s="1"/>
      <c r="O209" s="1"/>
    </row>
    <row r="210" spans="1:15" ht="12.75" customHeight="1">
      <c r="A210" s="56">
        <v>201</v>
      </c>
      <c r="B210" s="31" t="s">
        <v>212</v>
      </c>
      <c r="C210" s="31">
        <v>345.8</v>
      </c>
      <c r="D210" s="40">
        <v>345.23333333333335</v>
      </c>
      <c r="E210" s="40">
        <v>340.11666666666667</v>
      </c>
      <c r="F210" s="40">
        <v>334.43333333333334</v>
      </c>
      <c r="G210" s="40">
        <v>329.31666666666666</v>
      </c>
      <c r="H210" s="40">
        <v>350.91666666666669</v>
      </c>
      <c r="I210" s="40">
        <v>356.03333333333336</v>
      </c>
      <c r="J210" s="40">
        <v>361.7166666666667</v>
      </c>
      <c r="K210" s="31">
        <v>350.35</v>
      </c>
      <c r="L210" s="31">
        <v>339.55</v>
      </c>
      <c r="M210" s="31">
        <v>60.960129999999999</v>
      </c>
      <c r="N210" s="1"/>
      <c r="O210" s="1"/>
    </row>
    <row r="211" spans="1:15" ht="12.75" customHeight="1">
      <c r="A211" s="56">
        <v>202</v>
      </c>
      <c r="B211" s="31" t="s">
        <v>128</v>
      </c>
      <c r="C211" s="31">
        <v>13.65</v>
      </c>
      <c r="D211" s="40">
        <v>13.716666666666667</v>
      </c>
      <c r="E211" s="40">
        <v>13.333333333333334</v>
      </c>
      <c r="F211" s="40">
        <v>13.016666666666667</v>
      </c>
      <c r="G211" s="40">
        <v>12.633333333333335</v>
      </c>
      <c r="H211" s="40">
        <v>14.033333333333333</v>
      </c>
      <c r="I211" s="40">
        <v>14.416666666666666</v>
      </c>
      <c r="J211" s="40">
        <v>14.733333333333333</v>
      </c>
      <c r="K211" s="31">
        <v>14.1</v>
      </c>
      <c r="L211" s="31">
        <v>13.4</v>
      </c>
      <c r="M211" s="31">
        <v>2483.66228</v>
      </c>
      <c r="N211" s="1"/>
      <c r="O211" s="1"/>
    </row>
    <row r="212" spans="1:15" ht="12.75" customHeight="1">
      <c r="A212" s="56">
        <v>203</v>
      </c>
      <c r="B212" s="31" t="s">
        <v>213</v>
      </c>
      <c r="C212" s="31">
        <v>1196.5</v>
      </c>
      <c r="D212" s="40">
        <v>1197.1000000000001</v>
      </c>
      <c r="E212" s="40">
        <v>1184.4000000000003</v>
      </c>
      <c r="F212" s="40">
        <v>1172.3000000000002</v>
      </c>
      <c r="G212" s="40">
        <v>1159.6000000000004</v>
      </c>
      <c r="H212" s="40">
        <v>1209.2000000000003</v>
      </c>
      <c r="I212" s="40">
        <v>1221.9000000000001</v>
      </c>
      <c r="J212" s="40">
        <v>1234.0000000000002</v>
      </c>
      <c r="K212" s="31">
        <v>1209.8</v>
      </c>
      <c r="L212" s="31">
        <v>1185</v>
      </c>
      <c r="M212" s="31">
        <v>4.2761100000000001</v>
      </c>
      <c r="N212" s="1"/>
      <c r="O212" s="1"/>
    </row>
    <row r="213" spans="1:15" ht="12.75" customHeight="1">
      <c r="A213" s="56">
        <v>204</v>
      </c>
      <c r="B213" s="31" t="s">
        <v>282</v>
      </c>
      <c r="C213" s="31">
        <v>1753.05</v>
      </c>
      <c r="D213" s="40">
        <v>1762</v>
      </c>
      <c r="E213" s="40">
        <v>1740</v>
      </c>
      <c r="F213" s="40">
        <v>1726.95</v>
      </c>
      <c r="G213" s="40">
        <v>1704.95</v>
      </c>
      <c r="H213" s="40">
        <v>1775.05</v>
      </c>
      <c r="I213" s="40">
        <v>1797.05</v>
      </c>
      <c r="J213" s="40">
        <v>1810.1</v>
      </c>
      <c r="K213" s="31">
        <v>1784</v>
      </c>
      <c r="L213" s="31">
        <v>1748.95</v>
      </c>
      <c r="M213" s="31">
        <v>2.28424</v>
      </c>
      <c r="N213" s="1"/>
      <c r="O213" s="1"/>
    </row>
    <row r="214" spans="1:15" ht="12.75" customHeight="1">
      <c r="A214" s="56">
        <v>205</v>
      </c>
      <c r="B214" s="31" t="s">
        <v>214</v>
      </c>
      <c r="C214" s="40">
        <v>698.45</v>
      </c>
      <c r="D214" s="40">
        <v>697</v>
      </c>
      <c r="E214" s="40">
        <v>691.6</v>
      </c>
      <c r="F214" s="40">
        <v>684.75</v>
      </c>
      <c r="G214" s="40">
        <v>679.35</v>
      </c>
      <c r="H214" s="40">
        <v>703.85</v>
      </c>
      <c r="I214" s="40">
        <v>709.25000000000011</v>
      </c>
      <c r="J214" s="40">
        <v>716.1</v>
      </c>
      <c r="K214" s="40">
        <v>702.4</v>
      </c>
      <c r="L214" s="40">
        <v>690.15</v>
      </c>
      <c r="M214" s="40">
        <v>65.912130000000005</v>
      </c>
      <c r="N214" s="1"/>
      <c r="O214" s="1"/>
    </row>
    <row r="215" spans="1:15" ht="12.75" customHeight="1">
      <c r="A215" s="56">
        <v>206</v>
      </c>
      <c r="B215" s="31" t="s">
        <v>283</v>
      </c>
      <c r="C215" s="40">
        <v>13.25</v>
      </c>
      <c r="D215" s="40">
        <v>13.35</v>
      </c>
      <c r="E215" s="40">
        <v>13.049999999999999</v>
      </c>
      <c r="F215" s="40">
        <v>12.85</v>
      </c>
      <c r="G215" s="40">
        <v>12.549999999999999</v>
      </c>
      <c r="H215" s="40">
        <v>13.549999999999999</v>
      </c>
      <c r="I215" s="40">
        <v>13.85</v>
      </c>
      <c r="J215" s="40">
        <v>14.049999999999999</v>
      </c>
      <c r="K215" s="40">
        <v>13.65</v>
      </c>
      <c r="L215" s="40">
        <v>13.15</v>
      </c>
      <c r="M215" s="40">
        <v>849.88162</v>
      </c>
      <c r="N215" s="1"/>
      <c r="O215" s="1"/>
    </row>
    <row r="216" spans="1:15" ht="12.75" customHeight="1">
      <c r="A216" s="56">
        <v>207</v>
      </c>
      <c r="B216" s="31" t="s">
        <v>215</v>
      </c>
      <c r="C216" s="40">
        <v>331.8</v>
      </c>
      <c r="D216" s="40">
        <v>334.61666666666662</v>
      </c>
      <c r="E216" s="40">
        <v>327.23333333333323</v>
      </c>
      <c r="F216" s="40">
        <v>322.66666666666663</v>
      </c>
      <c r="G216" s="40">
        <v>315.28333333333325</v>
      </c>
      <c r="H216" s="40">
        <v>339.18333333333322</v>
      </c>
      <c r="I216" s="40">
        <v>346.56666666666655</v>
      </c>
      <c r="J216" s="40">
        <v>351.13333333333321</v>
      </c>
      <c r="K216" s="40">
        <v>342</v>
      </c>
      <c r="L216" s="40">
        <v>330.05</v>
      </c>
      <c r="M216" s="40">
        <v>159.73004</v>
      </c>
      <c r="N216" s="1"/>
      <c r="O216" s="1"/>
    </row>
    <row r="217" spans="1:15" ht="12.75" customHeight="1">
      <c r="A217" s="56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59"/>
      <c r="B218" s="60"/>
      <c r="C218" s="61"/>
      <c r="D218" s="61"/>
      <c r="E218" s="61"/>
      <c r="F218" s="61"/>
      <c r="G218" s="61"/>
      <c r="H218" s="61"/>
      <c r="I218" s="61"/>
      <c r="J218" s="61"/>
      <c r="K218" s="61"/>
      <c r="L218" s="62"/>
      <c r="M218" s="1"/>
      <c r="N218" s="1"/>
      <c r="O218" s="1"/>
    </row>
    <row r="219" spans="1:15" ht="12.75" customHeight="1">
      <c r="A219" s="59"/>
      <c r="B219" s="1"/>
      <c r="C219" s="61"/>
      <c r="D219" s="61"/>
      <c r="E219" s="61"/>
      <c r="F219" s="61"/>
      <c r="G219" s="61"/>
      <c r="H219" s="61"/>
      <c r="I219" s="61"/>
      <c r="J219" s="61"/>
      <c r="K219" s="61"/>
      <c r="L219" s="62"/>
      <c r="M219" s="1"/>
      <c r="N219" s="1"/>
      <c r="O219" s="1"/>
    </row>
    <row r="220" spans="1:15" ht="12.75" customHeight="1">
      <c r="A220" s="59"/>
      <c r="B220" s="1"/>
      <c r="C220" s="61"/>
      <c r="D220" s="61"/>
      <c r="E220" s="61"/>
      <c r="F220" s="61"/>
      <c r="G220" s="61"/>
      <c r="H220" s="61"/>
      <c r="I220" s="61"/>
      <c r="J220" s="61"/>
      <c r="K220" s="61"/>
      <c r="L220" s="62"/>
      <c r="M220" s="1"/>
      <c r="N220" s="1"/>
      <c r="O220" s="1"/>
    </row>
    <row r="221" spans="1:15" ht="12.75" customHeight="1">
      <c r="A221" s="63" t="s">
        <v>284</v>
      </c>
      <c r="B221" s="1"/>
      <c r="C221" s="61"/>
      <c r="D221" s="61"/>
      <c r="E221" s="61"/>
      <c r="F221" s="61"/>
      <c r="G221" s="61"/>
      <c r="H221" s="61"/>
      <c r="I221" s="61"/>
      <c r="J221" s="61"/>
      <c r="K221" s="61"/>
      <c r="L221" s="62"/>
      <c r="M221" s="1"/>
      <c r="N221" s="1"/>
      <c r="O221" s="1"/>
    </row>
    <row r="222" spans="1:15" ht="12.75" customHeight="1">
      <c r="A222" s="1"/>
      <c r="B222" s="1"/>
      <c r="C222" s="61"/>
      <c r="D222" s="61"/>
      <c r="E222" s="61"/>
      <c r="F222" s="61"/>
      <c r="G222" s="61"/>
      <c r="H222" s="61"/>
      <c r="I222" s="61"/>
      <c r="J222" s="61"/>
      <c r="K222" s="61"/>
      <c r="L222" s="62"/>
      <c r="M222" s="1"/>
      <c r="N222" s="1"/>
      <c r="O222" s="1"/>
    </row>
    <row r="223" spans="1:15" ht="12.75" customHeight="1">
      <c r="A223" s="1"/>
      <c r="B223" s="1"/>
      <c r="C223" s="61"/>
      <c r="D223" s="61"/>
      <c r="E223" s="61"/>
      <c r="F223" s="61"/>
      <c r="G223" s="61"/>
      <c r="H223" s="61"/>
      <c r="I223" s="61"/>
      <c r="J223" s="61"/>
      <c r="K223" s="61"/>
      <c r="L223" s="62"/>
      <c r="M223" s="1"/>
      <c r="N223" s="1"/>
      <c r="O223" s="1"/>
    </row>
    <row r="224" spans="1:15" ht="12.75" customHeight="1">
      <c r="A224" s="64" t="s">
        <v>285</v>
      </c>
      <c r="B224" s="1"/>
      <c r="C224" s="61"/>
      <c r="D224" s="61"/>
      <c r="E224" s="61"/>
      <c r="F224" s="61"/>
      <c r="G224" s="61"/>
      <c r="H224" s="61"/>
      <c r="I224" s="61"/>
      <c r="J224" s="61"/>
      <c r="K224" s="61"/>
      <c r="L224" s="62"/>
      <c r="M224" s="1"/>
      <c r="N224" s="1"/>
      <c r="O224" s="1"/>
    </row>
    <row r="225" spans="1:15" ht="12.75" customHeight="1">
      <c r="A225" s="65"/>
      <c r="B225" s="1"/>
      <c r="C225" s="61"/>
      <c r="D225" s="61"/>
      <c r="E225" s="61"/>
      <c r="F225" s="61"/>
      <c r="G225" s="61"/>
      <c r="H225" s="61"/>
      <c r="I225" s="61"/>
      <c r="J225" s="61"/>
      <c r="K225" s="61"/>
      <c r="L225" s="62"/>
      <c r="M225" s="1"/>
      <c r="N225" s="1"/>
      <c r="O225" s="1"/>
    </row>
    <row r="226" spans="1:15" ht="12.75" customHeight="1">
      <c r="A226" s="66" t="s">
        <v>286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62"/>
      <c r="M226" s="1"/>
      <c r="N226" s="1"/>
      <c r="O226" s="1"/>
    </row>
    <row r="227" spans="1:15" ht="12.75" customHeight="1">
      <c r="A227" s="49" t="s">
        <v>216</v>
      </c>
      <c r="B227" s="1"/>
      <c r="C227" s="61"/>
      <c r="D227" s="61"/>
      <c r="E227" s="61"/>
      <c r="F227" s="61"/>
      <c r="G227" s="61"/>
      <c r="H227" s="61"/>
      <c r="I227" s="61"/>
      <c r="J227" s="61"/>
      <c r="K227" s="61"/>
      <c r="L227" s="62"/>
      <c r="M227" s="1"/>
      <c r="N227" s="1"/>
      <c r="O227" s="1"/>
    </row>
    <row r="228" spans="1:15" ht="12.75" customHeight="1">
      <c r="A228" s="49" t="s">
        <v>217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62"/>
      <c r="M228" s="1"/>
      <c r="N228" s="1"/>
      <c r="O228" s="1"/>
    </row>
    <row r="229" spans="1:15" ht="12.75" customHeight="1">
      <c r="A229" s="49" t="s">
        <v>218</v>
      </c>
      <c r="B229" s="1"/>
      <c r="C229" s="67"/>
      <c r="D229" s="67"/>
      <c r="E229" s="67"/>
      <c r="F229" s="67"/>
      <c r="G229" s="67"/>
      <c r="H229" s="67"/>
      <c r="I229" s="67"/>
      <c r="J229" s="67"/>
      <c r="K229" s="67"/>
      <c r="L229" s="62"/>
      <c r="M229" s="1"/>
      <c r="N229" s="1"/>
      <c r="O229" s="1"/>
    </row>
    <row r="230" spans="1:15" ht="12.75" customHeight="1">
      <c r="A230" s="49" t="s">
        <v>219</v>
      </c>
      <c r="B230" s="1"/>
      <c r="C230" s="61"/>
      <c r="D230" s="61"/>
      <c r="E230" s="61"/>
      <c r="F230" s="61"/>
      <c r="G230" s="61"/>
      <c r="H230" s="61"/>
      <c r="I230" s="61"/>
      <c r="J230" s="61"/>
      <c r="K230" s="61"/>
      <c r="L230" s="62"/>
      <c r="M230" s="1"/>
      <c r="N230" s="1"/>
      <c r="O230" s="1"/>
    </row>
    <row r="231" spans="1:15" ht="12.75" customHeight="1">
      <c r="A231" s="49" t="s">
        <v>220</v>
      </c>
      <c r="B231" s="1"/>
      <c r="C231" s="61"/>
      <c r="D231" s="61"/>
      <c r="E231" s="61"/>
      <c r="F231" s="61"/>
      <c r="G231" s="61"/>
      <c r="H231" s="61"/>
      <c r="I231" s="61"/>
      <c r="J231" s="61"/>
      <c r="K231" s="61"/>
      <c r="L231" s="62"/>
      <c r="M231" s="1"/>
      <c r="N231" s="1"/>
      <c r="O231" s="1"/>
    </row>
    <row r="232" spans="1:15" ht="12.75" customHeight="1">
      <c r="A232" s="68"/>
      <c r="B232" s="1"/>
      <c r="C232" s="61"/>
      <c r="D232" s="61"/>
      <c r="E232" s="61"/>
      <c r="F232" s="61"/>
      <c r="G232" s="61"/>
      <c r="H232" s="61"/>
      <c r="I232" s="61"/>
      <c r="J232" s="61"/>
      <c r="K232" s="61"/>
      <c r="L232" s="62"/>
      <c r="M232" s="1"/>
      <c r="N232" s="1"/>
      <c r="O232" s="1"/>
    </row>
    <row r="233" spans="1:15" ht="12.75" customHeight="1">
      <c r="A233" s="1"/>
      <c r="B233" s="1"/>
      <c r="C233" s="61"/>
      <c r="D233" s="61"/>
      <c r="E233" s="61"/>
      <c r="F233" s="61"/>
      <c r="G233" s="61"/>
      <c r="H233" s="61"/>
      <c r="I233" s="61"/>
      <c r="J233" s="61"/>
      <c r="K233" s="61"/>
      <c r="L233" s="62"/>
      <c r="M233" s="1"/>
      <c r="N233" s="1"/>
      <c r="O233" s="1"/>
    </row>
    <row r="234" spans="1:15" ht="12.75" customHeight="1">
      <c r="A234" s="1"/>
      <c r="B234" s="1"/>
      <c r="C234" s="61"/>
      <c r="D234" s="61"/>
      <c r="E234" s="61"/>
      <c r="F234" s="61"/>
      <c r="G234" s="61"/>
      <c r="H234" s="61"/>
      <c r="I234" s="61"/>
      <c r="J234" s="61"/>
      <c r="K234" s="61"/>
      <c r="L234" s="62"/>
      <c r="M234" s="1"/>
      <c r="N234" s="1"/>
      <c r="O234" s="1"/>
    </row>
    <row r="235" spans="1:15" ht="12.75" customHeight="1">
      <c r="A235" s="1"/>
      <c r="B235" s="1"/>
      <c r="C235" s="61"/>
      <c r="D235" s="61"/>
      <c r="E235" s="61"/>
      <c r="F235" s="61"/>
      <c r="G235" s="61"/>
      <c r="H235" s="61"/>
      <c r="I235" s="61"/>
      <c r="J235" s="61"/>
      <c r="K235" s="61"/>
      <c r="L235" s="62"/>
      <c r="M235" s="1"/>
      <c r="N235" s="1"/>
      <c r="O235" s="1"/>
    </row>
    <row r="236" spans="1:15" ht="12.75" customHeight="1">
      <c r="A236" s="1"/>
      <c r="B236" s="1"/>
      <c r="C236" s="61"/>
      <c r="D236" s="61"/>
      <c r="E236" s="61"/>
      <c r="F236" s="61"/>
      <c r="G236" s="61"/>
      <c r="H236" s="61"/>
      <c r="I236" s="61"/>
      <c r="J236" s="61"/>
      <c r="K236" s="61"/>
      <c r="L236" s="62"/>
      <c r="M236" s="1"/>
      <c r="N236" s="1"/>
      <c r="O236" s="1"/>
    </row>
    <row r="237" spans="1:15" ht="12.75" customHeight="1">
      <c r="A237" s="69" t="s">
        <v>221</v>
      </c>
      <c r="B237" s="1"/>
      <c r="C237" s="61"/>
      <c r="D237" s="61"/>
      <c r="E237" s="61"/>
      <c r="F237" s="61"/>
      <c r="G237" s="61"/>
      <c r="H237" s="61"/>
      <c r="I237" s="61"/>
      <c r="J237" s="61"/>
      <c r="K237" s="61"/>
      <c r="L237" s="62"/>
      <c r="M237" s="1"/>
      <c r="N237" s="1"/>
      <c r="O237" s="1"/>
    </row>
    <row r="238" spans="1:15" ht="12.75" customHeight="1">
      <c r="A238" s="70" t="s">
        <v>222</v>
      </c>
      <c r="B238" s="1"/>
      <c r="C238" s="61"/>
      <c r="D238" s="61"/>
      <c r="E238" s="61"/>
      <c r="F238" s="61"/>
      <c r="G238" s="61"/>
      <c r="H238" s="61"/>
      <c r="I238" s="61"/>
      <c r="J238" s="61"/>
      <c r="K238" s="61"/>
      <c r="L238" s="62"/>
      <c r="M238" s="1"/>
      <c r="N238" s="1"/>
      <c r="O238" s="1"/>
    </row>
    <row r="239" spans="1:15" ht="12.75" customHeight="1">
      <c r="A239" s="70" t="s">
        <v>223</v>
      </c>
      <c r="B239" s="1"/>
      <c r="C239" s="61"/>
      <c r="D239" s="61"/>
      <c r="E239" s="61"/>
      <c r="F239" s="61"/>
      <c r="G239" s="61"/>
      <c r="H239" s="61"/>
      <c r="I239" s="61"/>
      <c r="J239" s="61"/>
      <c r="K239" s="61"/>
      <c r="L239" s="62"/>
      <c r="M239" s="1"/>
      <c r="N239" s="1"/>
      <c r="O239" s="1"/>
    </row>
    <row r="240" spans="1:15" ht="12.75" customHeight="1">
      <c r="A240" s="70" t="s">
        <v>224</v>
      </c>
      <c r="B240" s="1"/>
      <c r="C240" s="61"/>
      <c r="D240" s="61"/>
      <c r="E240" s="61"/>
      <c r="F240" s="61"/>
      <c r="G240" s="61"/>
      <c r="H240" s="61"/>
      <c r="I240" s="61"/>
      <c r="J240" s="61"/>
      <c r="K240" s="61"/>
      <c r="L240" s="62"/>
      <c r="M240" s="1"/>
      <c r="N240" s="1"/>
      <c r="O240" s="1"/>
    </row>
    <row r="241" spans="1:15" ht="12.75" customHeight="1">
      <c r="A241" s="70" t="s">
        <v>225</v>
      </c>
      <c r="B241" s="1"/>
      <c r="C241" s="61"/>
      <c r="D241" s="61"/>
      <c r="E241" s="61"/>
      <c r="F241" s="61"/>
      <c r="G241" s="61"/>
      <c r="H241" s="61"/>
      <c r="I241" s="61"/>
      <c r="J241" s="61"/>
      <c r="K241" s="61"/>
      <c r="L241" s="62"/>
      <c r="M241" s="1"/>
      <c r="N241" s="1"/>
      <c r="O241" s="1"/>
    </row>
    <row r="242" spans="1:15" ht="12.75" customHeight="1">
      <c r="A242" s="70" t="s">
        <v>226</v>
      </c>
      <c r="B242" s="1"/>
      <c r="C242" s="61"/>
      <c r="D242" s="61"/>
      <c r="E242" s="61"/>
      <c r="F242" s="61"/>
      <c r="G242" s="61"/>
      <c r="H242" s="61"/>
      <c r="I242" s="61"/>
      <c r="J242" s="61"/>
      <c r="K242" s="61"/>
      <c r="L242" s="62"/>
      <c r="M242" s="1"/>
      <c r="N242" s="1"/>
      <c r="O242" s="1"/>
    </row>
    <row r="243" spans="1:15" ht="12.75" customHeight="1">
      <c r="A243" s="70" t="s">
        <v>227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62"/>
      <c r="M243" s="1"/>
      <c r="N243" s="1"/>
      <c r="O243" s="1"/>
    </row>
    <row r="244" spans="1:15" ht="12.75" customHeight="1">
      <c r="A244" s="70" t="s">
        <v>228</v>
      </c>
      <c r="B244" s="1"/>
      <c r="C244" s="61"/>
      <c r="D244" s="61"/>
      <c r="E244" s="61"/>
      <c r="F244" s="61"/>
      <c r="G244" s="61"/>
      <c r="H244" s="61"/>
      <c r="I244" s="61"/>
      <c r="J244" s="61"/>
      <c r="K244" s="61"/>
      <c r="L244" s="62"/>
      <c r="M244" s="1"/>
      <c r="N244" s="1"/>
      <c r="O244" s="1"/>
    </row>
    <row r="245" spans="1:15" ht="12.75" customHeight="1">
      <c r="A245" s="70" t="s">
        <v>229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62"/>
      <c r="M245" s="1"/>
      <c r="N245" s="1"/>
      <c r="O245" s="1"/>
    </row>
    <row r="246" spans="1:15" ht="12.75" customHeight="1">
      <c r="A246" s="70" t="s">
        <v>230</v>
      </c>
      <c r="B246" s="1"/>
      <c r="C246" s="67"/>
      <c r="D246" s="67"/>
      <c r="E246" s="67"/>
      <c r="F246" s="67"/>
      <c r="G246" s="67"/>
      <c r="H246" s="67"/>
      <c r="I246" s="67"/>
      <c r="J246" s="67"/>
      <c r="K246" s="67"/>
      <c r="L246" s="62"/>
      <c r="M246" s="1"/>
      <c r="N246" s="1"/>
      <c r="O246" s="1"/>
    </row>
    <row r="247" spans="1:15" ht="12.75" customHeight="1">
      <c r="A247" s="1"/>
      <c r="B247" s="1"/>
      <c r="C247" s="61"/>
      <c r="D247" s="61"/>
      <c r="E247" s="61"/>
      <c r="F247" s="61"/>
      <c r="G247" s="61"/>
      <c r="H247" s="61"/>
      <c r="I247" s="61"/>
      <c r="J247" s="61"/>
      <c r="K247" s="61"/>
      <c r="L247" s="62"/>
      <c r="M247" s="1"/>
      <c r="N247" s="1"/>
      <c r="O247" s="1"/>
    </row>
    <row r="248" spans="1:15" ht="12.75" customHeight="1">
      <c r="A248" s="1"/>
      <c r="B248" s="1"/>
      <c r="C248" s="61"/>
      <c r="D248" s="61"/>
      <c r="E248" s="61"/>
      <c r="F248" s="61"/>
      <c r="G248" s="61"/>
      <c r="H248" s="61"/>
      <c r="I248" s="61"/>
      <c r="J248" s="61"/>
      <c r="K248" s="61"/>
      <c r="L248" s="62"/>
      <c r="M248" s="1"/>
      <c r="N248" s="1"/>
      <c r="O248" s="1"/>
    </row>
    <row r="249" spans="1:15" ht="12.75" customHeight="1">
      <c r="A249" s="1"/>
      <c r="B249" s="1"/>
      <c r="C249" s="61"/>
      <c r="D249" s="61"/>
      <c r="E249" s="61"/>
      <c r="F249" s="61"/>
      <c r="G249" s="61"/>
      <c r="H249" s="61"/>
      <c r="I249" s="61"/>
      <c r="J249" s="61"/>
      <c r="K249" s="61"/>
      <c r="L249" s="62"/>
      <c r="M249" s="1"/>
      <c r="N249" s="1"/>
      <c r="O249" s="1"/>
    </row>
    <row r="250" spans="1:15" ht="12.75" customHeight="1">
      <c r="A250" s="1"/>
      <c r="B250" s="1"/>
      <c r="C250" s="61"/>
      <c r="D250" s="61"/>
      <c r="E250" s="61"/>
      <c r="F250" s="61"/>
      <c r="G250" s="61"/>
      <c r="H250" s="61"/>
      <c r="I250" s="61"/>
      <c r="J250" s="61"/>
      <c r="K250" s="61"/>
      <c r="L250" s="62"/>
      <c r="M250" s="1"/>
      <c r="N250" s="1"/>
      <c r="O250" s="1"/>
    </row>
    <row r="251" spans="1:15" ht="12.75" customHeight="1">
      <c r="A251" s="1"/>
      <c r="B251" s="1"/>
      <c r="C251" s="61"/>
      <c r="D251" s="61"/>
      <c r="E251" s="61"/>
      <c r="F251" s="61"/>
      <c r="G251" s="61"/>
      <c r="H251" s="61"/>
      <c r="I251" s="61"/>
      <c r="J251" s="61"/>
      <c r="K251" s="61"/>
      <c r="L251" s="62"/>
      <c r="M251" s="1"/>
      <c r="N251" s="1"/>
      <c r="O251" s="1"/>
    </row>
    <row r="252" spans="1:15" ht="12.75" customHeight="1">
      <c r="A252" s="1"/>
      <c r="B252" s="1"/>
      <c r="C252" s="61"/>
      <c r="D252" s="61"/>
      <c r="E252" s="61"/>
      <c r="F252" s="61"/>
      <c r="G252" s="61"/>
      <c r="H252" s="61"/>
      <c r="I252" s="61"/>
      <c r="J252" s="61"/>
      <c r="K252" s="61"/>
      <c r="L252" s="62"/>
      <c r="M252" s="1"/>
      <c r="N252" s="1"/>
      <c r="O252" s="1"/>
    </row>
    <row r="253" spans="1:15" ht="12.75" customHeight="1">
      <c r="A253" s="1"/>
      <c r="B253" s="1"/>
      <c r="C253" s="61"/>
      <c r="D253" s="61"/>
      <c r="E253" s="61"/>
      <c r="F253" s="61"/>
      <c r="G253" s="61"/>
      <c r="H253" s="61"/>
      <c r="I253" s="61"/>
      <c r="J253" s="61"/>
      <c r="K253" s="61"/>
      <c r="L253" s="62"/>
      <c r="M253" s="1"/>
      <c r="N253" s="1"/>
      <c r="O253" s="1"/>
    </row>
    <row r="254" spans="1:15" ht="12.75" customHeight="1">
      <c r="A254" s="1"/>
      <c r="B254" s="1"/>
      <c r="C254" s="61"/>
      <c r="D254" s="61"/>
      <c r="E254" s="61"/>
      <c r="F254" s="61"/>
      <c r="G254" s="61"/>
      <c r="H254" s="61"/>
      <c r="I254" s="61"/>
      <c r="J254" s="61"/>
      <c r="K254" s="61"/>
      <c r="L254" s="62"/>
      <c r="M254" s="1"/>
      <c r="N254" s="1"/>
      <c r="O254" s="1"/>
    </row>
    <row r="255" spans="1:15" ht="12.75" customHeight="1">
      <c r="A255" s="1"/>
      <c r="B255" s="1"/>
      <c r="C255" s="61"/>
      <c r="D255" s="61"/>
      <c r="E255" s="61"/>
      <c r="F255" s="61"/>
      <c r="G255" s="61"/>
      <c r="H255" s="61"/>
      <c r="I255" s="61"/>
      <c r="J255" s="61"/>
      <c r="K255" s="61"/>
      <c r="L255" s="62"/>
      <c r="M255" s="1"/>
      <c r="N255" s="1"/>
      <c r="O255" s="1"/>
    </row>
    <row r="256" spans="1:15" ht="12.75" customHeight="1">
      <c r="A256" s="1"/>
      <c r="B256" s="1"/>
      <c r="C256" s="61"/>
      <c r="D256" s="61"/>
      <c r="E256" s="61"/>
      <c r="F256" s="61"/>
      <c r="G256" s="61"/>
      <c r="H256" s="61"/>
      <c r="I256" s="61"/>
      <c r="J256" s="61"/>
      <c r="K256" s="61"/>
      <c r="L256" s="62"/>
      <c r="M256" s="1"/>
      <c r="N256" s="1"/>
      <c r="O256" s="1"/>
    </row>
    <row r="257" spans="1:15" ht="12.75" customHeight="1">
      <c r="A257" s="1"/>
      <c r="B257" s="1"/>
      <c r="C257" s="61"/>
      <c r="D257" s="61"/>
      <c r="E257" s="61"/>
      <c r="F257" s="61"/>
      <c r="G257" s="61"/>
      <c r="H257" s="61"/>
      <c r="I257" s="61"/>
      <c r="J257" s="61"/>
      <c r="K257" s="61"/>
      <c r="L257" s="62"/>
      <c r="M257" s="1"/>
      <c r="N257" s="1"/>
      <c r="O257" s="1"/>
    </row>
    <row r="258" spans="1:15" ht="12.75" customHeight="1">
      <c r="A258" s="1"/>
      <c r="B258" s="1"/>
      <c r="C258" s="61"/>
      <c r="D258" s="61"/>
      <c r="E258" s="61"/>
      <c r="F258" s="61"/>
      <c r="G258" s="61"/>
      <c r="H258" s="61"/>
      <c r="I258" s="61"/>
      <c r="J258" s="61"/>
      <c r="K258" s="61"/>
      <c r="L258" s="62"/>
      <c r="M258" s="1"/>
      <c r="N258" s="1"/>
      <c r="O258" s="1"/>
    </row>
    <row r="259" spans="1:15" ht="12.75" customHeight="1">
      <c r="A259" s="1"/>
      <c r="B259" s="1"/>
      <c r="C259" s="61"/>
      <c r="D259" s="61"/>
      <c r="E259" s="61"/>
      <c r="F259" s="61"/>
      <c r="G259" s="61"/>
      <c r="H259" s="61"/>
      <c r="I259" s="61"/>
      <c r="J259" s="61"/>
      <c r="K259" s="61"/>
      <c r="L259" s="62"/>
      <c r="M259" s="1"/>
      <c r="N259" s="1"/>
      <c r="O259" s="1"/>
    </row>
    <row r="260" spans="1:15" ht="12.75" customHeight="1">
      <c r="A260" s="1"/>
      <c r="B260" s="1"/>
      <c r="C260" s="61"/>
      <c r="D260" s="61"/>
      <c r="E260" s="61"/>
      <c r="F260" s="61"/>
      <c r="G260" s="61"/>
      <c r="H260" s="61"/>
      <c r="I260" s="61"/>
      <c r="J260" s="61"/>
      <c r="K260" s="61"/>
      <c r="L260" s="62"/>
      <c r="M260" s="1"/>
      <c r="N260" s="1"/>
      <c r="O260" s="1"/>
    </row>
    <row r="261" spans="1:15" ht="12.75" customHeight="1">
      <c r="A261" s="1"/>
      <c r="B261" s="1"/>
      <c r="C261" s="61"/>
      <c r="D261" s="61"/>
      <c r="E261" s="61"/>
      <c r="F261" s="61"/>
      <c r="G261" s="61"/>
      <c r="H261" s="61"/>
      <c r="I261" s="61"/>
      <c r="J261" s="61"/>
      <c r="K261" s="61"/>
      <c r="L261" s="62"/>
      <c r="M261" s="1"/>
      <c r="N261" s="1"/>
      <c r="O261" s="1"/>
    </row>
    <row r="262" spans="1:15" ht="12.75" customHeight="1">
      <c r="A262" s="1"/>
      <c r="B262" s="1"/>
      <c r="C262" s="61"/>
      <c r="D262" s="61"/>
      <c r="E262" s="61"/>
      <c r="F262" s="61"/>
      <c r="G262" s="61"/>
      <c r="H262" s="61"/>
      <c r="I262" s="61"/>
      <c r="J262" s="61"/>
      <c r="K262" s="61"/>
      <c r="L262" s="62"/>
      <c r="M262" s="1"/>
      <c r="N262" s="1"/>
      <c r="O262" s="1"/>
    </row>
    <row r="263" spans="1:15" ht="12.75" customHeight="1">
      <c r="A263" s="1"/>
      <c r="B263" s="1"/>
      <c r="C263" s="61"/>
      <c r="D263" s="61"/>
      <c r="E263" s="61"/>
      <c r="F263" s="61"/>
      <c r="G263" s="61"/>
      <c r="H263" s="61"/>
      <c r="I263" s="61"/>
      <c r="J263" s="61"/>
      <c r="K263" s="61"/>
      <c r="L263" s="62"/>
      <c r="M263" s="1"/>
      <c r="N263" s="1"/>
      <c r="O263" s="1"/>
    </row>
    <row r="264" spans="1:15" ht="12.75" customHeight="1">
      <c r="A264" s="1"/>
      <c r="B264" s="1"/>
      <c r="C264" s="61"/>
      <c r="D264" s="61"/>
      <c r="E264" s="61"/>
      <c r="F264" s="61"/>
      <c r="G264" s="61"/>
      <c r="H264" s="61"/>
      <c r="I264" s="61"/>
      <c r="J264" s="61"/>
      <c r="K264" s="61"/>
      <c r="L264" s="62"/>
      <c r="M264" s="1"/>
      <c r="N264" s="1"/>
      <c r="O264" s="1"/>
    </row>
    <row r="265" spans="1:15" ht="12.75" customHeight="1">
      <c r="A265" s="1"/>
      <c r="B265" s="1"/>
      <c r="C265" s="61"/>
      <c r="D265" s="61"/>
      <c r="E265" s="61"/>
      <c r="F265" s="61"/>
      <c r="G265" s="61"/>
      <c r="H265" s="61"/>
      <c r="I265" s="61"/>
      <c r="J265" s="61"/>
      <c r="K265" s="61"/>
      <c r="L265" s="62"/>
      <c r="M265" s="1"/>
      <c r="N265" s="1"/>
      <c r="O265" s="1"/>
    </row>
    <row r="266" spans="1:15" ht="12.75" customHeight="1">
      <c r="A266" s="1"/>
      <c r="B266" s="1"/>
      <c r="C266" s="61"/>
      <c r="D266" s="61"/>
      <c r="E266" s="61"/>
      <c r="F266" s="61"/>
      <c r="G266" s="61"/>
      <c r="H266" s="61"/>
      <c r="I266" s="61"/>
      <c r="J266" s="61"/>
      <c r="K266" s="61"/>
      <c r="L266" s="62"/>
      <c r="M266" s="1"/>
      <c r="N266" s="1"/>
      <c r="O266" s="1"/>
    </row>
    <row r="267" spans="1:15" ht="12.75" customHeight="1">
      <c r="A267" s="1"/>
      <c r="B267" s="1"/>
      <c r="C267" s="61"/>
      <c r="D267" s="61"/>
      <c r="E267" s="61"/>
      <c r="F267" s="61"/>
      <c r="G267" s="61"/>
      <c r="H267" s="61"/>
      <c r="I267" s="61"/>
      <c r="J267" s="61"/>
      <c r="K267" s="61"/>
      <c r="L267" s="62"/>
      <c r="M267" s="1"/>
      <c r="N267" s="1"/>
      <c r="O267" s="1"/>
    </row>
    <row r="268" spans="1:15" ht="12.75" customHeight="1">
      <c r="A268" s="1"/>
      <c r="B268" s="1"/>
      <c r="C268" s="61"/>
      <c r="D268" s="61"/>
      <c r="E268" s="61"/>
      <c r="F268" s="61"/>
      <c r="G268" s="61"/>
      <c r="H268" s="61"/>
      <c r="I268" s="61"/>
      <c r="J268" s="61"/>
      <c r="K268" s="61"/>
      <c r="L268" s="62"/>
      <c r="M268" s="1"/>
      <c r="N268" s="1"/>
      <c r="O268" s="1"/>
    </row>
    <row r="269" spans="1:15" ht="12.75" customHeight="1">
      <c r="A269" s="1"/>
      <c r="B269" s="1"/>
      <c r="C269" s="61"/>
      <c r="D269" s="61"/>
      <c r="E269" s="61"/>
      <c r="F269" s="61"/>
      <c r="G269" s="61"/>
      <c r="H269" s="61"/>
      <c r="I269" s="61"/>
      <c r="J269" s="61"/>
      <c r="K269" s="61"/>
      <c r="L269" s="62"/>
      <c r="M269" s="1"/>
      <c r="N269" s="1"/>
      <c r="O269" s="1"/>
    </row>
    <row r="270" spans="1:15" ht="12.75" customHeight="1">
      <c r="A270" s="1"/>
      <c r="B270" s="1"/>
      <c r="C270" s="61"/>
      <c r="D270" s="61"/>
      <c r="E270" s="61"/>
      <c r="F270" s="61"/>
      <c r="G270" s="61"/>
      <c r="H270" s="61"/>
      <c r="I270" s="61"/>
      <c r="J270" s="61"/>
      <c r="K270" s="61"/>
      <c r="L270" s="62"/>
      <c r="M270" s="1"/>
      <c r="N270" s="1"/>
      <c r="O270" s="1"/>
    </row>
    <row r="271" spans="1:15" ht="12.75" customHeight="1">
      <c r="A271" s="1"/>
      <c r="B271" s="1"/>
      <c r="C271" s="61"/>
      <c r="D271" s="61"/>
      <c r="E271" s="61"/>
      <c r="F271" s="61"/>
      <c r="G271" s="61"/>
      <c r="H271" s="61"/>
      <c r="I271" s="61"/>
      <c r="J271" s="61"/>
      <c r="K271" s="61"/>
      <c r="L271" s="62"/>
      <c r="M271" s="1"/>
      <c r="N271" s="1"/>
      <c r="O271" s="1"/>
    </row>
    <row r="272" spans="1:15" ht="12.75" customHeight="1">
      <c r="A272" s="1"/>
      <c r="B272" s="1"/>
      <c r="C272" s="61"/>
      <c r="D272" s="61"/>
      <c r="E272" s="61"/>
      <c r="F272" s="61"/>
      <c r="G272" s="61"/>
      <c r="H272" s="61"/>
      <c r="I272" s="61"/>
      <c r="J272" s="61"/>
      <c r="K272" s="61"/>
      <c r="L272" s="62"/>
      <c r="M272" s="1"/>
      <c r="N272" s="1"/>
      <c r="O272" s="1"/>
    </row>
    <row r="273" spans="1:15" ht="12.75" customHeight="1">
      <c r="A273" s="1"/>
      <c r="B273" s="1"/>
      <c r="C273" s="61"/>
      <c r="D273" s="61"/>
      <c r="E273" s="61"/>
      <c r="F273" s="61"/>
      <c r="G273" s="61"/>
      <c r="H273" s="61"/>
      <c r="I273" s="61"/>
      <c r="J273" s="61"/>
      <c r="K273" s="61"/>
      <c r="L273" s="62"/>
      <c r="M273" s="1"/>
      <c r="N273" s="1"/>
      <c r="O273" s="1"/>
    </row>
    <row r="274" spans="1:15" ht="12.75" customHeight="1">
      <c r="A274" s="1"/>
      <c r="B274" s="1"/>
      <c r="C274" s="61"/>
      <c r="D274" s="61"/>
      <c r="E274" s="61"/>
      <c r="F274" s="61"/>
      <c r="G274" s="61"/>
      <c r="H274" s="61"/>
      <c r="I274" s="61"/>
      <c r="J274" s="61"/>
      <c r="K274" s="61"/>
      <c r="L274" s="62"/>
      <c r="M274" s="1"/>
      <c r="N274" s="1"/>
      <c r="O274" s="1"/>
    </row>
    <row r="275" spans="1:15" ht="12.75" customHeight="1">
      <c r="A275" s="1"/>
      <c r="B275" s="1"/>
      <c r="C275" s="61"/>
      <c r="D275" s="61"/>
      <c r="E275" s="61"/>
      <c r="F275" s="61"/>
      <c r="G275" s="61"/>
      <c r="H275" s="61"/>
      <c r="I275" s="61"/>
      <c r="J275" s="61"/>
      <c r="K275" s="61"/>
      <c r="L275" s="62"/>
      <c r="M275" s="1"/>
      <c r="N275" s="1"/>
      <c r="O275" s="1"/>
    </row>
    <row r="276" spans="1:15" ht="12.75" customHeight="1">
      <c r="A276" s="1"/>
      <c r="B276" s="1"/>
      <c r="C276" s="61"/>
      <c r="D276" s="61"/>
      <c r="E276" s="61"/>
      <c r="F276" s="61"/>
      <c r="G276" s="61"/>
      <c r="H276" s="61"/>
      <c r="I276" s="61"/>
      <c r="J276" s="61"/>
      <c r="K276" s="61"/>
      <c r="L276" s="62"/>
      <c r="M276" s="1"/>
      <c r="N276" s="1"/>
      <c r="O276" s="1"/>
    </row>
    <row r="277" spans="1:15" ht="12.75" customHeight="1">
      <c r="A277" s="1"/>
      <c r="B277" s="1"/>
      <c r="C277" s="61"/>
      <c r="D277" s="61"/>
      <c r="E277" s="61"/>
      <c r="F277" s="61"/>
      <c r="G277" s="61"/>
      <c r="H277" s="61"/>
      <c r="I277" s="61"/>
      <c r="J277" s="61"/>
      <c r="K277" s="61"/>
      <c r="L277" s="62"/>
      <c r="M277" s="1"/>
      <c r="N277" s="1"/>
      <c r="O277" s="1"/>
    </row>
    <row r="278" spans="1:15" ht="12.75" customHeight="1">
      <c r="A278" s="1"/>
      <c r="B278" s="1"/>
      <c r="C278" s="61"/>
      <c r="D278" s="61"/>
      <c r="E278" s="61"/>
      <c r="F278" s="61"/>
      <c r="G278" s="61"/>
      <c r="H278" s="61"/>
      <c r="I278" s="61"/>
      <c r="J278" s="61"/>
      <c r="K278" s="61"/>
      <c r="L278" s="62"/>
      <c r="M278" s="1"/>
      <c r="N278" s="1"/>
      <c r="O278" s="1"/>
    </row>
    <row r="279" spans="1:15" ht="12.75" customHeight="1">
      <c r="A279" s="1"/>
      <c r="B279" s="1"/>
      <c r="C279" s="61"/>
      <c r="D279" s="61"/>
      <c r="E279" s="61"/>
      <c r="F279" s="61"/>
      <c r="G279" s="61"/>
      <c r="H279" s="61"/>
      <c r="I279" s="61"/>
      <c r="J279" s="61"/>
      <c r="K279" s="61"/>
      <c r="L279" s="62"/>
      <c r="M279" s="1"/>
      <c r="N279" s="1"/>
      <c r="O279" s="1"/>
    </row>
    <row r="280" spans="1:15" ht="12.75" customHeight="1">
      <c r="A280" s="1"/>
      <c r="B280" s="1"/>
      <c r="C280" s="61"/>
      <c r="D280" s="61"/>
      <c r="E280" s="61"/>
      <c r="F280" s="61"/>
      <c r="G280" s="61"/>
      <c r="H280" s="61"/>
      <c r="I280" s="61"/>
      <c r="J280" s="61"/>
      <c r="K280" s="61"/>
      <c r="L280" s="62"/>
      <c r="M280" s="1"/>
      <c r="N280" s="1"/>
      <c r="O280" s="1"/>
    </row>
    <row r="281" spans="1:15" ht="12.75" customHeight="1">
      <c r="A281" s="1"/>
      <c r="B281" s="1"/>
      <c r="C281" s="61"/>
      <c r="D281" s="61"/>
      <c r="E281" s="61"/>
      <c r="F281" s="61"/>
      <c r="G281" s="61"/>
      <c r="H281" s="61"/>
      <c r="I281" s="61"/>
      <c r="J281" s="61"/>
      <c r="K281" s="61"/>
      <c r="L281" s="62"/>
      <c r="M281" s="1"/>
      <c r="N281" s="1"/>
      <c r="O281" s="1"/>
    </row>
    <row r="282" spans="1:15" ht="12.75" customHeight="1">
      <c r="A282" s="1"/>
      <c r="B282" s="1"/>
      <c r="C282" s="61"/>
      <c r="D282" s="61"/>
      <c r="E282" s="61"/>
      <c r="F282" s="61"/>
      <c r="G282" s="61"/>
      <c r="H282" s="61"/>
      <c r="I282" s="61"/>
      <c r="J282" s="61"/>
      <c r="K282" s="61"/>
      <c r="L282" s="62"/>
      <c r="M282" s="1"/>
      <c r="N282" s="1"/>
      <c r="O282" s="1"/>
    </row>
    <row r="283" spans="1:15" ht="12.75" customHeight="1">
      <c r="A283" s="1"/>
      <c r="B283" s="1"/>
      <c r="C283" s="61"/>
      <c r="D283" s="61"/>
      <c r="E283" s="61"/>
      <c r="F283" s="61"/>
      <c r="G283" s="61"/>
      <c r="H283" s="61"/>
      <c r="I283" s="61"/>
      <c r="J283" s="61"/>
      <c r="K283" s="61"/>
      <c r="L283" s="62"/>
      <c r="M283" s="1"/>
      <c r="N283" s="1"/>
      <c r="O283" s="1"/>
    </row>
    <row r="284" spans="1:15" ht="12.75" customHeight="1">
      <c r="A284" s="1"/>
      <c r="B284" s="1"/>
      <c r="C284" s="61"/>
      <c r="D284" s="61"/>
      <c r="E284" s="61"/>
      <c r="F284" s="61"/>
      <c r="G284" s="61"/>
      <c r="H284" s="61"/>
      <c r="I284" s="61"/>
      <c r="J284" s="61"/>
      <c r="K284" s="61"/>
      <c r="L284" s="62"/>
      <c r="M284" s="1"/>
      <c r="N284" s="1"/>
      <c r="O284" s="1"/>
    </row>
    <row r="285" spans="1:15" ht="12.75" customHeight="1">
      <c r="A285" s="1"/>
      <c r="B285" s="1"/>
      <c r="C285" s="61"/>
      <c r="D285" s="61"/>
      <c r="E285" s="61"/>
      <c r="F285" s="61"/>
      <c r="G285" s="61"/>
      <c r="H285" s="61"/>
      <c r="I285" s="61"/>
      <c r="J285" s="61"/>
      <c r="K285" s="61"/>
      <c r="L285" s="62"/>
      <c r="M285" s="1"/>
      <c r="N285" s="1"/>
      <c r="O285" s="1"/>
    </row>
    <row r="286" spans="1:15" ht="12.75" customHeight="1">
      <c r="A286" s="1"/>
      <c r="B286" s="1"/>
      <c r="C286" s="61"/>
      <c r="D286" s="61"/>
      <c r="E286" s="61"/>
      <c r="F286" s="61"/>
      <c r="G286" s="61"/>
      <c r="H286" s="61"/>
      <c r="I286" s="61"/>
      <c r="J286" s="61"/>
      <c r="K286" s="61"/>
      <c r="L286" s="62"/>
      <c r="M286" s="1"/>
      <c r="N286" s="1"/>
      <c r="O286" s="1"/>
    </row>
    <row r="287" spans="1:15" ht="12.75" customHeight="1">
      <c r="A287" s="1"/>
      <c r="B287" s="1"/>
      <c r="C287" s="61"/>
      <c r="D287" s="61"/>
      <c r="E287" s="61"/>
      <c r="F287" s="61"/>
      <c r="G287" s="61"/>
      <c r="H287" s="61"/>
      <c r="I287" s="61"/>
      <c r="J287" s="61"/>
      <c r="K287" s="61"/>
      <c r="L287" s="62"/>
      <c r="M287" s="1"/>
      <c r="N287" s="1"/>
      <c r="O287" s="1"/>
    </row>
    <row r="288" spans="1:15" ht="12.75" customHeight="1">
      <c r="A288" s="1"/>
      <c r="B288" s="1"/>
      <c r="C288" s="61"/>
      <c r="D288" s="61"/>
      <c r="E288" s="61"/>
      <c r="F288" s="61"/>
      <c r="G288" s="61"/>
      <c r="H288" s="61"/>
      <c r="I288" s="61"/>
      <c r="J288" s="61"/>
      <c r="K288" s="61"/>
      <c r="L288" s="62"/>
      <c r="M288" s="1"/>
      <c r="N288" s="1"/>
      <c r="O288" s="1"/>
    </row>
    <row r="289" spans="1:15" ht="12.75" customHeight="1">
      <c r="A289" s="1"/>
      <c r="B289" s="1"/>
      <c r="C289" s="61"/>
      <c r="D289" s="61"/>
      <c r="E289" s="61"/>
      <c r="F289" s="61"/>
      <c r="G289" s="61"/>
      <c r="H289" s="61"/>
      <c r="I289" s="61"/>
      <c r="J289" s="61"/>
      <c r="K289" s="61"/>
      <c r="L289" s="62"/>
      <c r="M289" s="1"/>
      <c r="N289" s="1"/>
      <c r="O289" s="1"/>
    </row>
    <row r="290" spans="1:15" ht="12.75" customHeight="1">
      <c r="A290" s="1"/>
      <c r="B290" s="1"/>
      <c r="C290" s="61"/>
      <c r="D290" s="61"/>
      <c r="E290" s="61"/>
      <c r="F290" s="61"/>
      <c r="G290" s="61"/>
      <c r="H290" s="61"/>
      <c r="I290" s="61"/>
      <c r="J290" s="61"/>
      <c r="K290" s="61"/>
      <c r="L290" s="62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62"/>
      <c r="M291" s="1"/>
      <c r="N291" s="1"/>
      <c r="O291" s="1"/>
    </row>
    <row r="292" spans="1:15" ht="12.75" customHeight="1">
      <c r="A292" s="1"/>
      <c r="B292" s="1"/>
      <c r="C292" s="61"/>
      <c r="D292" s="61"/>
      <c r="E292" s="61"/>
      <c r="F292" s="61"/>
      <c r="G292" s="61"/>
      <c r="H292" s="61"/>
      <c r="I292" s="61"/>
      <c r="J292" s="61"/>
      <c r="K292" s="61"/>
      <c r="L292" s="62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62"/>
      <c r="M293" s="1"/>
      <c r="N293" s="1"/>
      <c r="O293" s="1"/>
    </row>
    <row r="294" spans="1:15" ht="12.75" customHeight="1">
      <c r="A294" s="1"/>
      <c r="B294" s="1"/>
      <c r="C294" s="67"/>
      <c r="D294" s="67"/>
      <c r="E294" s="67"/>
      <c r="F294" s="67"/>
      <c r="G294" s="67"/>
      <c r="H294" s="67"/>
      <c r="I294" s="67"/>
      <c r="J294" s="67"/>
      <c r="K294" s="67"/>
      <c r="L294" s="62"/>
      <c r="M294" s="1"/>
      <c r="N294" s="1"/>
      <c r="O294" s="1"/>
    </row>
    <row r="295" spans="1:15" ht="12.75" customHeight="1">
      <c r="A295" s="1"/>
      <c r="B295" s="1"/>
      <c r="C295" s="61"/>
      <c r="D295" s="61"/>
      <c r="E295" s="61"/>
      <c r="F295" s="61"/>
      <c r="G295" s="61"/>
      <c r="H295" s="61"/>
      <c r="I295" s="61"/>
      <c r="J295" s="61"/>
      <c r="K295" s="61"/>
      <c r="L295" s="62"/>
      <c r="M295" s="1"/>
      <c r="N295" s="1"/>
      <c r="O295" s="1"/>
    </row>
    <row r="296" spans="1:15" ht="12.75" customHeight="1">
      <c r="A296" s="1"/>
      <c r="B296" s="1"/>
      <c r="C296" s="61"/>
      <c r="D296" s="61"/>
      <c r="E296" s="61"/>
      <c r="F296" s="61"/>
      <c r="G296" s="61"/>
      <c r="H296" s="61"/>
      <c r="I296" s="61"/>
      <c r="J296" s="61"/>
      <c r="K296" s="61"/>
      <c r="L296" s="62"/>
      <c r="M296" s="1"/>
      <c r="N296" s="1"/>
      <c r="O296" s="1"/>
    </row>
    <row r="297" spans="1:15" ht="12.75" customHeight="1">
      <c r="A297" s="1"/>
      <c r="B297" s="1"/>
      <c r="C297" s="61"/>
      <c r="D297" s="61"/>
      <c r="E297" s="61"/>
      <c r="F297" s="61"/>
      <c r="G297" s="61"/>
      <c r="H297" s="61"/>
      <c r="I297" s="61"/>
      <c r="J297" s="61"/>
      <c r="K297" s="61"/>
      <c r="L297" s="62"/>
      <c r="M297" s="1"/>
      <c r="N297" s="1"/>
      <c r="O297" s="1"/>
    </row>
    <row r="298" spans="1:15" ht="12.75" customHeight="1">
      <c r="A298" s="1"/>
      <c r="B298" s="1"/>
      <c r="C298" s="61"/>
      <c r="D298" s="61"/>
      <c r="E298" s="61"/>
      <c r="F298" s="61"/>
      <c r="G298" s="61"/>
      <c r="H298" s="61"/>
      <c r="I298" s="61"/>
      <c r="J298" s="61"/>
      <c r="K298" s="61"/>
      <c r="L298" s="62"/>
      <c r="M298" s="1"/>
      <c r="N298" s="1"/>
      <c r="O298" s="1"/>
    </row>
    <row r="299" spans="1:15" ht="12.75" customHeight="1">
      <c r="A299" s="1"/>
      <c r="B299" s="1"/>
      <c r="C299" s="61"/>
      <c r="D299" s="61"/>
      <c r="E299" s="61"/>
      <c r="F299" s="61"/>
      <c r="G299" s="61"/>
      <c r="H299" s="61"/>
      <c r="I299" s="61"/>
      <c r="J299" s="61"/>
      <c r="K299" s="61"/>
      <c r="L299" s="62"/>
      <c r="M299" s="1"/>
      <c r="N299" s="1"/>
      <c r="O299" s="1"/>
    </row>
    <row r="300" spans="1:15" ht="12.75" customHeight="1">
      <c r="A300" s="1"/>
      <c r="B300" s="1"/>
      <c r="C300" s="61"/>
      <c r="D300" s="61"/>
      <c r="E300" s="61"/>
      <c r="F300" s="61"/>
      <c r="G300" s="61"/>
      <c r="H300" s="61"/>
      <c r="I300" s="61"/>
      <c r="J300" s="61"/>
      <c r="K300" s="61"/>
      <c r="L300" s="62"/>
      <c r="M300" s="1"/>
      <c r="N300" s="1"/>
      <c r="O300" s="1"/>
    </row>
    <row r="301" spans="1:15" ht="12.75" customHeight="1">
      <c r="A301" s="1"/>
      <c r="B301" s="1"/>
      <c r="C301" s="61"/>
      <c r="D301" s="61"/>
      <c r="E301" s="61"/>
      <c r="F301" s="61"/>
      <c r="G301" s="61"/>
      <c r="H301" s="61"/>
      <c r="I301" s="61"/>
      <c r="J301" s="61"/>
      <c r="K301" s="61"/>
      <c r="L301" s="62"/>
      <c r="M301" s="1"/>
      <c r="N301" s="1"/>
      <c r="O301" s="1"/>
    </row>
    <row r="302" spans="1:15" ht="12.75" customHeight="1">
      <c r="A302" s="1"/>
      <c r="B302" s="1"/>
      <c r="C302" s="61"/>
      <c r="D302" s="61"/>
      <c r="E302" s="61"/>
      <c r="F302" s="61"/>
      <c r="G302" s="61"/>
      <c r="H302" s="61"/>
      <c r="I302" s="61"/>
      <c r="J302" s="61"/>
      <c r="K302" s="61"/>
      <c r="L302" s="62"/>
      <c r="M302" s="1"/>
      <c r="N302" s="1"/>
      <c r="O302" s="1"/>
    </row>
    <row r="303" spans="1:15" ht="12.75" customHeight="1">
      <c r="A303" s="1"/>
      <c r="B303" s="1"/>
      <c r="C303" s="61"/>
      <c r="D303" s="61"/>
      <c r="E303" s="61"/>
      <c r="F303" s="61"/>
      <c r="G303" s="61"/>
      <c r="H303" s="61"/>
      <c r="I303" s="61"/>
      <c r="J303" s="61"/>
      <c r="K303" s="61"/>
      <c r="L303" s="62"/>
      <c r="M303" s="1"/>
      <c r="N303" s="1"/>
      <c r="O303" s="1"/>
    </row>
    <row r="304" spans="1:15" ht="12.75" customHeight="1">
      <c r="A304" s="1"/>
      <c r="B304" s="1"/>
      <c r="C304" s="61"/>
      <c r="D304" s="61"/>
      <c r="E304" s="61"/>
      <c r="F304" s="61"/>
      <c r="G304" s="61"/>
      <c r="H304" s="61"/>
      <c r="I304" s="61"/>
      <c r="J304" s="61"/>
      <c r="K304" s="61"/>
      <c r="L304" s="62"/>
      <c r="M304" s="1"/>
      <c r="N304" s="1"/>
      <c r="O304" s="1"/>
    </row>
    <row r="305" spans="1:15" ht="12.75" customHeight="1">
      <c r="A305" s="1"/>
      <c r="B305" s="1"/>
      <c r="C305" s="61"/>
      <c r="D305" s="61"/>
      <c r="E305" s="61"/>
      <c r="F305" s="61"/>
      <c r="G305" s="61"/>
      <c r="H305" s="61"/>
      <c r="I305" s="61"/>
      <c r="J305" s="61"/>
      <c r="K305" s="61"/>
      <c r="L305" s="62"/>
      <c r="M305" s="1"/>
      <c r="N305" s="1"/>
      <c r="O305" s="1"/>
    </row>
    <row r="306" spans="1:15" ht="12.75" customHeight="1">
      <c r="A306" s="1"/>
      <c r="B306" s="1"/>
      <c r="C306" s="61"/>
      <c r="D306" s="61"/>
      <c r="E306" s="61"/>
      <c r="F306" s="61"/>
      <c r="G306" s="61"/>
      <c r="H306" s="61"/>
      <c r="I306" s="61"/>
      <c r="J306" s="61"/>
      <c r="K306" s="61"/>
      <c r="L306" s="62"/>
      <c r="M306" s="1"/>
      <c r="N306" s="1"/>
      <c r="O306" s="1"/>
    </row>
    <row r="307" spans="1:15" ht="12.75" customHeight="1">
      <c r="A307" s="1"/>
      <c r="B307" s="1"/>
      <c r="C307" s="61"/>
      <c r="D307" s="61"/>
      <c r="E307" s="61"/>
      <c r="F307" s="61"/>
      <c r="G307" s="61"/>
      <c r="H307" s="61"/>
      <c r="I307" s="61"/>
      <c r="J307" s="61"/>
      <c r="K307" s="61"/>
      <c r="L307" s="62"/>
      <c r="M307" s="1"/>
      <c r="N307" s="1"/>
      <c r="O307" s="1"/>
    </row>
    <row r="308" spans="1:15" ht="12.75" customHeight="1">
      <c r="A308" s="1"/>
      <c r="B308" s="1"/>
      <c r="C308" s="61"/>
      <c r="D308" s="61"/>
      <c r="E308" s="61"/>
      <c r="F308" s="61"/>
      <c r="G308" s="61"/>
      <c r="H308" s="61"/>
      <c r="I308" s="61"/>
      <c r="J308" s="61"/>
      <c r="K308" s="61"/>
      <c r="L308" s="62"/>
      <c r="M308" s="1"/>
      <c r="N308" s="1"/>
      <c r="O308" s="1"/>
    </row>
    <row r="309" spans="1:15" ht="12.75" customHeight="1">
      <c r="A309" s="1"/>
      <c r="B309" s="1"/>
      <c r="C309" s="61"/>
      <c r="D309" s="61"/>
      <c r="E309" s="61"/>
      <c r="F309" s="61"/>
      <c r="G309" s="61"/>
      <c r="H309" s="61"/>
      <c r="I309" s="61"/>
      <c r="J309" s="61"/>
      <c r="K309" s="61"/>
      <c r="L309" s="62"/>
      <c r="M309" s="1"/>
      <c r="N309" s="1"/>
      <c r="O309" s="1"/>
    </row>
    <row r="310" spans="1:15" ht="12.75" customHeight="1">
      <c r="A310" s="1"/>
      <c r="B310" s="1"/>
      <c r="C310" s="61"/>
      <c r="D310" s="61"/>
      <c r="E310" s="61"/>
      <c r="F310" s="61"/>
      <c r="G310" s="61"/>
      <c r="H310" s="61"/>
      <c r="I310" s="61"/>
      <c r="J310" s="61"/>
      <c r="K310" s="61"/>
      <c r="L310" s="62"/>
      <c r="M310" s="1"/>
      <c r="N310" s="1"/>
      <c r="O310" s="1"/>
    </row>
    <row r="311" spans="1:15" ht="12.75" customHeight="1">
      <c r="A311" s="1"/>
      <c r="B311" s="1"/>
      <c r="C311" s="61"/>
      <c r="D311" s="61"/>
      <c r="E311" s="61"/>
      <c r="F311" s="61"/>
      <c r="G311" s="61"/>
      <c r="H311" s="61"/>
      <c r="I311" s="61"/>
      <c r="J311" s="61"/>
      <c r="K311" s="61"/>
      <c r="L311" s="62"/>
      <c r="M311" s="1"/>
      <c r="N311" s="1"/>
      <c r="O311" s="1"/>
    </row>
    <row r="312" spans="1:15" ht="12.75" customHeight="1">
      <c r="A312" s="1"/>
      <c r="B312" s="1"/>
      <c r="C312" s="61"/>
      <c r="D312" s="61"/>
      <c r="E312" s="61"/>
      <c r="F312" s="61"/>
      <c r="G312" s="61"/>
      <c r="H312" s="61"/>
      <c r="I312" s="61"/>
      <c r="J312" s="61"/>
      <c r="K312" s="61"/>
      <c r="L312" s="62"/>
      <c r="M312" s="1"/>
      <c r="N312" s="1"/>
      <c r="O312" s="1"/>
    </row>
    <row r="313" spans="1:15" ht="12.75" customHeight="1">
      <c r="A313" s="1"/>
      <c r="B313" s="1"/>
      <c r="C313" s="61"/>
      <c r="D313" s="61"/>
      <c r="E313" s="61"/>
      <c r="F313" s="61"/>
      <c r="G313" s="61"/>
      <c r="H313" s="61"/>
      <c r="I313" s="61"/>
      <c r="J313" s="61"/>
      <c r="K313" s="61"/>
      <c r="L313" s="62"/>
      <c r="M313" s="1"/>
      <c r="N313" s="1"/>
      <c r="O313" s="1"/>
    </row>
    <row r="314" spans="1:15" ht="12.75" customHeight="1">
      <c r="A314" s="1"/>
      <c r="B314" s="1"/>
      <c r="C314" s="61"/>
      <c r="D314" s="61"/>
      <c r="E314" s="61"/>
      <c r="F314" s="61"/>
      <c r="G314" s="61"/>
      <c r="H314" s="61"/>
      <c r="I314" s="61"/>
      <c r="J314" s="61"/>
      <c r="K314" s="61"/>
      <c r="L314" s="62"/>
      <c r="M314" s="1"/>
      <c r="N314" s="1"/>
      <c r="O314" s="1"/>
    </row>
    <row r="315" spans="1:15" ht="12.75" customHeight="1">
      <c r="A315" s="1"/>
      <c r="B315" s="1"/>
      <c r="C315" s="61"/>
      <c r="D315" s="61"/>
      <c r="E315" s="61"/>
      <c r="F315" s="61"/>
      <c r="G315" s="61"/>
      <c r="H315" s="61"/>
      <c r="I315" s="61"/>
      <c r="J315" s="61"/>
      <c r="K315" s="61"/>
      <c r="L315" s="62"/>
      <c r="M315" s="1"/>
      <c r="N315" s="1"/>
      <c r="O315" s="1"/>
    </row>
    <row r="316" spans="1:15" ht="12.75" customHeight="1">
      <c r="A316" s="1"/>
      <c r="B316" s="1"/>
      <c r="C316" s="61"/>
      <c r="D316" s="61"/>
      <c r="E316" s="61"/>
      <c r="F316" s="61"/>
      <c r="G316" s="61"/>
      <c r="H316" s="61"/>
      <c r="I316" s="61"/>
      <c r="J316" s="61"/>
      <c r="K316" s="61"/>
      <c r="L316" s="62"/>
      <c r="M316" s="1"/>
      <c r="N316" s="1"/>
      <c r="O316" s="1"/>
    </row>
    <row r="317" spans="1:15" ht="12.75" customHeight="1">
      <c r="A317" s="1"/>
      <c r="B317" s="1"/>
      <c r="C317" s="61"/>
      <c r="D317" s="61"/>
      <c r="E317" s="61"/>
      <c r="F317" s="61"/>
      <c r="G317" s="61"/>
      <c r="H317" s="61"/>
      <c r="I317" s="61"/>
      <c r="J317" s="61"/>
      <c r="K317" s="61"/>
      <c r="L317" s="62"/>
      <c r="M317" s="1"/>
      <c r="N317" s="1"/>
      <c r="O317" s="1"/>
    </row>
    <row r="318" spans="1:15" ht="12.75" customHeight="1">
      <c r="A318" s="1"/>
      <c r="B318" s="1"/>
      <c r="C318" s="61"/>
      <c r="D318" s="61"/>
      <c r="E318" s="61"/>
      <c r="F318" s="61"/>
      <c r="G318" s="61"/>
      <c r="H318" s="61"/>
      <c r="I318" s="61"/>
      <c r="J318" s="61"/>
      <c r="K318" s="61"/>
      <c r="L318" s="62"/>
      <c r="M318" s="1"/>
      <c r="N318" s="1"/>
      <c r="O318" s="1"/>
    </row>
    <row r="319" spans="1:15" ht="12.75" customHeight="1">
      <c r="A319" s="1"/>
      <c r="B319" s="1"/>
      <c r="C319" s="61"/>
      <c r="D319" s="61"/>
      <c r="E319" s="61"/>
      <c r="F319" s="61"/>
      <c r="G319" s="61"/>
      <c r="H319" s="61"/>
      <c r="I319" s="61"/>
      <c r="J319" s="61"/>
      <c r="K319" s="61"/>
      <c r="L319" s="62"/>
      <c r="M319" s="1"/>
      <c r="N319" s="1"/>
      <c r="O319" s="1"/>
    </row>
    <row r="320" spans="1:15" ht="12.75" customHeight="1">
      <c r="A320" s="1"/>
      <c r="B320" s="1"/>
      <c r="C320" s="61"/>
      <c r="D320" s="61"/>
      <c r="E320" s="61"/>
      <c r="F320" s="61"/>
      <c r="G320" s="61"/>
      <c r="H320" s="61"/>
      <c r="I320" s="61"/>
      <c r="J320" s="61"/>
      <c r="K320" s="61"/>
      <c r="L320" s="62"/>
      <c r="M320" s="1"/>
      <c r="N320" s="1"/>
      <c r="O320" s="1"/>
    </row>
    <row r="321" spans="1:15" ht="12.75" customHeight="1">
      <c r="A321" s="1"/>
      <c r="B321" s="1"/>
      <c r="C321" s="61"/>
      <c r="D321" s="61"/>
      <c r="E321" s="61"/>
      <c r="F321" s="61"/>
      <c r="G321" s="61"/>
      <c r="H321" s="61"/>
      <c r="I321" s="61"/>
      <c r="J321" s="61"/>
      <c r="K321" s="61"/>
      <c r="L321" s="62"/>
      <c r="M321" s="1"/>
      <c r="N321" s="1"/>
      <c r="O321" s="1"/>
    </row>
    <row r="322" spans="1:15" ht="12.75" customHeight="1">
      <c r="A322" s="1"/>
      <c r="B322" s="1"/>
      <c r="C322" s="61"/>
      <c r="D322" s="61"/>
      <c r="E322" s="61"/>
      <c r="F322" s="61"/>
      <c r="G322" s="61"/>
      <c r="H322" s="61"/>
      <c r="I322" s="61"/>
      <c r="J322" s="61"/>
      <c r="K322" s="61"/>
      <c r="L322" s="62"/>
      <c r="M322" s="1"/>
      <c r="N322" s="1"/>
      <c r="O322" s="1"/>
    </row>
    <row r="323" spans="1:15" ht="12.75" customHeight="1">
      <c r="A323" s="1"/>
      <c r="B323" s="1"/>
      <c r="C323" s="61"/>
      <c r="D323" s="61"/>
      <c r="E323" s="61"/>
      <c r="F323" s="61"/>
      <c r="G323" s="61"/>
      <c r="H323" s="61"/>
      <c r="I323" s="61"/>
      <c r="J323" s="61"/>
      <c r="K323" s="61"/>
      <c r="L323" s="62"/>
      <c r="M323" s="1"/>
      <c r="N323" s="1"/>
      <c r="O323" s="1"/>
    </row>
    <row r="324" spans="1:15" ht="12.75" customHeight="1">
      <c r="A324" s="1"/>
      <c r="B324" s="1"/>
      <c r="C324" s="61"/>
      <c r="D324" s="61"/>
      <c r="E324" s="61"/>
      <c r="F324" s="61"/>
      <c r="G324" s="61"/>
      <c r="H324" s="61"/>
      <c r="I324" s="61"/>
      <c r="J324" s="61"/>
      <c r="K324" s="61"/>
      <c r="L324" s="62"/>
      <c r="M324" s="1"/>
      <c r="N324" s="1"/>
      <c r="O324" s="1"/>
    </row>
    <row r="325" spans="1:15" ht="12.75" customHeight="1">
      <c r="A325" s="1"/>
      <c r="B325" s="1"/>
      <c r="C325" s="61"/>
      <c r="D325" s="61"/>
      <c r="E325" s="61"/>
      <c r="F325" s="61"/>
      <c r="G325" s="61"/>
      <c r="H325" s="61"/>
      <c r="I325" s="61"/>
      <c r="J325" s="61"/>
      <c r="K325" s="61"/>
      <c r="L325" s="62"/>
      <c r="M325" s="1"/>
      <c r="N325" s="1"/>
      <c r="O325" s="1"/>
    </row>
    <row r="326" spans="1:15" ht="12.75" customHeight="1">
      <c r="A326" s="1"/>
      <c r="B326" s="1"/>
      <c r="C326" s="61"/>
      <c r="D326" s="61"/>
      <c r="E326" s="61"/>
      <c r="F326" s="61"/>
      <c r="G326" s="61"/>
      <c r="H326" s="61"/>
      <c r="I326" s="61"/>
      <c r="J326" s="61"/>
      <c r="K326" s="61"/>
      <c r="L326" s="62"/>
      <c r="M326" s="1"/>
      <c r="N326" s="1"/>
      <c r="O326" s="1"/>
    </row>
    <row r="327" spans="1:15" ht="12.75" customHeight="1">
      <c r="A327" s="1"/>
      <c r="B327" s="1"/>
      <c r="C327" s="61"/>
      <c r="D327" s="61"/>
      <c r="E327" s="61"/>
      <c r="F327" s="61"/>
      <c r="G327" s="61"/>
      <c r="H327" s="61"/>
      <c r="I327" s="61"/>
      <c r="J327" s="61"/>
      <c r="K327" s="61"/>
      <c r="L327" s="62"/>
      <c r="M327" s="1"/>
      <c r="N327" s="1"/>
      <c r="O327" s="1"/>
    </row>
    <row r="328" spans="1:15" ht="12.75" customHeight="1">
      <c r="A328" s="1"/>
      <c r="B328" s="1"/>
      <c r="C328" s="61"/>
      <c r="D328" s="61"/>
      <c r="E328" s="61"/>
      <c r="F328" s="61"/>
      <c r="G328" s="61"/>
      <c r="H328" s="61"/>
      <c r="I328" s="61"/>
      <c r="J328" s="61"/>
      <c r="K328" s="61"/>
      <c r="L328" s="62"/>
      <c r="M328" s="1"/>
      <c r="N328" s="1"/>
      <c r="O328" s="1"/>
    </row>
    <row r="329" spans="1:15" ht="12.75" customHeight="1">
      <c r="A329" s="1"/>
      <c r="B329" s="1"/>
      <c r="C329" s="61"/>
      <c r="D329" s="61"/>
      <c r="E329" s="61"/>
      <c r="F329" s="61"/>
      <c r="G329" s="61"/>
      <c r="H329" s="61"/>
      <c r="I329" s="61"/>
      <c r="J329" s="61"/>
      <c r="K329" s="61"/>
      <c r="L329" s="62"/>
      <c r="M329" s="1"/>
      <c r="N329" s="1"/>
      <c r="O329" s="1"/>
    </row>
    <row r="330" spans="1:15" ht="12.75" customHeight="1">
      <c r="A330" s="1"/>
      <c r="B330" s="1"/>
      <c r="C330" s="61"/>
      <c r="D330" s="61"/>
      <c r="E330" s="61"/>
      <c r="F330" s="61"/>
      <c r="G330" s="61"/>
      <c r="H330" s="61"/>
      <c r="I330" s="61"/>
      <c r="J330" s="61"/>
      <c r="K330" s="61"/>
      <c r="L330" s="62"/>
      <c r="M330" s="1"/>
      <c r="N330" s="1"/>
      <c r="O330" s="1"/>
    </row>
    <row r="331" spans="1:15" ht="12.75" customHeight="1">
      <c r="A331" s="1"/>
      <c r="B331" s="1"/>
      <c r="C331" s="61"/>
      <c r="D331" s="61"/>
      <c r="E331" s="61"/>
      <c r="F331" s="61"/>
      <c r="G331" s="61"/>
      <c r="H331" s="61"/>
      <c r="I331" s="61"/>
      <c r="J331" s="61"/>
      <c r="K331" s="61"/>
      <c r="L331" s="62"/>
      <c r="M331" s="1"/>
      <c r="N331" s="1"/>
      <c r="O331" s="1"/>
    </row>
    <row r="332" spans="1:15" ht="12.75" customHeight="1">
      <c r="A332" s="1"/>
      <c r="B332" s="1"/>
      <c r="C332" s="61"/>
      <c r="D332" s="61"/>
      <c r="E332" s="61"/>
      <c r="F332" s="61"/>
      <c r="G332" s="61"/>
      <c r="H332" s="61"/>
      <c r="I332" s="61"/>
      <c r="J332" s="61"/>
      <c r="K332" s="61"/>
      <c r="L332" s="62"/>
      <c r="M332" s="1"/>
      <c r="N332" s="1"/>
      <c r="O332" s="1"/>
    </row>
    <row r="333" spans="1:15" ht="12.75" customHeight="1">
      <c r="A333" s="1"/>
      <c r="B333" s="1"/>
      <c r="C333" s="61"/>
      <c r="D333" s="61"/>
      <c r="E333" s="61"/>
      <c r="F333" s="61"/>
      <c r="G333" s="61"/>
      <c r="H333" s="61"/>
      <c r="I333" s="61"/>
      <c r="J333" s="61"/>
      <c r="K333" s="61"/>
      <c r="L333" s="62"/>
      <c r="M333" s="1"/>
      <c r="N333" s="1"/>
      <c r="O333" s="1"/>
    </row>
    <row r="334" spans="1:15" ht="12.75" customHeight="1">
      <c r="A334" s="1"/>
      <c r="B334" s="1"/>
      <c r="C334" s="61"/>
      <c r="D334" s="61"/>
      <c r="E334" s="61"/>
      <c r="F334" s="61"/>
      <c r="G334" s="61"/>
      <c r="H334" s="61"/>
      <c r="I334" s="61"/>
      <c r="J334" s="61"/>
      <c r="K334" s="61"/>
      <c r="L334" s="62"/>
      <c r="M334" s="1"/>
      <c r="N334" s="1"/>
      <c r="O334" s="1"/>
    </row>
    <row r="335" spans="1:15" ht="12.75" customHeight="1">
      <c r="A335" s="1"/>
      <c r="B335" s="1"/>
      <c r="C335" s="67"/>
      <c r="D335" s="67"/>
      <c r="E335" s="61"/>
      <c r="F335" s="61"/>
      <c r="G335" s="61"/>
      <c r="H335" s="67"/>
      <c r="I335" s="67"/>
      <c r="J335" s="67"/>
      <c r="K335" s="67"/>
      <c r="L335" s="62"/>
      <c r="M335" s="1"/>
      <c r="N335" s="1"/>
      <c r="O335" s="1"/>
    </row>
    <row r="336" spans="1:15" ht="12.75" customHeight="1">
      <c r="A336" s="1"/>
      <c r="B336" s="1"/>
      <c r="C336" s="61"/>
      <c r="D336" s="61"/>
      <c r="E336" s="61"/>
      <c r="F336" s="61"/>
      <c r="G336" s="61"/>
      <c r="H336" s="61"/>
      <c r="I336" s="61"/>
      <c r="J336" s="61"/>
      <c r="K336" s="61"/>
      <c r="L336" s="62"/>
      <c r="M336" s="1"/>
      <c r="N336" s="1"/>
      <c r="O336" s="1"/>
    </row>
    <row r="337" spans="1:15" ht="12.75" customHeight="1">
      <c r="A337" s="1"/>
      <c r="B337" s="1"/>
      <c r="C337" s="61"/>
      <c r="D337" s="61"/>
      <c r="E337" s="61"/>
      <c r="F337" s="61"/>
      <c r="G337" s="61"/>
      <c r="H337" s="61"/>
      <c r="I337" s="61"/>
      <c r="J337" s="61"/>
      <c r="K337" s="61"/>
      <c r="L337" s="62"/>
      <c r="M337" s="1"/>
      <c r="N337" s="1"/>
      <c r="O337" s="1"/>
    </row>
    <row r="338" spans="1:15" ht="12.75" customHeight="1">
      <c r="A338" s="1"/>
      <c r="B338" s="1"/>
      <c r="C338" s="61"/>
      <c r="D338" s="61"/>
      <c r="E338" s="61"/>
      <c r="F338" s="61"/>
      <c r="G338" s="61"/>
      <c r="H338" s="61"/>
      <c r="I338" s="61"/>
      <c r="J338" s="61"/>
      <c r="K338" s="61"/>
      <c r="L338" s="62"/>
      <c r="M338" s="1"/>
      <c r="N338" s="1"/>
      <c r="O338" s="1"/>
    </row>
    <row r="339" spans="1:15" ht="12.75" customHeight="1">
      <c r="A339" s="1"/>
      <c r="B339" s="1"/>
      <c r="C339" s="61"/>
      <c r="D339" s="61"/>
      <c r="E339" s="61"/>
      <c r="F339" s="61"/>
      <c r="G339" s="61"/>
      <c r="H339" s="61"/>
      <c r="I339" s="61"/>
      <c r="J339" s="61"/>
      <c r="K339" s="61"/>
      <c r="L339" s="62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1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1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1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1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1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1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1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1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1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1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1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1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1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1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1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1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1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1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1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1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1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1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1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1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1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1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1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1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1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1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1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1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1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1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1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1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1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1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1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1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1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1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1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1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1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1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1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1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1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1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1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1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1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1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3"/>
  <sheetViews>
    <sheetView zoomScale="85" zoomScaleNormal="85" workbookViewId="0">
      <pane ySplit="10" topLeftCell="A11" activePane="bottomLeft" state="frozen"/>
      <selection pane="bottomLeft" activeCell="C15" sqref="C15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520"/>
      <c r="B1" s="521"/>
      <c r="C1" s="71"/>
      <c r="D1" s="7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287</v>
      </c>
      <c r="M5" s="1"/>
      <c r="N5" s="1"/>
      <c r="O5" s="1"/>
    </row>
    <row r="6" spans="1:15" ht="12.75" customHeight="1">
      <c r="A6" s="72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44557</v>
      </c>
      <c r="L6" s="1"/>
      <c r="M6" s="1"/>
      <c r="N6" s="1"/>
      <c r="O6" s="1"/>
    </row>
    <row r="7" spans="1:15" ht="12.75" customHeight="1">
      <c r="B7" s="1"/>
      <c r="C7" s="1" t="s">
        <v>288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9"/>
      <c r="B8" s="5"/>
      <c r="C8" s="5"/>
      <c r="D8" s="5"/>
      <c r="E8" s="5"/>
      <c r="F8" s="5"/>
      <c r="G8" s="73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513" t="s">
        <v>16</v>
      </c>
      <c r="B9" s="515" t="s">
        <v>18</v>
      </c>
      <c r="C9" s="519" t="s">
        <v>20</v>
      </c>
      <c r="D9" s="519" t="s">
        <v>21</v>
      </c>
      <c r="E9" s="510" t="s">
        <v>22</v>
      </c>
      <c r="F9" s="511"/>
      <c r="G9" s="512"/>
      <c r="H9" s="510" t="s">
        <v>23</v>
      </c>
      <c r="I9" s="511"/>
      <c r="J9" s="512"/>
      <c r="K9" s="26"/>
      <c r="L9" s="27"/>
      <c r="M9" s="53"/>
      <c r="N9" s="1"/>
      <c r="O9" s="1"/>
    </row>
    <row r="10" spans="1:15" ht="42.75" customHeight="1">
      <c r="A10" s="517"/>
      <c r="B10" s="518"/>
      <c r="C10" s="518"/>
      <c r="D10" s="518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231</v>
      </c>
      <c r="N10" s="1"/>
      <c r="O10" s="1"/>
    </row>
    <row r="11" spans="1:15" ht="12" customHeight="1">
      <c r="A11" s="31">
        <v>1</v>
      </c>
      <c r="B11" s="507" t="s">
        <v>289</v>
      </c>
      <c r="C11" s="508">
        <v>25237.85</v>
      </c>
      <c r="D11" s="509">
        <v>25204.433333333334</v>
      </c>
      <c r="E11" s="509">
        <v>24883.416666666668</v>
      </c>
      <c r="F11" s="509">
        <v>24528.983333333334</v>
      </c>
      <c r="G11" s="509">
        <v>24207.966666666667</v>
      </c>
      <c r="H11" s="509">
        <v>25558.866666666669</v>
      </c>
      <c r="I11" s="509">
        <v>25879.883333333331</v>
      </c>
      <c r="J11" s="509">
        <v>26234.316666666669</v>
      </c>
      <c r="K11" s="508">
        <v>25525.45</v>
      </c>
      <c r="L11" s="508">
        <v>24850</v>
      </c>
      <c r="M11" s="508">
        <v>4.1980000000000003E-2</v>
      </c>
      <c r="N11" s="1"/>
      <c r="O11" s="1"/>
    </row>
    <row r="12" spans="1:15" ht="12" customHeight="1">
      <c r="A12" s="31">
        <v>2</v>
      </c>
      <c r="B12" s="507" t="s">
        <v>294</v>
      </c>
      <c r="C12" s="508">
        <v>524.79999999999995</v>
      </c>
      <c r="D12" s="509">
        <v>522.68333333333328</v>
      </c>
      <c r="E12" s="509">
        <v>516.36666666666656</v>
      </c>
      <c r="F12" s="509">
        <v>507.93333333333328</v>
      </c>
      <c r="G12" s="509">
        <v>501.61666666666656</v>
      </c>
      <c r="H12" s="509">
        <v>531.11666666666656</v>
      </c>
      <c r="I12" s="509">
        <v>537.43333333333339</v>
      </c>
      <c r="J12" s="509">
        <v>545.86666666666656</v>
      </c>
      <c r="K12" s="508">
        <v>529</v>
      </c>
      <c r="L12" s="508">
        <v>514.25</v>
      </c>
      <c r="M12" s="508">
        <v>1.5394099999999999</v>
      </c>
      <c r="N12" s="1"/>
      <c r="O12" s="1"/>
    </row>
    <row r="13" spans="1:15" ht="12" customHeight="1">
      <c r="A13" s="31">
        <v>3</v>
      </c>
      <c r="B13" s="507" t="s">
        <v>39</v>
      </c>
      <c r="C13" s="508">
        <v>956.6</v>
      </c>
      <c r="D13" s="509">
        <v>958.54999999999984</v>
      </c>
      <c r="E13" s="509">
        <v>948.09999999999968</v>
      </c>
      <c r="F13" s="509">
        <v>939.5999999999998</v>
      </c>
      <c r="G13" s="509">
        <v>929.14999999999964</v>
      </c>
      <c r="H13" s="509">
        <v>967.04999999999973</v>
      </c>
      <c r="I13" s="509">
        <v>977.49999999999977</v>
      </c>
      <c r="J13" s="509">
        <v>985.99999999999977</v>
      </c>
      <c r="K13" s="508">
        <v>969</v>
      </c>
      <c r="L13" s="508">
        <v>950.05</v>
      </c>
      <c r="M13" s="508">
        <v>3.6784599999999998</v>
      </c>
      <c r="N13" s="1"/>
      <c r="O13" s="1"/>
    </row>
    <row r="14" spans="1:15" ht="12" customHeight="1">
      <c r="A14" s="31">
        <v>4</v>
      </c>
      <c r="B14" s="507" t="s">
        <v>295</v>
      </c>
      <c r="C14" s="508">
        <v>2465.5500000000002</v>
      </c>
      <c r="D14" s="509">
        <v>2467.5166666666669</v>
      </c>
      <c r="E14" s="509">
        <v>2428.0333333333338</v>
      </c>
      <c r="F14" s="509">
        <v>2390.5166666666669</v>
      </c>
      <c r="G14" s="509">
        <v>2351.0333333333338</v>
      </c>
      <c r="H14" s="509">
        <v>2505.0333333333338</v>
      </c>
      <c r="I14" s="509">
        <v>2544.5166666666664</v>
      </c>
      <c r="J14" s="509">
        <v>2582.0333333333338</v>
      </c>
      <c r="K14" s="508">
        <v>2507</v>
      </c>
      <c r="L14" s="508">
        <v>2430</v>
      </c>
      <c r="M14" s="508">
        <v>0.35574</v>
      </c>
      <c r="N14" s="1"/>
      <c r="O14" s="1"/>
    </row>
    <row r="15" spans="1:15" ht="12" customHeight="1">
      <c r="A15" s="31">
        <v>5</v>
      </c>
      <c r="B15" s="507" t="s">
        <v>290</v>
      </c>
      <c r="C15" s="508">
        <v>2244.5500000000002</v>
      </c>
      <c r="D15" s="509">
        <v>2273.9833333333336</v>
      </c>
      <c r="E15" s="509">
        <v>2202.5666666666671</v>
      </c>
      <c r="F15" s="509">
        <v>2160.5833333333335</v>
      </c>
      <c r="G15" s="509">
        <v>2089.166666666667</v>
      </c>
      <c r="H15" s="509">
        <v>2315.9666666666672</v>
      </c>
      <c r="I15" s="509">
        <v>2387.3833333333332</v>
      </c>
      <c r="J15" s="509">
        <v>2429.3666666666672</v>
      </c>
      <c r="K15" s="508">
        <v>2345.4</v>
      </c>
      <c r="L15" s="508">
        <v>2232</v>
      </c>
      <c r="M15" s="508">
        <v>2.2069299999999998</v>
      </c>
      <c r="N15" s="1"/>
      <c r="O15" s="1"/>
    </row>
    <row r="16" spans="1:15" ht="12" customHeight="1">
      <c r="A16" s="31">
        <v>6</v>
      </c>
      <c r="B16" s="507" t="s">
        <v>239</v>
      </c>
      <c r="C16" s="508">
        <v>18423.45</v>
      </c>
      <c r="D16" s="509">
        <v>18508.5</v>
      </c>
      <c r="E16" s="509">
        <v>18267</v>
      </c>
      <c r="F16" s="509">
        <v>18110.55</v>
      </c>
      <c r="G16" s="509">
        <v>17869.05</v>
      </c>
      <c r="H16" s="509">
        <v>18664.95</v>
      </c>
      <c r="I16" s="509">
        <v>18906.45</v>
      </c>
      <c r="J16" s="509">
        <v>19062.900000000001</v>
      </c>
      <c r="K16" s="508">
        <v>18750</v>
      </c>
      <c r="L16" s="508">
        <v>18352.05</v>
      </c>
      <c r="M16" s="508">
        <v>5.8069999999999997E-2</v>
      </c>
      <c r="N16" s="1"/>
      <c r="O16" s="1"/>
    </row>
    <row r="17" spans="1:15" ht="12" customHeight="1">
      <c r="A17" s="31">
        <v>7</v>
      </c>
      <c r="B17" s="507" t="s">
        <v>243</v>
      </c>
      <c r="C17" s="508">
        <v>115.95</v>
      </c>
      <c r="D17" s="509">
        <v>116.96666666666665</v>
      </c>
      <c r="E17" s="509">
        <v>114.48333333333331</v>
      </c>
      <c r="F17" s="509">
        <v>113.01666666666665</v>
      </c>
      <c r="G17" s="509">
        <v>110.5333333333333</v>
      </c>
      <c r="H17" s="509">
        <v>118.43333333333331</v>
      </c>
      <c r="I17" s="509">
        <v>120.91666666666666</v>
      </c>
      <c r="J17" s="509">
        <v>122.38333333333331</v>
      </c>
      <c r="K17" s="508">
        <v>119.45</v>
      </c>
      <c r="L17" s="508">
        <v>115.5</v>
      </c>
      <c r="M17" s="508">
        <v>24.31683</v>
      </c>
      <c r="N17" s="1"/>
      <c r="O17" s="1"/>
    </row>
    <row r="18" spans="1:15" ht="12" customHeight="1">
      <c r="A18" s="31">
        <v>8</v>
      </c>
      <c r="B18" s="507" t="s">
        <v>41</v>
      </c>
      <c r="C18" s="508">
        <v>272.7</v>
      </c>
      <c r="D18" s="509">
        <v>274.8</v>
      </c>
      <c r="E18" s="509">
        <v>269.10000000000002</v>
      </c>
      <c r="F18" s="509">
        <v>265.5</v>
      </c>
      <c r="G18" s="509">
        <v>259.8</v>
      </c>
      <c r="H18" s="509">
        <v>278.40000000000003</v>
      </c>
      <c r="I18" s="509">
        <v>284.09999999999997</v>
      </c>
      <c r="J18" s="509">
        <v>287.70000000000005</v>
      </c>
      <c r="K18" s="508">
        <v>280.5</v>
      </c>
      <c r="L18" s="508">
        <v>271.2</v>
      </c>
      <c r="M18" s="508">
        <v>15.536960000000001</v>
      </c>
      <c r="N18" s="1"/>
      <c r="O18" s="1"/>
    </row>
    <row r="19" spans="1:15" ht="12" customHeight="1">
      <c r="A19" s="31">
        <v>9</v>
      </c>
      <c r="B19" s="507" t="s">
        <v>43</v>
      </c>
      <c r="C19" s="508">
        <v>2126.0500000000002</v>
      </c>
      <c r="D19" s="509">
        <v>2133.5166666666669</v>
      </c>
      <c r="E19" s="509">
        <v>2105.0333333333338</v>
      </c>
      <c r="F19" s="509">
        <v>2084.0166666666669</v>
      </c>
      <c r="G19" s="509">
        <v>2055.5333333333338</v>
      </c>
      <c r="H19" s="509">
        <v>2154.5333333333338</v>
      </c>
      <c r="I19" s="509">
        <v>2183.0166666666664</v>
      </c>
      <c r="J19" s="509">
        <v>2204.0333333333338</v>
      </c>
      <c r="K19" s="508">
        <v>2162</v>
      </c>
      <c r="L19" s="508">
        <v>2112.5</v>
      </c>
      <c r="M19" s="508">
        <v>1.5295399999999999</v>
      </c>
      <c r="N19" s="1"/>
      <c r="O19" s="1"/>
    </row>
    <row r="20" spans="1:15" ht="12" customHeight="1">
      <c r="A20" s="31">
        <v>10</v>
      </c>
      <c r="B20" s="507" t="s">
        <v>45</v>
      </c>
      <c r="C20" s="508">
        <v>1698.2</v>
      </c>
      <c r="D20" s="509">
        <v>1686.7833333333335</v>
      </c>
      <c r="E20" s="509">
        <v>1669.616666666667</v>
      </c>
      <c r="F20" s="509">
        <v>1641.0333333333335</v>
      </c>
      <c r="G20" s="509">
        <v>1623.866666666667</v>
      </c>
      <c r="H20" s="509">
        <v>1715.366666666667</v>
      </c>
      <c r="I20" s="509">
        <v>1732.5333333333335</v>
      </c>
      <c r="J20" s="509">
        <v>1761.116666666667</v>
      </c>
      <c r="K20" s="508">
        <v>1703.95</v>
      </c>
      <c r="L20" s="508">
        <v>1658.2</v>
      </c>
      <c r="M20" s="508">
        <v>12.343859999999999</v>
      </c>
      <c r="N20" s="1"/>
      <c r="O20" s="1"/>
    </row>
    <row r="21" spans="1:15" ht="12" customHeight="1">
      <c r="A21" s="31">
        <v>11</v>
      </c>
      <c r="B21" s="507" t="s">
        <v>240</v>
      </c>
      <c r="C21" s="508">
        <v>1385.4</v>
      </c>
      <c r="D21" s="509">
        <v>1398.3833333333332</v>
      </c>
      <c r="E21" s="509">
        <v>1367.1166666666663</v>
      </c>
      <c r="F21" s="509">
        <v>1348.833333333333</v>
      </c>
      <c r="G21" s="509">
        <v>1317.5666666666662</v>
      </c>
      <c r="H21" s="509">
        <v>1416.6666666666665</v>
      </c>
      <c r="I21" s="509">
        <v>1447.9333333333334</v>
      </c>
      <c r="J21" s="509">
        <v>1466.2166666666667</v>
      </c>
      <c r="K21" s="508">
        <v>1429.65</v>
      </c>
      <c r="L21" s="508">
        <v>1380.1</v>
      </c>
      <c r="M21" s="508">
        <v>6.7414100000000001</v>
      </c>
      <c r="N21" s="1"/>
      <c r="O21" s="1"/>
    </row>
    <row r="22" spans="1:15" ht="12" customHeight="1">
      <c r="A22" s="31">
        <v>12</v>
      </c>
      <c r="B22" s="507" t="s">
        <v>46</v>
      </c>
      <c r="C22" s="508">
        <v>722.4</v>
      </c>
      <c r="D22" s="509">
        <v>723.56666666666661</v>
      </c>
      <c r="E22" s="509">
        <v>712.23333333333323</v>
      </c>
      <c r="F22" s="509">
        <v>702.06666666666661</v>
      </c>
      <c r="G22" s="509">
        <v>690.73333333333323</v>
      </c>
      <c r="H22" s="509">
        <v>733.73333333333323</v>
      </c>
      <c r="I22" s="509">
        <v>745.06666666666672</v>
      </c>
      <c r="J22" s="509">
        <v>755.23333333333323</v>
      </c>
      <c r="K22" s="508">
        <v>734.9</v>
      </c>
      <c r="L22" s="508">
        <v>713.4</v>
      </c>
      <c r="M22" s="508">
        <v>39.46754</v>
      </c>
      <c r="N22" s="1"/>
      <c r="O22" s="1"/>
    </row>
    <row r="23" spans="1:15" ht="12.75" customHeight="1">
      <c r="A23" s="31">
        <v>13</v>
      </c>
      <c r="B23" s="507" t="s">
        <v>242</v>
      </c>
      <c r="C23" s="508">
        <v>1768.4</v>
      </c>
      <c r="D23" s="509">
        <v>1786.2666666666667</v>
      </c>
      <c r="E23" s="509">
        <v>1742.6333333333332</v>
      </c>
      <c r="F23" s="509">
        <v>1716.8666666666666</v>
      </c>
      <c r="G23" s="509">
        <v>1673.2333333333331</v>
      </c>
      <c r="H23" s="509">
        <v>1812.0333333333333</v>
      </c>
      <c r="I23" s="509">
        <v>1855.666666666667</v>
      </c>
      <c r="J23" s="509">
        <v>1881.4333333333334</v>
      </c>
      <c r="K23" s="508">
        <v>1829.9</v>
      </c>
      <c r="L23" s="508">
        <v>1760.5</v>
      </c>
      <c r="M23" s="508">
        <v>3.1717499999999998</v>
      </c>
      <c r="N23" s="1"/>
      <c r="O23" s="1"/>
    </row>
    <row r="24" spans="1:15" ht="12.75" customHeight="1">
      <c r="A24" s="31">
        <v>14</v>
      </c>
      <c r="B24" s="507" t="s">
        <v>296</v>
      </c>
      <c r="C24" s="508">
        <v>329.25</v>
      </c>
      <c r="D24" s="509">
        <v>330.68333333333334</v>
      </c>
      <c r="E24" s="509">
        <v>325.56666666666666</v>
      </c>
      <c r="F24" s="509">
        <v>321.88333333333333</v>
      </c>
      <c r="G24" s="509">
        <v>316.76666666666665</v>
      </c>
      <c r="H24" s="509">
        <v>334.36666666666667</v>
      </c>
      <c r="I24" s="509">
        <v>339.48333333333335</v>
      </c>
      <c r="J24" s="509">
        <v>343.16666666666669</v>
      </c>
      <c r="K24" s="508">
        <v>335.8</v>
      </c>
      <c r="L24" s="508">
        <v>327</v>
      </c>
      <c r="M24" s="508">
        <v>0.34606999999999999</v>
      </c>
      <c r="N24" s="1"/>
      <c r="O24" s="1"/>
    </row>
    <row r="25" spans="1:15" ht="12.75" customHeight="1">
      <c r="A25" s="31">
        <v>15</v>
      </c>
      <c r="B25" s="507" t="s">
        <v>297</v>
      </c>
      <c r="C25" s="508">
        <v>217.35</v>
      </c>
      <c r="D25" s="509">
        <v>218.43333333333331</v>
      </c>
      <c r="E25" s="509">
        <v>214.41666666666663</v>
      </c>
      <c r="F25" s="509">
        <v>211.48333333333332</v>
      </c>
      <c r="G25" s="509">
        <v>207.46666666666664</v>
      </c>
      <c r="H25" s="509">
        <v>221.36666666666662</v>
      </c>
      <c r="I25" s="509">
        <v>225.38333333333333</v>
      </c>
      <c r="J25" s="509">
        <v>228.31666666666661</v>
      </c>
      <c r="K25" s="508">
        <v>222.45</v>
      </c>
      <c r="L25" s="508">
        <v>215.5</v>
      </c>
      <c r="M25" s="508">
        <v>2.60039</v>
      </c>
      <c r="N25" s="1"/>
      <c r="O25" s="1"/>
    </row>
    <row r="26" spans="1:15" ht="12.75" customHeight="1">
      <c r="A26" s="31">
        <v>16</v>
      </c>
      <c r="B26" s="507" t="s">
        <v>298</v>
      </c>
      <c r="C26" s="508">
        <v>1084.3499999999999</v>
      </c>
      <c r="D26" s="509">
        <v>1079.7833333333333</v>
      </c>
      <c r="E26" s="509">
        <v>1069.5666666666666</v>
      </c>
      <c r="F26" s="509">
        <v>1054.7833333333333</v>
      </c>
      <c r="G26" s="509">
        <v>1044.5666666666666</v>
      </c>
      <c r="H26" s="509">
        <v>1094.5666666666666</v>
      </c>
      <c r="I26" s="509">
        <v>1104.7833333333333</v>
      </c>
      <c r="J26" s="509">
        <v>1119.5666666666666</v>
      </c>
      <c r="K26" s="508">
        <v>1090</v>
      </c>
      <c r="L26" s="508">
        <v>1065</v>
      </c>
      <c r="M26" s="508">
        <v>1.52844</v>
      </c>
      <c r="N26" s="1"/>
      <c r="O26" s="1"/>
    </row>
    <row r="27" spans="1:15" ht="12.75" customHeight="1">
      <c r="A27" s="31">
        <v>17</v>
      </c>
      <c r="B27" s="507" t="s">
        <v>292</v>
      </c>
      <c r="C27" s="508">
        <v>1803.1</v>
      </c>
      <c r="D27" s="509">
        <v>1812.0333333333335</v>
      </c>
      <c r="E27" s="509">
        <v>1784.0666666666671</v>
      </c>
      <c r="F27" s="509">
        <v>1765.0333333333335</v>
      </c>
      <c r="G27" s="509">
        <v>1737.0666666666671</v>
      </c>
      <c r="H27" s="509">
        <v>1831.0666666666671</v>
      </c>
      <c r="I27" s="509">
        <v>1859.0333333333338</v>
      </c>
      <c r="J27" s="509">
        <v>1878.0666666666671</v>
      </c>
      <c r="K27" s="508">
        <v>1840</v>
      </c>
      <c r="L27" s="508">
        <v>1793</v>
      </c>
      <c r="M27" s="508">
        <v>0.10556</v>
      </c>
      <c r="N27" s="1"/>
      <c r="O27" s="1"/>
    </row>
    <row r="28" spans="1:15" ht="12.75" customHeight="1">
      <c r="A28" s="31">
        <v>18</v>
      </c>
      <c r="B28" s="507" t="s">
        <v>244</v>
      </c>
      <c r="C28" s="508">
        <v>2122.6999999999998</v>
      </c>
      <c r="D28" s="509">
        <v>2124.5333333333333</v>
      </c>
      <c r="E28" s="509">
        <v>2089.1666666666665</v>
      </c>
      <c r="F28" s="509">
        <v>2055.6333333333332</v>
      </c>
      <c r="G28" s="509">
        <v>2020.2666666666664</v>
      </c>
      <c r="H28" s="509">
        <v>2158.0666666666666</v>
      </c>
      <c r="I28" s="509">
        <v>2193.4333333333334</v>
      </c>
      <c r="J28" s="509">
        <v>2226.9666666666667</v>
      </c>
      <c r="K28" s="508">
        <v>2159.9</v>
      </c>
      <c r="L28" s="508">
        <v>2091</v>
      </c>
      <c r="M28" s="508">
        <v>2.44794</v>
      </c>
      <c r="N28" s="1"/>
      <c r="O28" s="1"/>
    </row>
    <row r="29" spans="1:15" ht="12.75" customHeight="1">
      <c r="A29" s="31">
        <v>19</v>
      </c>
      <c r="B29" s="507" t="s">
        <v>299</v>
      </c>
      <c r="C29" s="508">
        <v>101.05</v>
      </c>
      <c r="D29" s="509">
        <v>100.7</v>
      </c>
      <c r="E29" s="509">
        <v>98.850000000000009</v>
      </c>
      <c r="F29" s="509">
        <v>96.65</v>
      </c>
      <c r="G29" s="509">
        <v>94.800000000000011</v>
      </c>
      <c r="H29" s="509">
        <v>102.9</v>
      </c>
      <c r="I29" s="509">
        <v>104.75</v>
      </c>
      <c r="J29" s="509">
        <v>106.95</v>
      </c>
      <c r="K29" s="508">
        <v>102.55</v>
      </c>
      <c r="L29" s="508">
        <v>98.5</v>
      </c>
      <c r="M29" s="508">
        <v>1.63286</v>
      </c>
      <c r="N29" s="1"/>
      <c r="O29" s="1"/>
    </row>
    <row r="30" spans="1:15" ht="12.75" customHeight="1">
      <c r="A30" s="31">
        <v>20</v>
      </c>
      <c r="B30" s="507" t="s">
        <v>48</v>
      </c>
      <c r="C30" s="508">
        <v>3460.95</v>
      </c>
      <c r="D30" s="509">
        <v>3453.3166666666671</v>
      </c>
      <c r="E30" s="509">
        <v>3422.6833333333343</v>
      </c>
      <c r="F30" s="509">
        <v>3384.4166666666674</v>
      </c>
      <c r="G30" s="509">
        <v>3353.7833333333347</v>
      </c>
      <c r="H30" s="509">
        <v>3491.5833333333339</v>
      </c>
      <c r="I30" s="509">
        <v>3522.2166666666662</v>
      </c>
      <c r="J30" s="509">
        <v>3560.4833333333336</v>
      </c>
      <c r="K30" s="508">
        <v>3483.95</v>
      </c>
      <c r="L30" s="508">
        <v>3415.05</v>
      </c>
      <c r="M30" s="508">
        <v>0.88885000000000003</v>
      </c>
      <c r="N30" s="1"/>
      <c r="O30" s="1"/>
    </row>
    <row r="31" spans="1:15" ht="12.75" customHeight="1">
      <c r="A31" s="31">
        <v>21</v>
      </c>
      <c r="B31" s="507" t="s">
        <v>300</v>
      </c>
      <c r="C31" s="508">
        <v>3127.85</v>
      </c>
      <c r="D31" s="509">
        <v>3142.1666666666665</v>
      </c>
      <c r="E31" s="509">
        <v>3086.7833333333328</v>
      </c>
      <c r="F31" s="509">
        <v>3045.7166666666662</v>
      </c>
      <c r="G31" s="509">
        <v>2990.3333333333326</v>
      </c>
      <c r="H31" s="509">
        <v>3183.2333333333331</v>
      </c>
      <c r="I31" s="509">
        <v>3238.6166666666672</v>
      </c>
      <c r="J31" s="509">
        <v>3279.6833333333334</v>
      </c>
      <c r="K31" s="508">
        <v>3197.55</v>
      </c>
      <c r="L31" s="508">
        <v>3101.1</v>
      </c>
      <c r="M31" s="508">
        <v>0.20165</v>
      </c>
      <c r="N31" s="1"/>
      <c r="O31" s="1"/>
    </row>
    <row r="32" spans="1:15" ht="12.75" customHeight="1">
      <c r="A32" s="31">
        <v>22</v>
      </c>
      <c r="B32" s="507" t="s">
        <v>301</v>
      </c>
      <c r="C32" s="508">
        <v>25.45</v>
      </c>
      <c r="D32" s="509">
        <v>25.483333333333334</v>
      </c>
      <c r="E32" s="509">
        <v>24.716666666666669</v>
      </c>
      <c r="F32" s="509">
        <v>23.983333333333334</v>
      </c>
      <c r="G32" s="509">
        <v>23.216666666666669</v>
      </c>
      <c r="H32" s="509">
        <v>26.216666666666669</v>
      </c>
      <c r="I32" s="509">
        <v>26.983333333333334</v>
      </c>
      <c r="J32" s="509">
        <v>27.716666666666669</v>
      </c>
      <c r="K32" s="508">
        <v>26.25</v>
      </c>
      <c r="L32" s="508">
        <v>24.75</v>
      </c>
      <c r="M32" s="508">
        <v>269.80065999999999</v>
      </c>
      <c r="N32" s="1"/>
      <c r="O32" s="1"/>
    </row>
    <row r="33" spans="1:15" ht="12.75" customHeight="1">
      <c r="A33" s="31">
        <v>23</v>
      </c>
      <c r="B33" s="507" t="s">
        <v>50</v>
      </c>
      <c r="C33" s="508">
        <v>611.04999999999995</v>
      </c>
      <c r="D33" s="509">
        <v>615.35</v>
      </c>
      <c r="E33" s="509">
        <v>603.70000000000005</v>
      </c>
      <c r="F33" s="509">
        <v>596.35</v>
      </c>
      <c r="G33" s="509">
        <v>584.70000000000005</v>
      </c>
      <c r="H33" s="509">
        <v>622.70000000000005</v>
      </c>
      <c r="I33" s="509">
        <v>634.34999999999991</v>
      </c>
      <c r="J33" s="509">
        <v>641.70000000000005</v>
      </c>
      <c r="K33" s="508">
        <v>627</v>
      </c>
      <c r="L33" s="508">
        <v>608</v>
      </c>
      <c r="M33" s="508">
        <v>8.1022099999999995</v>
      </c>
      <c r="N33" s="1"/>
      <c r="O33" s="1"/>
    </row>
    <row r="34" spans="1:15" ht="12.75" customHeight="1">
      <c r="A34" s="31">
        <v>24</v>
      </c>
      <c r="B34" s="507" t="s">
        <v>302</v>
      </c>
      <c r="C34" s="508">
        <v>3366.4</v>
      </c>
      <c r="D34" s="509">
        <v>3360.9833333333336</v>
      </c>
      <c r="E34" s="509">
        <v>3316.9666666666672</v>
      </c>
      <c r="F34" s="509">
        <v>3267.5333333333338</v>
      </c>
      <c r="G34" s="509">
        <v>3223.5166666666673</v>
      </c>
      <c r="H34" s="509">
        <v>3410.416666666667</v>
      </c>
      <c r="I34" s="509">
        <v>3454.4333333333334</v>
      </c>
      <c r="J34" s="509">
        <v>3503.8666666666668</v>
      </c>
      <c r="K34" s="508">
        <v>3405</v>
      </c>
      <c r="L34" s="508">
        <v>3311.55</v>
      </c>
      <c r="M34" s="508">
        <v>0.29174</v>
      </c>
      <c r="N34" s="1"/>
      <c r="O34" s="1"/>
    </row>
    <row r="35" spans="1:15" ht="12.75" customHeight="1">
      <c r="A35" s="31">
        <v>25</v>
      </c>
      <c r="B35" s="507" t="s">
        <v>51</v>
      </c>
      <c r="C35" s="508">
        <v>367.9</v>
      </c>
      <c r="D35" s="509">
        <v>367.3</v>
      </c>
      <c r="E35" s="509">
        <v>363.8</v>
      </c>
      <c r="F35" s="509">
        <v>359.7</v>
      </c>
      <c r="G35" s="509">
        <v>356.2</v>
      </c>
      <c r="H35" s="509">
        <v>371.40000000000003</v>
      </c>
      <c r="I35" s="509">
        <v>374.90000000000003</v>
      </c>
      <c r="J35" s="509">
        <v>379.00000000000006</v>
      </c>
      <c r="K35" s="508">
        <v>370.8</v>
      </c>
      <c r="L35" s="508">
        <v>363.2</v>
      </c>
      <c r="M35" s="508">
        <v>11.74085</v>
      </c>
      <c r="N35" s="1"/>
      <c r="O35" s="1"/>
    </row>
    <row r="36" spans="1:15" ht="12.75" customHeight="1">
      <c r="A36" s="31">
        <v>26</v>
      </c>
      <c r="B36" s="507" t="s">
        <v>865</v>
      </c>
      <c r="C36" s="508">
        <v>1160.3</v>
      </c>
      <c r="D36" s="509">
        <v>1161.6666666666667</v>
      </c>
      <c r="E36" s="509">
        <v>1139.6833333333334</v>
      </c>
      <c r="F36" s="509">
        <v>1119.0666666666666</v>
      </c>
      <c r="G36" s="509">
        <v>1097.0833333333333</v>
      </c>
      <c r="H36" s="509">
        <v>1182.2833333333335</v>
      </c>
      <c r="I36" s="509">
        <v>1204.2666666666667</v>
      </c>
      <c r="J36" s="509">
        <v>1224.8833333333337</v>
      </c>
      <c r="K36" s="508">
        <v>1183.6500000000001</v>
      </c>
      <c r="L36" s="508">
        <v>1141.05</v>
      </c>
      <c r="M36" s="508">
        <v>2.1271100000000001</v>
      </c>
      <c r="N36" s="1"/>
      <c r="O36" s="1"/>
    </row>
    <row r="37" spans="1:15" ht="12.75" customHeight="1">
      <c r="A37" s="31">
        <v>27</v>
      </c>
      <c r="B37" s="507" t="s">
        <v>817</v>
      </c>
      <c r="C37" s="508">
        <v>904.95</v>
      </c>
      <c r="D37" s="509">
        <v>896.9666666666667</v>
      </c>
      <c r="E37" s="509">
        <v>878.93333333333339</v>
      </c>
      <c r="F37" s="509">
        <v>852.91666666666674</v>
      </c>
      <c r="G37" s="509">
        <v>834.88333333333344</v>
      </c>
      <c r="H37" s="509">
        <v>922.98333333333335</v>
      </c>
      <c r="I37" s="509">
        <v>941.01666666666665</v>
      </c>
      <c r="J37" s="509">
        <v>967.0333333333333</v>
      </c>
      <c r="K37" s="508">
        <v>915</v>
      </c>
      <c r="L37" s="508">
        <v>870.95</v>
      </c>
      <c r="M37" s="508">
        <v>2.1760000000000002</v>
      </c>
      <c r="N37" s="1"/>
      <c r="O37" s="1"/>
    </row>
    <row r="38" spans="1:15" ht="12.75" customHeight="1">
      <c r="A38" s="31">
        <v>28</v>
      </c>
      <c r="B38" s="507" t="s">
        <v>293</v>
      </c>
      <c r="C38" s="508">
        <v>1008.5</v>
      </c>
      <c r="D38" s="509">
        <v>1017.1999999999999</v>
      </c>
      <c r="E38" s="509">
        <v>996.39999999999986</v>
      </c>
      <c r="F38" s="509">
        <v>984.3</v>
      </c>
      <c r="G38" s="509">
        <v>963.49999999999989</v>
      </c>
      <c r="H38" s="509">
        <v>1029.2999999999997</v>
      </c>
      <c r="I38" s="509">
        <v>1050.0999999999999</v>
      </c>
      <c r="J38" s="509">
        <v>1062.1999999999998</v>
      </c>
      <c r="K38" s="508">
        <v>1038</v>
      </c>
      <c r="L38" s="508">
        <v>1005.1</v>
      </c>
      <c r="M38" s="508">
        <v>3.7578900000000002</v>
      </c>
      <c r="N38" s="1"/>
      <c r="O38" s="1"/>
    </row>
    <row r="39" spans="1:15" ht="12.75" customHeight="1">
      <c r="A39" s="31">
        <v>29</v>
      </c>
      <c r="B39" s="507" t="s">
        <v>52</v>
      </c>
      <c r="C39" s="508">
        <v>768.2</v>
      </c>
      <c r="D39" s="509">
        <v>773.86666666666667</v>
      </c>
      <c r="E39" s="509">
        <v>760.73333333333335</v>
      </c>
      <c r="F39" s="509">
        <v>753.26666666666665</v>
      </c>
      <c r="G39" s="509">
        <v>740.13333333333333</v>
      </c>
      <c r="H39" s="509">
        <v>781.33333333333337</v>
      </c>
      <c r="I39" s="509">
        <v>794.46666666666681</v>
      </c>
      <c r="J39" s="509">
        <v>801.93333333333339</v>
      </c>
      <c r="K39" s="508">
        <v>787</v>
      </c>
      <c r="L39" s="508">
        <v>766.4</v>
      </c>
      <c r="M39" s="508">
        <v>1.18533</v>
      </c>
      <c r="N39" s="1"/>
      <c r="O39" s="1"/>
    </row>
    <row r="40" spans="1:15" ht="12.75" customHeight="1">
      <c r="A40" s="31">
        <v>30</v>
      </c>
      <c r="B40" s="507" t="s">
        <v>53</v>
      </c>
      <c r="C40" s="508">
        <v>4842.5</v>
      </c>
      <c r="D40" s="509">
        <v>4857.4000000000005</v>
      </c>
      <c r="E40" s="509">
        <v>4808.8500000000013</v>
      </c>
      <c r="F40" s="509">
        <v>4775.2000000000007</v>
      </c>
      <c r="G40" s="509">
        <v>4726.6500000000015</v>
      </c>
      <c r="H40" s="509">
        <v>4891.0500000000011</v>
      </c>
      <c r="I40" s="509">
        <v>4939.6000000000004</v>
      </c>
      <c r="J40" s="509">
        <v>4973.2500000000009</v>
      </c>
      <c r="K40" s="508">
        <v>4905.95</v>
      </c>
      <c r="L40" s="508">
        <v>4823.75</v>
      </c>
      <c r="M40" s="508">
        <v>3.4874200000000002</v>
      </c>
      <c r="N40" s="1"/>
      <c r="O40" s="1"/>
    </row>
    <row r="41" spans="1:15" ht="12.75" customHeight="1">
      <c r="A41" s="31">
        <v>31</v>
      </c>
      <c r="B41" s="507" t="s">
        <v>54</v>
      </c>
      <c r="C41" s="508">
        <v>206.65</v>
      </c>
      <c r="D41" s="509">
        <v>208.18333333333331</v>
      </c>
      <c r="E41" s="509">
        <v>204.36666666666662</v>
      </c>
      <c r="F41" s="509">
        <v>202.08333333333331</v>
      </c>
      <c r="G41" s="509">
        <v>198.26666666666662</v>
      </c>
      <c r="H41" s="509">
        <v>210.46666666666661</v>
      </c>
      <c r="I41" s="509">
        <v>214.28333333333327</v>
      </c>
      <c r="J41" s="509">
        <v>216.56666666666661</v>
      </c>
      <c r="K41" s="508">
        <v>212</v>
      </c>
      <c r="L41" s="508">
        <v>205.9</v>
      </c>
      <c r="M41" s="508">
        <v>26.890979999999999</v>
      </c>
      <c r="N41" s="1"/>
      <c r="O41" s="1"/>
    </row>
    <row r="42" spans="1:15" ht="12.75" customHeight="1">
      <c r="A42" s="31">
        <v>32</v>
      </c>
      <c r="B42" s="507" t="s">
        <v>303</v>
      </c>
      <c r="C42" s="508">
        <v>470.15</v>
      </c>
      <c r="D42" s="509">
        <v>477.05</v>
      </c>
      <c r="E42" s="509">
        <v>460.1</v>
      </c>
      <c r="F42" s="509">
        <v>450.05</v>
      </c>
      <c r="G42" s="509">
        <v>433.1</v>
      </c>
      <c r="H42" s="509">
        <v>487.1</v>
      </c>
      <c r="I42" s="509">
        <v>504.04999999999995</v>
      </c>
      <c r="J42" s="509">
        <v>514.1</v>
      </c>
      <c r="K42" s="508">
        <v>494</v>
      </c>
      <c r="L42" s="508">
        <v>467</v>
      </c>
      <c r="M42" s="508">
        <v>1.4197500000000001</v>
      </c>
      <c r="N42" s="1"/>
      <c r="O42" s="1"/>
    </row>
    <row r="43" spans="1:15" ht="12.75" customHeight="1">
      <c r="A43" s="31">
        <v>33</v>
      </c>
      <c r="B43" s="507" t="s">
        <v>304</v>
      </c>
      <c r="C43" s="508">
        <v>92.3</v>
      </c>
      <c r="D43" s="509">
        <v>92.716666666666654</v>
      </c>
      <c r="E43" s="509">
        <v>91.133333333333312</v>
      </c>
      <c r="F43" s="509">
        <v>89.966666666666654</v>
      </c>
      <c r="G43" s="509">
        <v>88.383333333333312</v>
      </c>
      <c r="H43" s="509">
        <v>93.883333333333312</v>
      </c>
      <c r="I43" s="509">
        <v>95.466666666666654</v>
      </c>
      <c r="J43" s="509">
        <v>96.633333333333312</v>
      </c>
      <c r="K43" s="508">
        <v>94.3</v>
      </c>
      <c r="L43" s="508">
        <v>91.55</v>
      </c>
      <c r="M43" s="508">
        <v>8.4039000000000001</v>
      </c>
      <c r="N43" s="1"/>
      <c r="O43" s="1"/>
    </row>
    <row r="44" spans="1:15" ht="12.75" customHeight="1">
      <c r="A44" s="31">
        <v>34</v>
      </c>
      <c r="B44" s="507" t="s">
        <v>55</v>
      </c>
      <c r="C44" s="508">
        <v>122.85</v>
      </c>
      <c r="D44" s="509">
        <v>123.88333333333333</v>
      </c>
      <c r="E44" s="509">
        <v>121.46666666666665</v>
      </c>
      <c r="F44" s="509">
        <v>120.08333333333333</v>
      </c>
      <c r="G44" s="509">
        <v>117.66666666666666</v>
      </c>
      <c r="H44" s="509">
        <v>125.26666666666665</v>
      </c>
      <c r="I44" s="509">
        <v>127.68333333333334</v>
      </c>
      <c r="J44" s="509">
        <v>129.06666666666666</v>
      </c>
      <c r="K44" s="508">
        <v>126.3</v>
      </c>
      <c r="L44" s="508">
        <v>122.5</v>
      </c>
      <c r="M44" s="508">
        <v>58.644950000000001</v>
      </c>
      <c r="N44" s="1"/>
      <c r="O44" s="1"/>
    </row>
    <row r="45" spans="1:15" ht="12.75" customHeight="1">
      <c r="A45" s="31">
        <v>35</v>
      </c>
      <c r="B45" s="507" t="s">
        <v>57</v>
      </c>
      <c r="C45" s="508">
        <v>3284.8</v>
      </c>
      <c r="D45" s="509">
        <v>3281.9333333333329</v>
      </c>
      <c r="E45" s="509">
        <v>3263.8666666666659</v>
      </c>
      <c r="F45" s="509">
        <v>3242.9333333333329</v>
      </c>
      <c r="G45" s="509">
        <v>3224.8666666666659</v>
      </c>
      <c r="H45" s="509">
        <v>3302.8666666666659</v>
      </c>
      <c r="I45" s="509">
        <v>3320.9333333333325</v>
      </c>
      <c r="J45" s="509">
        <v>3341.8666666666659</v>
      </c>
      <c r="K45" s="508">
        <v>3300</v>
      </c>
      <c r="L45" s="508">
        <v>3261</v>
      </c>
      <c r="M45" s="508">
        <v>6.5140399999999996</v>
      </c>
      <c r="N45" s="1"/>
      <c r="O45" s="1"/>
    </row>
    <row r="46" spans="1:15" ht="12.75" customHeight="1">
      <c r="A46" s="31">
        <v>36</v>
      </c>
      <c r="B46" s="507" t="s">
        <v>305</v>
      </c>
      <c r="C46" s="508">
        <v>172.3</v>
      </c>
      <c r="D46" s="509">
        <v>174.53333333333333</v>
      </c>
      <c r="E46" s="509">
        <v>165.26666666666665</v>
      </c>
      <c r="F46" s="509">
        <v>158.23333333333332</v>
      </c>
      <c r="G46" s="509">
        <v>148.96666666666664</v>
      </c>
      <c r="H46" s="509">
        <v>181.56666666666666</v>
      </c>
      <c r="I46" s="509">
        <v>190.83333333333337</v>
      </c>
      <c r="J46" s="509">
        <v>197.86666666666667</v>
      </c>
      <c r="K46" s="508">
        <v>183.8</v>
      </c>
      <c r="L46" s="508">
        <v>167.5</v>
      </c>
      <c r="M46" s="508">
        <v>4.7332799999999997</v>
      </c>
      <c r="N46" s="1"/>
      <c r="O46" s="1"/>
    </row>
    <row r="47" spans="1:15" ht="12.75" customHeight="1">
      <c r="A47" s="31">
        <v>37</v>
      </c>
      <c r="B47" s="507" t="s">
        <v>307</v>
      </c>
      <c r="C47" s="508">
        <v>2118.5500000000002</v>
      </c>
      <c r="D47" s="509">
        <v>2132.8833333333337</v>
      </c>
      <c r="E47" s="509">
        <v>2100.4666666666672</v>
      </c>
      <c r="F47" s="509">
        <v>2082.3833333333337</v>
      </c>
      <c r="G47" s="509">
        <v>2049.9666666666672</v>
      </c>
      <c r="H47" s="509">
        <v>2150.9666666666672</v>
      </c>
      <c r="I47" s="509">
        <v>2183.3833333333341</v>
      </c>
      <c r="J47" s="509">
        <v>2201.4666666666672</v>
      </c>
      <c r="K47" s="508">
        <v>2165.3000000000002</v>
      </c>
      <c r="L47" s="508">
        <v>2114.8000000000002</v>
      </c>
      <c r="M47" s="508">
        <v>1.3818699999999999</v>
      </c>
      <c r="N47" s="1"/>
      <c r="O47" s="1"/>
    </row>
    <row r="48" spans="1:15" ht="12.75" customHeight="1">
      <c r="A48" s="31">
        <v>38</v>
      </c>
      <c r="B48" s="507" t="s">
        <v>306</v>
      </c>
      <c r="C48" s="508">
        <v>3034.45</v>
      </c>
      <c r="D48" s="509">
        <v>3045.35</v>
      </c>
      <c r="E48" s="509">
        <v>3014.1</v>
      </c>
      <c r="F48" s="509">
        <v>2993.75</v>
      </c>
      <c r="G48" s="509">
        <v>2962.5</v>
      </c>
      <c r="H48" s="509">
        <v>3065.7</v>
      </c>
      <c r="I48" s="509">
        <v>3096.95</v>
      </c>
      <c r="J48" s="509">
        <v>3117.2999999999997</v>
      </c>
      <c r="K48" s="508">
        <v>3076.6</v>
      </c>
      <c r="L48" s="508">
        <v>3025</v>
      </c>
      <c r="M48" s="508">
        <v>7.1620000000000003E-2</v>
      </c>
      <c r="N48" s="1"/>
      <c r="O48" s="1"/>
    </row>
    <row r="49" spans="1:15" ht="12.75" customHeight="1">
      <c r="A49" s="31">
        <v>39</v>
      </c>
      <c r="B49" s="507" t="s">
        <v>241</v>
      </c>
      <c r="C49" s="508">
        <v>1712.4</v>
      </c>
      <c r="D49" s="509">
        <v>1711.8</v>
      </c>
      <c r="E49" s="509">
        <v>1678.6</v>
      </c>
      <c r="F49" s="509">
        <v>1644.8</v>
      </c>
      <c r="G49" s="509">
        <v>1611.6</v>
      </c>
      <c r="H49" s="509">
        <v>1745.6</v>
      </c>
      <c r="I49" s="509">
        <v>1778.8000000000002</v>
      </c>
      <c r="J49" s="509">
        <v>1812.6</v>
      </c>
      <c r="K49" s="508">
        <v>1745</v>
      </c>
      <c r="L49" s="508">
        <v>1678</v>
      </c>
      <c r="M49" s="508">
        <v>0.47720000000000001</v>
      </c>
      <c r="N49" s="1"/>
      <c r="O49" s="1"/>
    </row>
    <row r="50" spans="1:15" ht="12.75" customHeight="1">
      <c r="A50" s="31">
        <v>40</v>
      </c>
      <c r="B50" s="507" t="s">
        <v>308</v>
      </c>
      <c r="C50" s="508">
        <v>8693.2999999999993</v>
      </c>
      <c r="D50" s="509">
        <v>8715.8333333333339</v>
      </c>
      <c r="E50" s="509">
        <v>8577.4666666666672</v>
      </c>
      <c r="F50" s="509">
        <v>8461.6333333333332</v>
      </c>
      <c r="G50" s="509">
        <v>8323.2666666666664</v>
      </c>
      <c r="H50" s="509">
        <v>8831.6666666666679</v>
      </c>
      <c r="I50" s="509">
        <v>8970.0333333333328</v>
      </c>
      <c r="J50" s="509">
        <v>9085.8666666666686</v>
      </c>
      <c r="K50" s="508">
        <v>8854.2000000000007</v>
      </c>
      <c r="L50" s="508">
        <v>8600</v>
      </c>
      <c r="M50" s="508">
        <v>0.20338000000000001</v>
      </c>
      <c r="N50" s="1"/>
      <c r="O50" s="1"/>
    </row>
    <row r="51" spans="1:15" ht="12.75" customHeight="1">
      <c r="A51" s="31">
        <v>41</v>
      </c>
      <c r="B51" s="507" t="s">
        <v>59</v>
      </c>
      <c r="C51" s="508">
        <v>1027.75</v>
      </c>
      <c r="D51" s="509">
        <v>1032.1000000000001</v>
      </c>
      <c r="E51" s="509">
        <v>1013.9000000000003</v>
      </c>
      <c r="F51" s="509">
        <v>1000.0500000000002</v>
      </c>
      <c r="G51" s="509">
        <v>981.85000000000036</v>
      </c>
      <c r="H51" s="509">
        <v>1045.9500000000003</v>
      </c>
      <c r="I51" s="509">
        <v>1064.1500000000001</v>
      </c>
      <c r="J51" s="509">
        <v>1078.0000000000002</v>
      </c>
      <c r="K51" s="508">
        <v>1050.3</v>
      </c>
      <c r="L51" s="508">
        <v>1018.25</v>
      </c>
      <c r="M51" s="508">
        <v>5.9427500000000002</v>
      </c>
      <c r="N51" s="1"/>
      <c r="O51" s="1"/>
    </row>
    <row r="52" spans="1:15" ht="12.75" customHeight="1">
      <c r="A52" s="31">
        <v>42</v>
      </c>
      <c r="B52" s="507" t="s">
        <v>60</v>
      </c>
      <c r="C52" s="508">
        <v>708.45</v>
      </c>
      <c r="D52" s="509">
        <v>713.15</v>
      </c>
      <c r="E52" s="509">
        <v>700.4</v>
      </c>
      <c r="F52" s="509">
        <v>692.35</v>
      </c>
      <c r="G52" s="509">
        <v>679.6</v>
      </c>
      <c r="H52" s="509">
        <v>721.19999999999993</v>
      </c>
      <c r="I52" s="509">
        <v>733.94999999999993</v>
      </c>
      <c r="J52" s="509">
        <v>741.99999999999989</v>
      </c>
      <c r="K52" s="508">
        <v>725.9</v>
      </c>
      <c r="L52" s="508">
        <v>705.1</v>
      </c>
      <c r="M52" s="508">
        <v>14.857670000000001</v>
      </c>
      <c r="N52" s="1"/>
      <c r="O52" s="1"/>
    </row>
    <row r="53" spans="1:15" ht="12.75" customHeight="1">
      <c r="A53" s="31">
        <v>43</v>
      </c>
      <c r="B53" s="507" t="s">
        <v>309</v>
      </c>
      <c r="C53" s="508">
        <v>539.29999999999995</v>
      </c>
      <c r="D53" s="509">
        <v>541.74999999999989</v>
      </c>
      <c r="E53" s="509">
        <v>533.0999999999998</v>
      </c>
      <c r="F53" s="509">
        <v>526.89999999999986</v>
      </c>
      <c r="G53" s="509">
        <v>518.24999999999977</v>
      </c>
      <c r="H53" s="509">
        <v>547.94999999999982</v>
      </c>
      <c r="I53" s="509">
        <v>556.59999999999991</v>
      </c>
      <c r="J53" s="509">
        <v>562.79999999999984</v>
      </c>
      <c r="K53" s="508">
        <v>550.4</v>
      </c>
      <c r="L53" s="508">
        <v>535.54999999999995</v>
      </c>
      <c r="M53" s="508">
        <v>1.04481</v>
      </c>
      <c r="N53" s="1"/>
      <c r="O53" s="1"/>
    </row>
    <row r="54" spans="1:15" ht="12.75" customHeight="1">
      <c r="A54" s="31">
        <v>44</v>
      </c>
      <c r="B54" s="507" t="s">
        <v>61</v>
      </c>
      <c r="C54" s="508">
        <v>667.5</v>
      </c>
      <c r="D54" s="509">
        <v>670.65</v>
      </c>
      <c r="E54" s="509">
        <v>659.3</v>
      </c>
      <c r="F54" s="509">
        <v>651.1</v>
      </c>
      <c r="G54" s="509">
        <v>639.75</v>
      </c>
      <c r="H54" s="509">
        <v>678.84999999999991</v>
      </c>
      <c r="I54" s="509">
        <v>690.2</v>
      </c>
      <c r="J54" s="509">
        <v>698.39999999999986</v>
      </c>
      <c r="K54" s="508">
        <v>682</v>
      </c>
      <c r="L54" s="508">
        <v>662.45</v>
      </c>
      <c r="M54" s="508">
        <v>60.288930000000001</v>
      </c>
      <c r="N54" s="1"/>
      <c r="O54" s="1"/>
    </row>
    <row r="55" spans="1:15" ht="12.75" customHeight="1">
      <c r="A55" s="31">
        <v>45</v>
      </c>
      <c r="B55" s="507" t="s">
        <v>62</v>
      </c>
      <c r="C55" s="508">
        <v>3152.05</v>
      </c>
      <c r="D55" s="509">
        <v>3160.6833333333329</v>
      </c>
      <c r="E55" s="509">
        <v>3126.3666666666659</v>
      </c>
      <c r="F55" s="509">
        <v>3100.6833333333329</v>
      </c>
      <c r="G55" s="509">
        <v>3066.3666666666659</v>
      </c>
      <c r="H55" s="509">
        <v>3186.3666666666659</v>
      </c>
      <c r="I55" s="509">
        <v>3220.6833333333325</v>
      </c>
      <c r="J55" s="509">
        <v>3246.3666666666659</v>
      </c>
      <c r="K55" s="508">
        <v>3195</v>
      </c>
      <c r="L55" s="508">
        <v>3135</v>
      </c>
      <c r="M55" s="508">
        <v>1.23753</v>
      </c>
      <c r="N55" s="1"/>
      <c r="O55" s="1"/>
    </row>
    <row r="56" spans="1:15" ht="12.75" customHeight="1">
      <c r="A56" s="31">
        <v>46</v>
      </c>
      <c r="B56" s="507" t="s">
        <v>313</v>
      </c>
      <c r="C56" s="508">
        <v>198.3</v>
      </c>
      <c r="D56" s="509">
        <v>199.85</v>
      </c>
      <c r="E56" s="509">
        <v>194.95</v>
      </c>
      <c r="F56" s="509">
        <v>191.6</v>
      </c>
      <c r="G56" s="509">
        <v>186.7</v>
      </c>
      <c r="H56" s="509">
        <v>203.2</v>
      </c>
      <c r="I56" s="509">
        <v>208.10000000000002</v>
      </c>
      <c r="J56" s="509">
        <v>211.45</v>
      </c>
      <c r="K56" s="508">
        <v>204.75</v>
      </c>
      <c r="L56" s="508">
        <v>196.5</v>
      </c>
      <c r="M56" s="508">
        <v>10.658289999999999</v>
      </c>
      <c r="N56" s="1"/>
      <c r="O56" s="1"/>
    </row>
    <row r="57" spans="1:15" ht="12.75" customHeight="1">
      <c r="A57" s="31">
        <v>47</v>
      </c>
      <c r="B57" s="507" t="s">
        <v>314</v>
      </c>
      <c r="C57" s="508">
        <v>1286.95</v>
      </c>
      <c r="D57" s="509">
        <v>1301.0333333333335</v>
      </c>
      <c r="E57" s="509">
        <v>1249.916666666667</v>
      </c>
      <c r="F57" s="509">
        <v>1212.8833333333334</v>
      </c>
      <c r="G57" s="509">
        <v>1161.7666666666669</v>
      </c>
      <c r="H57" s="509">
        <v>1338.0666666666671</v>
      </c>
      <c r="I57" s="509">
        <v>1389.1833333333334</v>
      </c>
      <c r="J57" s="509">
        <v>1426.2166666666672</v>
      </c>
      <c r="K57" s="508">
        <v>1352.15</v>
      </c>
      <c r="L57" s="508">
        <v>1264</v>
      </c>
      <c r="M57" s="508">
        <v>3.96949</v>
      </c>
      <c r="N57" s="1"/>
      <c r="O57" s="1"/>
    </row>
    <row r="58" spans="1:15" ht="12.75" customHeight="1">
      <c r="A58" s="31">
        <v>48</v>
      </c>
      <c r="B58" s="507" t="s">
        <v>64</v>
      </c>
      <c r="C58" s="508">
        <v>15920.55</v>
      </c>
      <c r="D58" s="509">
        <v>15990.183333333334</v>
      </c>
      <c r="E58" s="509">
        <v>15730.366666666669</v>
      </c>
      <c r="F58" s="509">
        <v>15540.183333333334</v>
      </c>
      <c r="G58" s="509">
        <v>15280.366666666669</v>
      </c>
      <c r="H58" s="509">
        <v>16180.366666666669</v>
      </c>
      <c r="I58" s="509">
        <v>16440.183333333334</v>
      </c>
      <c r="J58" s="509">
        <v>16630.366666666669</v>
      </c>
      <c r="K58" s="508">
        <v>16250</v>
      </c>
      <c r="L58" s="508">
        <v>15800</v>
      </c>
      <c r="M58" s="508">
        <v>2.0873599999999999</v>
      </c>
      <c r="N58" s="1"/>
      <c r="O58" s="1"/>
    </row>
    <row r="59" spans="1:15" ht="12" customHeight="1">
      <c r="A59" s="31">
        <v>49</v>
      </c>
      <c r="B59" s="507" t="s">
        <v>246</v>
      </c>
      <c r="C59" s="508">
        <v>5021.6499999999996</v>
      </c>
      <c r="D59" s="509">
        <v>5055.9333333333334</v>
      </c>
      <c r="E59" s="509">
        <v>4971.8666666666668</v>
      </c>
      <c r="F59" s="509">
        <v>4922.083333333333</v>
      </c>
      <c r="G59" s="509">
        <v>4838.0166666666664</v>
      </c>
      <c r="H59" s="509">
        <v>5105.7166666666672</v>
      </c>
      <c r="I59" s="509">
        <v>5189.7833333333347</v>
      </c>
      <c r="J59" s="509">
        <v>5239.5666666666675</v>
      </c>
      <c r="K59" s="508">
        <v>5140</v>
      </c>
      <c r="L59" s="508">
        <v>5006.1499999999996</v>
      </c>
      <c r="M59" s="508">
        <v>0.58359000000000005</v>
      </c>
      <c r="N59" s="1"/>
      <c r="O59" s="1"/>
    </row>
    <row r="60" spans="1:15" ht="12.75" customHeight="1">
      <c r="A60" s="31">
        <v>50</v>
      </c>
      <c r="B60" s="507" t="s">
        <v>65</v>
      </c>
      <c r="C60" s="508">
        <v>6852</v>
      </c>
      <c r="D60" s="509">
        <v>6865.8500000000013</v>
      </c>
      <c r="E60" s="509">
        <v>6743.7500000000027</v>
      </c>
      <c r="F60" s="509">
        <v>6635.5000000000018</v>
      </c>
      <c r="G60" s="509">
        <v>6513.4000000000033</v>
      </c>
      <c r="H60" s="509">
        <v>6974.1000000000022</v>
      </c>
      <c r="I60" s="509">
        <v>7096.2000000000007</v>
      </c>
      <c r="J60" s="509">
        <v>7204.4500000000016</v>
      </c>
      <c r="K60" s="508">
        <v>6987.95</v>
      </c>
      <c r="L60" s="508">
        <v>6757.6</v>
      </c>
      <c r="M60" s="508">
        <v>9.8077400000000008</v>
      </c>
      <c r="N60" s="1"/>
      <c r="O60" s="1"/>
    </row>
    <row r="61" spans="1:15" ht="12.75" customHeight="1">
      <c r="A61" s="31">
        <v>51</v>
      </c>
      <c r="B61" s="507" t="s">
        <v>315</v>
      </c>
      <c r="C61" s="508">
        <v>3127.15</v>
      </c>
      <c r="D61" s="509">
        <v>3157.2166666666667</v>
      </c>
      <c r="E61" s="509">
        <v>3084.9333333333334</v>
      </c>
      <c r="F61" s="509">
        <v>3042.7166666666667</v>
      </c>
      <c r="G61" s="509">
        <v>2970.4333333333334</v>
      </c>
      <c r="H61" s="509">
        <v>3199.4333333333334</v>
      </c>
      <c r="I61" s="509">
        <v>3271.7166666666672</v>
      </c>
      <c r="J61" s="509">
        <v>3313.9333333333334</v>
      </c>
      <c r="K61" s="508">
        <v>3229.5</v>
      </c>
      <c r="L61" s="508">
        <v>3115</v>
      </c>
      <c r="M61" s="508">
        <v>0.23855000000000001</v>
      </c>
      <c r="N61" s="1"/>
      <c r="O61" s="1"/>
    </row>
    <row r="62" spans="1:15" ht="12.75" customHeight="1">
      <c r="A62" s="31">
        <v>52</v>
      </c>
      <c r="B62" s="507" t="s">
        <v>66</v>
      </c>
      <c r="C62" s="508">
        <v>2202.5</v>
      </c>
      <c r="D62" s="509">
        <v>2190.2166666666667</v>
      </c>
      <c r="E62" s="509">
        <v>2163.5833333333335</v>
      </c>
      <c r="F62" s="509">
        <v>2124.666666666667</v>
      </c>
      <c r="G62" s="509">
        <v>2098.0333333333338</v>
      </c>
      <c r="H62" s="509">
        <v>2229.1333333333332</v>
      </c>
      <c r="I62" s="509">
        <v>2255.7666666666664</v>
      </c>
      <c r="J62" s="509">
        <v>2294.6833333333329</v>
      </c>
      <c r="K62" s="508">
        <v>2216.85</v>
      </c>
      <c r="L62" s="508">
        <v>2151.3000000000002</v>
      </c>
      <c r="M62" s="508">
        <v>4.9711400000000001</v>
      </c>
      <c r="N62" s="1"/>
      <c r="O62" s="1"/>
    </row>
    <row r="63" spans="1:15" ht="12.75" customHeight="1">
      <c r="A63" s="31">
        <v>53</v>
      </c>
      <c r="B63" s="507" t="s">
        <v>316</v>
      </c>
      <c r="C63" s="508">
        <v>325.05</v>
      </c>
      <c r="D63" s="509">
        <v>327.40000000000003</v>
      </c>
      <c r="E63" s="509">
        <v>320.65000000000009</v>
      </c>
      <c r="F63" s="509">
        <v>316.25000000000006</v>
      </c>
      <c r="G63" s="509">
        <v>309.50000000000011</v>
      </c>
      <c r="H63" s="509">
        <v>331.80000000000007</v>
      </c>
      <c r="I63" s="509">
        <v>338.54999999999995</v>
      </c>
      <c r="J63" s="509">
        <v>342.95000000000005</v>
      </c>
      <c r="K63" s="508">
        <v>334.15</v>
      </c>
      <c r="L63" s="508">
        <v>323</v>
      </c>
      <c r="M63" s="508">
        <v>4.8606299999999996</v>
      </c>
      <c r="N63" s="1"/>
      <c r="O63" s="1"/>
    </row>
    <row r="64" spans="1:15" ht="12.75" customHeight="1">
      <c r="A64" s="31">
        <v>54</v>
      </c>
      <c r="B64" s="507" t="s">
        <v>67</v>
      </c>
      <c r="C64" s="508">
        <v>255.05</v>
      </c>
      <c r="D64" s="509">
        <v>255.48333333333332</v>
      </c>
      <c r="E64" s="509">
        <v>250.96666666666664</v>
      </c>
      <c r="F64" s="509">
        <v>246.88333333333333</v>
      </c>
      <c r="G64" s="509">
        <v>242.36666666666665</v>
      </c>
      <c r="H64" s="509">
        <v>259.56666666666661</v>
      </c>
      <c r="I64" s="509">
        <v>264.08333333333337</v>
      </c>
      <c r="J64" s="509">
        <v>268.16666666666663</v>
      </c>
      <c r="K64" s="508">
        <v>260</v>
      </c>
      <c r="L64" s="508">
        <v>251.4</v>
      </c>
      <c r="M64" s="508">
        <v>38.970619999999997</v>
      </c>
      <c r="N64" s="1"/>
      <c r="O64" s="1"/>
    </row>
    <row r="65" spans="1:15" ht="12.75" customHeight="1">
      <c r="A65" s="31">
        <v>55</v>
      </c>
      <c r="B65" s="507" t="s">
        <v>68</v>
      </c>
      <c r="C65" s="508">
        <v>79.45</v>
      </c>
      <c r="D65" s="509">
        <v>79.983333333333334</v>
      </c>
      <c r="E65" s="509">
        <v>78.316666666666663</v>
      </c>
      <c r="F65" s="509">
        <v>77.183333333333323</v>
      </c>
      <c r="G65" s="509">
        <v>75.516666666666652</v>
      </c>
      <c r="H65" s="509">
        <v>81.116666666666674</v>
      </c>
      <c r="I65" s="509">
        <v>82.783333333333331</v>
      </c>
      <c r="J65" s="509">
        <v>83.916666666666686</v>
      </c>
      <c r="K65" s="508">
        <v>81.650000000000006</v>
      </c>
      <c r="L65" s="508">
        <v>78.849999999999994</v>
      </c>
      <c r="M65" s="508">
        <v>234.06108</v>
      </c>
      <c r="N65" s="1"/>
      <c r="O65" s="1"/>
    </row>
    <row r="66" spans="1:15" ht="12.75" customHeight="1">
      <c r="A66" s="31">
        <v>56</v>
      </c>
      <c r="B66" s="507" t="s">
        <v>247</v>
      </c>
      <c r="C66" s="508">
        <v>51.55</v>
      </c>
      <c r="D66" s="509">
        <v>52.016666666666659</v>
      </c>
      <c r="E66" s="509">
        <v>50.883333333333319</v>
      </c>
      <c r="F66" s="509">
        <v>50.216666666666661</v>
      </c>
      <c r="G66" s="509">
        <v>49.083333333333321</v>
      </c>
      <c r="H66" s="509">
        <v>52.683333333333316</v>
      </c>
      <c r="I66" s="509">
        <v>53.816666666666656</v>
      </c>
      <c r="J66" s="509">
        <v>54.483333333333313</v>
      </c>
      <c r="K66" s="508">
        <v>53.15</v>
      </c>
      <c r="L66" s="508">
        <v>51.35</v>
      </c>
      <c r="M66" s="508">
        <v>35.608989999999999</v>
      </c>
      <c r="N66" s="1"/>
      <c r="O66" s="1"/>
    </row>
    <row r="67" spans="1:15" ht="12.75" customHeight="1">
      <c r="A67" s="31">
        <v>57</v>
      </c>
      <c r="B67" s="507" t="s">
        <v>310</v>
      </c>
      <c r="C67" s="508">
        <v>2775.5</v>
      </c>
      <c r="D67" s="509">
        <v>2783.0666666666671</v>
      </c>
      <c r="E67" s="509">
        <v>2748.1333333333341</v>
      </c>
      <c r="F67" s="509">
        <v>2720.7666666666669</v>
      </c>
      <c r="G67" s="509">
        <v>2685.8333333333339</v>
      </c>
      <c r="H67" s="509">
        <v>2810.4333333333343</v>
      </c>
      <c r="I67" s="509">
        <v>2845.3666666666677</v>
      </c>
      <c r="J67" s="509">
        <v>2872.7333333333345</v>
      </c>
      <c r="K67" s="508">
        <v>2818</v>
      </c>
      <c r="L67" s="508">
        <v>2755.7</v>
      </c>
      <c r="M67" s="508">
        <v>0.10929</v>
      </c>
      <c r="N67" s="1"/>
      <c r="O67" s="1"/>
    </row>
    <row r="68" spans="1:15" ht="12.75" customHeight="1">
      <c r="A68" s="31">
        <v>58</v>
      </c>
      <c r="B68" s="507" t="s">
        <v>69</v>
      </c>
      <c r="C68" s="508">
        <v>1825.65</v>
      </c>
      <c r="D68" s="509">
        <v>1836.9333333333334</v>
      </c>
      <c r="E68" s="509">
        <v>1808.9166666666667</v>
      </c>
      <c r="F68" s="509">
        <v>1792.1833333333334</v>
      </c>
      <c r="G68" s="509">
        <v>1764.1666666666667</v>
      </c>
      <c r="H68" s="509">
        <v>1853.6666666666667</v>
      </c>
      <c r="I68" s="509">
        <v>1881.6833333333332</v>
      </c>
      <c r="J68" s="509">
        <v>1898.4166666666667</v>
      </c>
      <c r="K68" s="508">
        <v>1864.95</v>
      </c>
      <c r="L68" s="508">
        <v>1820.2</v>
      </c>
      <c r="M68" s="508">
        <v>1.7148099999999999</v>
      </c>
      <c r="N68" s="1"/>
      <c r="O68" s="1"/>
    </row>
    <row r="69" spans="1:15" ht="12.75" customHeight="1">
      <c r="A69" s="31">
        <v>59</v>
      </c>
      <c r="B69" s="507" t="s">
        <v>318</v>
      </c>
      <c r="C69" s="508">
        <v>4823.3</v>
      </c>
      <c r="D69" s="509">
        <v>4836.25</v>
      </c>
      <c r="E69" s="509">
        <v>4772.5</v>
      </c>
      <c r="F69" s="509">
        <v>4721.7</v>
      </c>
      <c r="G69" s="509">
        <v>4657.95</v>
      </c>
      <c r="H69" s="509">
        <v>4887.05</v>
      </c>
      <c r="I69" s="509">
        <v>4950.8</v>
      </c>
      <c r="J69" s="509">
        <v>5001.6000000000004</v>
      </c>
      <c r="K69" s="508">
        <v>4900</v>
      </c>
      <c r="L69" s="508">
        <v>4785.45</v>
      </c>
      <c r="M69" s="508">
        <v>7.3400000000000007E-2</v>
      </c>
      <c r="N69" s="1"/>
      <c r="O69" s="1"/>
    </row>
    <row r="70" spans="1:15" ht="12.75" customHeight="1">
      <c r="A70" s="31">
        <v>60</v>
      </c>
      <c r="B70" s="507" t="s">
        <v>248</v>
      </c>
      <c r="C70" s="508">
        <v>1037.6500000000001</v>
      </c>
      <c r="D70" s="509">
        <v>1043.7</v>
      </c>
      <c r="E70" s="509">
        <v>1028.4000000000001</v>
      </c>
      <c r="F70" s="509">
        <v>1019.1500000000001</v>
      </c>
      <c r="G70" s="509">
        <v>1003.8500000000001</v>
      </c>
      <c r="H70" s="509">
        <v>1052.95</v>
      </c>
      <c r="I70" s="509">
        <v>1068.2499999999998</v>
      </c>
      <c r="J70" s="509">
        <v>1077.5</v>
      </c>
      <c r="K70" s="508">
        <v>1059</v>
      </c>
      <c r="L70" s="508">
        <v>1034.45</v>
      </c>
      <c r="M70" s="508">
        <v>0.21979000000000001</v>
      </c>
      <c r="N70" s="1"/>
      <c r="O70" s="1"/>
    </row>
    <row r="71" spans="1:15" ht="12.75" customHeight="1">
      <c r="A71" s="31">
        <v>61</v>
      </c>
      <c r="B71" s="507" t="s">
        <v>319</v>
      </c>
      <c r="C71" s="508">
        <v>381.55</v>
      </c>
      <c r="D71" s="509">
        <v>383.7166666666667</v>
      </c>
      <c r="E71" s="509">
        <v>378.63333333333338</v>
      </c>
      <c r="F71" s="509">
        <v>375.7166666666667</v>
      </c>
      <c r="G71" s="509">
        <v>370.63333333333338</v>
      </c>
      <c r="H71" s="509">
        <v>386.63333333333338</v>
      </c>
      <c r="I71" s="509">
        <v>391.71666666666664</v>
      </c>
      <c r="J71" s="509">
        <v>394.63333333333338</v>
      </c>
      <c r="K71" s="508">
        <v>388.8</v>
      </c>
      <c r="L71" s="508">
        <v>380.8</v>
      </c>
      <c r="M71" s="508">
        <v>0.64019999999999999</v>
      </c>
      <c r="N71" s="1"/>
      <c r="O71" s="1"/>
    </row>
    <row r="72" spans="1:15" ht="12.75" customHeight="1">
      <c r="A72" s="31">
        <v>62</v>
      </c>
      <c r="B72" s="507" t="s">
        <v>71</v>
      </c>
      <c r="C72" s="508">
        <v>204.05</v>
      </c>
      <c r="D72" s="509">
        <v>205.04999999999998</v>
      </c>
      <c r="E72" s="509">
        <v>201.39999999999998</v>
      </c>
      <c r="F72" s="509">
        <v>198.75</v>
      </c>
      <c r="G72" s="509">
        <v>195.1</v>
      </c>
      <c r="H72" s="509">
        <v>207.69999999999996</v>
      </c>
      <c r="I72" s="509">
        <v>211.35</v>
      </c>
      <c r="J72" s="509">
        <v>213.99999999999994</v>
      </c>
      <c r="K72" s="508">
        <v>208.7</v>
      </c>
      <c r="L72" s="508">
        <v>202.4</v>
      </c>
      <c r="M72" s="508">
        <v>30.610749999999999</v>
      </c>
      <c r="N72" s="1"/>
      <c r="O72" s="1"/>
    </row>
    <row r="73" spans="1:15" ht="12.75" customHeight="1">
      <c r="A73" s="31">
        <v>63</v>
      </c>
      <c r="B73" s="507" t="s">
        <v>311</v>
      </c>
      <c r="C73" s="508">
        <v>1654.65</v>
      </c>
      <c r="D73" s="509">
        <v>1676.0333333333335</v>
      </c>
      <c r="E73" s="509">
        <v>1629.2666666666671</v>
      </c>
      <c r="F73" s="509">
        <v>1603.8833333333337</v>
      </c>
      <c r="G73" s="509">
        <v>1557.1166666666672</v>
      </c>
      <c r="H73" s="509">
        <v>1701.416666666667</v>
      </c>
      <c r="I73" s="509">
        <v>1748.1833333333334</v>
      </c>
      <c r="J73" s="509">
        <v>1773.5666666666668</v>
      </c>
      <c r="K73" s="508">
        <v>1722.8</v>
      </c>
      <c r="L73" s="508">
        <v>1650.65</v>
      </c>
      <c r="M73" s="508">
        <v>1.93845</v>
      </c>
      <c r="N73" s="1"/>
      <c r="O73" s="1"/>
    </row>
    <row r="74" spans="1:15" ht="12.75" customHeight="1">
      <c r="A74" s="31">
        <v>64</v>
      </c>
      <c r="B74" s="507" t="s">
        <v>72</v>
      </c>
      <c r="C74" s="508">
        <v>740.9</v>
      </c>
      <c r="D74" s="509">
        <v>745.18333333333339</v>
      </c>
      <c r="E74" s="509">
        <v>734.71666666666681</v>
      </c>
      <c r="F74" s="509">
        <v>728.53333333333342</v>
      </c>
      <c r="G74" s="509">
        <v>718.06666666666683</v>
      </c>
      <c r="H74" s="509">
        <v>751.36666666666679</v>
      </c>
      <c r="I74" s="509">
        <v>761.83333333333348</v>
      </c>
      <c r="J74" s="509">
        <v>768.01666666666677</v>
      </c>
      <c r="K74" s="508">
        <v>755.65</v>
      </c>
      <c r="L74" s="508">
        <v>739</v>
      </c>
      <c r="M74" s="508">
        <v>2.5016699999999998</v>
      </c>
      <c r="N74" s="1"/>
      <c r="O74" s="1"/>
    </row>
    <row r="75" spans="1:15" ht="12.75" customHeight="1">
      <c r="A75" s="31">
        <v>65</v>
      </c>
      <c r="B75" s="507" t="s">
        <v>73</v>
      </c>
      <c r="C75" s="508">
        <v>690.9</v>
      </c>
      <c r="D75" s="509">
        <v>691.7166666666667</v>
      </c>
      <c r="E75" s="509">
        <v>676.43333333333339</v>
      </c>
      <c r="F75" s="509">
        <v>661.9666666666667</v>
      </c>
      <c r="G75" s="509">
        <v>646.68333333333339</v>
      </c>
      <c r="H75" s="509">
        <v>706.18333333333339</v>
      </c>
      <c r="I75" s="509">
        <v>721.4666666666667</v>
      </c>
      <c r="J75" s="509">
        <v>735.93333333333339</v>
      </c>
      <c r="K75" s="508">
        <v>707</v>
      </c>
      <c r="L75" s="508">
        <v>677.25</v>
      </c>
      <c r="M75" s="508">
        <v>13.68268</v>
      </c>
      <c r="N75" s="1"/>
      <c r="O75" s="1"/>
    </row>
    <row r="76" spans="1:15" ht="12.75" customHeight="1">
      <c r="A76" s="31">
        <v>66</v>
      </c>
      <c r="B76" s="507" t="s">
        <v>320</v>
      </c>
      <c r="C76" s="508">
        <v>10215.049999999999</v>
      </c>
      <c r="D76" s="509">
        <v>10244.083333333334</v>
      </c>
      <c r="E76" s="509">
        <v>10111.166666666668</v>
      </c>
      <c r="F76" s="509">
        <v>10007.283333333335</v>
      </c>
      <c r="G76" s="509">
        <v>9874.3666666666686</v>
      </c>
      <c r="H76" s="509">
        <v>10347.966666666667</v>
      </c>
      <c r="I76" s="509">
        <v>10480.883333333335</v>
      </c>
      <c r="J76" s="509">
        <v>10584.766666666666</v>
      </c>
      <c r="K76" s="508">
        <v>10377</v>
      </c>
      <c r="L76" s="508">
        <v>10140.200000000001</v>
      </c>
      <c r="M76" s="508">
        <v>8.2900000000000005E-3</v>
      </c>
      <c r="N76" s="1"/>
      <c r="O76" s="1"/>
    </row>
    <row r="77" spans="1:15" ht="12.75" customHeight="1">
      <c r="A77" s="31">
        <v>67</v>
      </c>
      <c r="B77" s="507" t="s">
        <v>75</v>
      </c>
      <c r="C77" s="508">
        <v>677.05</v>
      </c>
      <c r="D77" s="509">
        <v>677.51666666666677</v>
      </c>
      <c r="E77" s="509">
        <v>672.18333333333351</v>
      </c>
      <c r="F77" s="509">
        <v>667.31666666666672</v>
      </c>
      <c r="G77" s="509">
        <v>661.98333333333346</v>
      </c>
      <c r="H77" s="509">
        <v>682.38333333333355</v>
      </c>
      <c r="I77" s="509">
        <v>687.71666666666681</v>
      </c>
      <c r="J77" s="509">
        <v>692.5833333333336</v>
      </c>
      <c r="K77" s="508">
        <v>682.85</v>
      </c>
      <c r="L77" s="508">
        <v>672.65</v>
      </c>
      <c r="M77" s="508">
        <v>37.560200000000002</v>
      </c>
      <c r="N77" s="1"/>
      <c r="O77" s="1"/>
    </row>
    <row r="78" spans="1:15" ht="12.75" customHeight="1">
      <c r="A78" s="31">
        <v>68</v>
      </c>
      <c r="B78" s="507" t="s">
        <v>76</v>
      </c>
      <c r="C78" s="508">
        <v>57.15</v>
      </c>
      <c r="D78" s="509">
        <v>57.766666666666673</v>
      </c>
      <c r="E78" s="509">
        <v>56.283333333333346</v>
      </c>
      <c r="F78" s="509">
        <v>55.416666666666671</v>
      </c>
      <c r="G78" s="509">
        <v>53.933333333333344</v>
      </c>
      <c r="H78" s="509">
        <v>58.633333333333347</v>
      </c>
      <c r="I78" s="509">
        <v>60.116666666666681</v>
      </c>
      <c r="J78" s="509">
        <v>60.983333333333348</v>
      </c>
      <c r="K78" s="508">
        <v>59.25</v>
      </c>
      <c r="L78" s="508">
        <v>56.9</v>
      </c>
      <c r="M78" s="508">
        <v>274.27208999999999</v>
      </c>
      <c r="N78" s="1"/>
      <c r="O78" s="1"/>
    </row>
    <row r="79" spans="1:15" ht="12.75" customHeight="1">
      <c r="A79" s="31">
        <v>69</v>
      </c>
      <c r="B79" s="507" t="s">
        <v>77</v>
      </c>
      <c r="C79" s="508">
        <v>354.45</v>
      </c>
      <c r="D79" s="509">
        <v>357.65000000000003</v>
      </c>
      <c r="E79" s="509">
        <v>349.30000000000007</v>
      </c>
      <c r="F79" s="509">
        <v>344.15000000000003</v>
      </c>
      <c r="G79" s="509">
        <v>335.80000000000007</v>
      </c>
      <c r="H79" s="509">
        <v>362.80000000000007</v>
      </c>
      <c r="I79" s="509">
        <v>371.15000000000009</v>
      </c>
      <c r="J79" s="509">
        <v>376.30000000000007</v>
      </c>
      <c r="K79" s="508">
        <v>366</v>
      </c>
      <c r="L79" s="508">
        <v>352.5</v>
      </c>
      <c r="M79" s="508">
        <v>71.516549999999995</v>
      </c>
      <c r="N79" s="1"/>
      <c r="O79" s="1"/>
    </row>
    <row r="80" spans="1:15" ht="12.75" customHeight="1">
      <c r="A80" s="31">
        <v>70</v>
      </c>
      <c r="B80" s="507" t="s">
        <v>321</v>
      </c>
      <c r="C80" s="508">
        <v>1383</v>
      </c>
      <c r="D80" s="509">
        <v>1395.0166666666667</v>
      </c>
      <c r="E80" s="509">
        <v>1363.2333333333333</v>
      </c>
      <c r="F80" s="509">
        <v>1343.4666666666667</v>
      </c>
      <c r="G80" s="509">
        <v>1311.6833333333334</v>
      </c>
      <c r="H80" s="509">
        <v>1414.7833333333333</v>
      </c>
      <c r="I80" s="509">
        <v>1446.5666666666666</v>
      </c>
      <c r="J80" s="509">
        <v>1466.3333333333333</v>
      </c>
      <c r="K80" s="508">
        <v>1426.8</v>
      </c>
      <c r="L80" s="508">
        <v>1375.25</v>
      </c>
      <c r="M80" s="508">
        <v>0.40759000000000001</v>
      </c>
      <c r="N80" s="1"/>
      <c r="O80" s="1"/>
    </row>
    <row r="81" spans="1:15" ht="12.75" customHeight="1">
      <c r="A81" s="31">
        <v>71</v>
      </c>
      <c r="B81" s="507" t="s">
        <v>323</v>
      </c>
      <c r="C81" s="508">
        <v>6168.8</v>
      </c>
      <c r="D81" s="509">
        <v>6205.45</v>
      </c>
      <c r="E81" s="509">
        <v>6112.9</v>
      </c>
      <c r="F81" s="509">
        <v>6057</v>
      </c>
      <c r="G81" s="509">
        <v>5964.45</v>
      </c>
      <c r="H81" s="509">
        <v>6261.3499999999995</v>
      </c>
      <c r="I81" s="509">
        <v>6353.9000000000005</v>
      </c>
      <c r="J81" s="509">
        <v>6409.7999999999993</v>
      </c>
      <c r="K81" s="508">
        <v>6298</v>
      </c>
      <c r="L81" s="508">
        <v>6149.55</v>
      </c>
      <c r="M81" s="508">
        <v>5.4489999999999997E-2</v>
      </c>
      <c r="N81" s="1"/>
      <c r="O81" s="1"/>
    </row>
    <row r="82" spans="1:15" ht="12.75" customHeight="1">
      <c r="A82" s="31">
        <v>72</v>
      </c>
      <c r="B82" s="507" t="s">
        <v>324</v>
      </c>
      <c r="C82" s="508">
        <v>977.2</v>
      </c>
      <c r="D82" s="509">
        <v>987.41666666666663</v>
      </c>
      <c r="E82" s="509">
        <v>961.63333333333321</v>
      </c>
      <c r="F82" s="509">
        <v>946.06666666666661</v>
      </c>
      <c r="G82" s="509">
        <v>920.28333333333319</v>
      </c>
      <c r="H82" s="509">
        <v>1002.9833333333332</v>
      </c>
      <c r="I82" s="509">
        <v>1028.7666666666669</v>
      </c>
      <c r="J82" s="509">
        <v>1044.3333333333333</v>
      </c>
      <c r="K82" s="508">
        <v>1013.2</v>
      </c>
      <c r="L82" s="508">
        <v>971.85</v>
      </c>
      <c r="M82" s="508">
        <v>0.26899000000000001</v>
      </c>
      <c r="N82" s="1"/>
      <c r="O82" s="1"/>
    </row>
    <row r="83" spans="1:15" ht="12.75" customHeight="1">
      <c r="A83" s="31">
        <v>73</v>
      </c>
      <c r="B83" s="507" t="s">
        <v>78</v>
      </c>
      <c r="C83" s="508">
        <v>16483.900000000001</v>
      </c>
      <c r="D83" s="509">
        <v>16598.033333333336</v>
      </c>
      <c r="E83" s="509">
        <v>16296.066666666673</v>
      </c>
      <c r="F83" s="509">
        <v>16108.233333333337</v>
      </c>
      <c r="G83" s="509">
        <v>15806.266666666674</v>
      </c>
      <c r="H83" s="509">
        <v>16785.866666666672</v>
      </c>
      <c r="I83" s="509">
        <v>17087.833333333339</v>
      </c>
      <c r="J83" s="509">
        <v>17275.666666666672</v>
      </c>
      <c r="K83" s="508">
        <v>16900</v>
      </c>
      <c r="L83" s="508">
        <v>16410.2</v>
      </c>
      <c r="M83" s="508">
        <v>0.35955999999999999</v>
      </c>
      <c r="N83" s="1"/>
      <c r="O83" s="1"/>
    </row>
    <row r="84" spans="1:15" ht="12.75" customHeight="1">
      <c r="A84" s="31">
        <v>74</v>
      </c>
      <c r="B84" s="507" t="s">
        <v>80</v>
      </c>
      <c r="C84" s="508">
        <v>372.15</v>
      </c>
      <c r="D84" s="509">
        <v>373.88333333333327</v>
      </c>
      <c r="E84" s="509">
        <v>368.56666666666655</v>
      </c>
      <c r="F84" s="509">
        <v>364.98333333333329</v>
      </c>
      <c r="G84" s="509">
        <v>359.66666666666657</v>
      </c>
      <c r="H84" s="509">
        <v>377.46666666666653</v>
      </c>
      <c r="I84" s="509">
        <v>382.78333333333325</v>
      </c>
      <c r="J84" s="509">
        <v>386.3666666666665</v>
      </c>
      <c r="K84" s="508">
        <v>379.2</v>
      </c>
      <c r="L84" s="508">
        <v>370.3</v>
      </c>
      <c r="M84" s="508">
        <v>31.437850000000001</v>
      </c>
      <c r="N84" s="1"/>
      <c r="O84" s="1"/>
    </row>
    <row r="85" spans="1:15" ht="12.75" customHeight="1">
      <c r="A85" s="31">
        <v>75</v>
      </c>
      <c r="B85" s="507" t="s">
        <v>325</v>
      </c>
      <c r="C85" s="508">
        <v>494.05</v>
      </c>
      <c r="D85" s="509">
        <v>491.08333333333331</v>
      </c>
      <c r="E85" s="509">
        <v>485.16666666666663</v>
      </c>
      <c r="F85" s="509">
        <v>476.2833333333333</v>
      </c>
      <c r="G85" s="509">
        <v>470.36666666666662</v>
      </c>
      <c r="H85" s="509">
        <v>499.96666666666664</v>
      </c>
      <c r="I85" s="509">
        <v>505.88333333333327</v>
      </c>
      <c r="J85" s="509">
        <v>514.76666666666665</v>
      </c>
      <c r="K85" s="508">
        <v>497</v>
      </c>
      <c r="L85" s="508">
        <v>482.2</v>
      </c>
      <c r="M85" s="508">
        <v>5.77386</v>
      </c>
      <c r="N85" s="1"/>
      <c r="O85" s="1"/>
    </row>
    <row r="86" spans="1:15" ht="12.75" customHeight="1">
      <c r="A86" s="31">
        <v>76</v>
      </c>
      <c r="B86" s="507" t="s">
        <v>81</v>
      </c>
      <c r="C86" s="508">
        <v>3541.3</v>
      </c>
      <c r="D86" s="509">
        <v>3541.7666666666664</v>
      </c>
      <c r="E86" s="509">
        <v>3518.5333333333328</v>
      </c>
      <c r="F86" s="509">
        <v>3495.7666666666664</v>
      </c>
      <c r="G86" s="509">
        <v>3472.5333333333328</v>
      </c>
      <c r="H86" s="509">
        <v>3564.5333333333328</v>
      </c>
      <c r="I86" s="509">
        <v>3587.7666666666664</v>
      </c>
      <c r="J86" s="509">
        <v>3610.5333333333328</v>
      </c>
      <c r="K86" s="508">
        <v>3565</v>
      </c>
      <c r="L86" s="508">
        <v>3519</v>
      </c>
      <c r="M86" s="508">
        <v>1.3677999999999999</v>
      </c>
      <c r="N86" s="1"/>
      <c r="O86" s="1"/>
    </row>
    <row r="87" spans="1:15" ht="12.75" customHeight="1">
      <c r="A87" s="31">
        <v>77</v>
      </c>
      <c r="B87" s="507" t="s">
        <v>312</v>
      </c>
      <c r="C87" s="508">
        <v>1860.15</v>
      </c>
      <c r="D87" s="509">
        <v>1867.3833333333332</v>
      </c>
      <c r="E87" s="509">
        <v>1825.7666666666664</v>
      </c>
      <c r="F87" s="509">
        <v>1791.3833333333332</v>
      </c>
      <c r="G87" s="509">
        <v>1749.7666666666664</v>
      </c>
      <c r="H87" s="509">
        <v>1901.7666666666664</v>
      </c>
      <c r="I87" s="509">
        <v>1943.3833333333332</v>
      </c>
      <c r="J87" s="509">
        <v>1977.7666666666664</v>
      </c>
      <c r="K87" s="508">
        <v>1909</v>
      </c>
      <c r="L87" s="508">
        <v>1833</v>
      </c>
      <c r="M87" s="508">
        <v>6.1393800000000001</v>
      </c>
      <c r="N87" s="1"/>
      <c r="O87" s="1"/>
    </row>
    <row r="88" spans="1:15" ht="12.75" customHeight="1">
      <c r="A88" s="31">
        <v>78</v>
      </c>
      <c r="B88" s="507" t="s">
        <v>322</v>
      </c>
      <c r="C88" s="508">
        <v>530.54999999999995</v>
      </c>
      <c r="D88" s="509">
        <v>531.08333333333326</v>
      </c>
      <c r="E88" s="509">
        <v>523.76666666666654</v>
      </c>
      <c r="F88" s="509">
        <v>516.98333333333323</v>
      </c>
      <c r="G88" s="509">
        <v>509.66666666666652</v>
      </c>
      <c r="H88" s="509">
        <v>537.86666666666656</v>
      </c>
      <c r="I88" s="509">
        <v>545.18333333333317</v>
      </c>
      <c r="J88" s="509">
        <v>551.96666666666658</v>
      </c>
      <c r="K88" s="508">
        <v>538.4</v>
      </c>
      <c r="L88" s="508">
        <v>524.29999999999995</v>
      </c>
      <c r="M88" s="508">
        <v>113.36432000000001</v>
      </c>
      <c r="N88" s="1"/>
      <c r="O88" s="1"/>
    </row>
    <row r="89" spans="1:15" ht="12.75" customHeight="1">
      <c r="A89" s="31">
        <v>79</v>
      </c>
      <c r="B89" s="507" t="s">
        <v>326</v>
      </c>
      <c r="C89" s="508">
        <v>143.19999999999999</v>
      </c>
      <c r="D89" s="509">
        <v>143.94999999999999</v>
      </c>
      <c r="E89" s="509">
        <v>142.04999999999998</v>
      </c>
      <c r="F89" s="509">
        <v>140.9</v>
      </c>
      <c r="G89" s="509">
        <v>139</v>
      </c>
      <c r="H89" s="509">
        <v>145.09999999999997</v>
      </c>
      <c r="I89" s="509">
        <v>146.99999999999994</v>
      </c>
      <c r="J89" s="509">
        <v>148.14999999999995</v>
      </c>
      <c r="K89" s="508">
        <v>145.85</v>
      </c>
      <c r="L89" s="508">
        <v>142.80000000000001</v>
      </c>
      <c r="M89" s="508">
        <v>6.5013399999999999</v>
      </c>
      <c r="N89" s="1"/>
      <c r="O89" s="1"/>
    </row>
    <row r="90" spans="1:15" ht="12.75" customHeight="1">
      <c r="A90" s="31">
        <v>80</v>
      </c>
      <c r="B90" s="507" t="s">
        <v>82</v>
      </c>
      <c r="C90" s="508">
        <v>453.3</v>
      </c>
      <c r="D90" s="509">
        <v>457.63333333333338</v>
      </c>
      <c r="E90" s="509">
        <v>448.06666666666678</v>
      </c>
      <c r="F90" s="509">
        <v>442.83333333333337</v>
      </c>
      <c r="G90" s="509">
        <v>433.26666666666677</v>
      </c>
      <c r="H90" s="509">
        <v>462.86666666666679</v>
      </c>
      <c r="I90" s="509">
        <v>472.43333333333339</v>
      </c>
      <c r="J90" s="509">
        <v>477.6666666666668</v>
      </c>
      <c r="K90" s="508">
        <v>467.2</v>
      </c>
      <c r="L90" s="508">
        <v>452.4</v>
      </c>
      <c r="M90" s="508">
        <v>21.436199999999999</v>
      </c>
      <c r="N90" s="1"/>
      <c r="O90" s="1"/>
    </row>
    <row r="91" spans="1:15" ht="12.75" customHeight="1">
      <c r="A91" s="31">
        <v>81</v>
      </c>
      <c r="B91" s="507" t="s">
        <v>344</v>
      </c>
      <c r="C91" s="508">
        <v>2588.35</v>
      </c>
      <c r="D91" s="509">
        <v>2593.6666666666665</v>
      </c>
      <c r="E91" s="509">
        <v>2567.4833333333331</v>
      </c>
      <c r="F91" s="509">
        <v>2546.6166666666668</v>
      </c>
      <c r="G91" s="509">
        <v>2520.4333333333334</v>
      </c>
      <c r="H91" s="509">
        <v>2614.5333333333328</v>
      </c>
      <c r="I91" s="509">
        <v>2640.7166666666662</v>
      </c>
      <c r="J91" s="509">
        <v>2661.5833333333326</v>
      </c>
      <c r="K91" s="508">
        <v>2619.85</v>
      </c>
      <c r="L91" s="508">
        <v>2572.8000000000002</v>
      </c>
      <c r="M91" s="508">
        <v>0.85690999999999995</v>
      </c>
      <c r="N91" s="1"/>
      <c r="O91" s="1"/>
    </row>
    <row r="92" spans="1:15" ht="12.75" customHeight="1">
      <c r="A92" s="31">
        <v>82</v>
      </c>
      <c r="B92" s="507" t="s">
        <v>83</v>
      </c>
      <c r="C92" s="508">
        <v>193.95</v>
      </c>
      <c r="D92" s="509">
        <v>196.28333333333333</v>
      </c>
      <c r="E92" s="509">
        <v>190.66666666666666</v>
      </c>
      <c r="F92" s="509">
        <v>187.38333333333333</v>
      </c>
      <c r="G92" s="509">
        <v>181.76666666666665</v>
      </c>
      <c r="H92" s="509">
        <v>199.56666666666666</v>
      </c>
      <c r="I92" s="509">
        <v>205.18333333333334</v>
      </c>
      <c r="J92" s="509">
        <v>208.46666666666667</v>
      </c>
      <c r="K92" s="508">
        <v>201.9</v>
      </c>
      <c r="L92" s="508">
        <v>193</v>
      </c>
      <c r="M92" s="508">
        <v>101.86277</v>
      </c>
      <c r="N92" s="1"/>
      <c r="O92" s="1"/>
    </row>
    <row r="93" spans="1:15" ht="12.75" customHeight="1">
      <c r="A93" s="31">
        <v>83</v>
      </c>
      <c r="B93" s="507" t="s">
        <v>330</v>
      </c>
      <c r="C93" s="508">
        <v>551.4</v>
      </c>
      <c r="D93" s="509">
        <v>554.70000000000005</v>
      </c>
      <c r="E93" s="509">
        <v>544.40000000000009</v>
      </c>
      <c r="F93" s="509">
        <v>537.40000000000009</v>
      </c>
      <c r="G93" s="509">
        <v>527.10000000000014</v>
      </c>
      <c r="H93" s="509">
        <v>561.70000000000005</v>
      </c>
      <c r="I93" s="509">
        <v>572</v>
      </c>
      <c r="J93" s="509">
        <v>579</v>
      </c>
      <c r="K93" s="508">
        <v>565</v>
      </c>
      <c r="L93" s="508">
        <v>547.70000000000005</v>
      </c>
      <c r="M93" s="508">
        <v>5.8294100000000002</v>
      </c>
      <c r="N93" s="1"/>
      <c r="O93" s="1"/>
    </row>
    <row r="94" spans="1:15" ht="12.75" customHeight="1">
      <c r="A94" s="31">
        <v>84</v>
      </c>
      <c r="B94" s="507" t="s">
        <v>331</v>
      </c>
      <c r="C94" s="508">
        <v>807.45</v>
      </c>
      <c r="D94" s="509">
        <v>813.7833333333333</v>
      </c>
      <c r="E94" s="509">
        <v>788.76666666666665</v>
      </c>
      <c r="F94" s="509">
        <v>770.08333333333337</v>
      </c>
      <c r="G94" s="509">
        <v>745.06666666666672</v>
      </c>
      <c r="H94" s="509">
        <v>832.46666666666658</v>
      </c>
      <c r="I94" s="509">
        <v>857.48333333333323</v>
      </c>
      <c r="J94" s="509">
        <v>876.16666666666652</v>
      </c>
      <c r="K94" s="508">
        <v>838.8</v>
      </c>
      <c r="L94" s="508">
        <v>795.1</v>
      </c>
      <c r="M94" s="508">
        <v>7.3672399999999998</v>
      </c>
      <c r="N94" s="1"/>
      <c r="O94" s="1"/>
    </row>
    <row r="95" spans="1:15" ht="12.75" customHeight="1">
      <c r="A95" s="31">
        <v>85</v>
      </c>
      <c r="B95" s="507" t="s">
        <v>333</v>
      </c>
      <c r="C95" s="508">
        <v>914</v>
      </c>
      <c r="D95" s="509">
        <v>918.75</v>
      </c>
      <c r="E95" s="509">
        <v>905.85</v>
      </c>
      <c r="F95" s="509">
        <v>897.7</v>
      </c>
      <c r="G95" s="509">
        <v>884.80000000000007</v>
      </c>
      <c r="H95" s="509">
        <v>926.9</v>
      </c>
      <c r="I95" s="509">
        <v>939.80000000000007</v>
      </c>
      <c r="J95" s="509">
        <v>947.94999999999993</v>
      </c>
      <c r="K95" s="508">
        <v>931.65</v>
      </c>
      <c r="L95" s="508">
        <v>910.6</v>
      </c>
      <c r="M95" s="508">
        <v>0.79073000000000004</v>
      </c>
      <c r="N95" s="1"/>
      <c r="O95" s="1"/>
    </row>
    <row r="96" spans="1:15" ht="12.75" customHeight="1">
      <c r="A96" s="31">
        <v>86</v>
      </c>
      <c r="B96" s="507" t="s">
        <v>250</v>
      </c>
      <c r="C96" s="508">
        <v>121.65</v>
      </c>
      <c r="D96" s="509">
        <v>122.25</v>
      </c>
      <c r="E96" s="509">
        <v>120.9</v>
      </c>
      <c r="F96" s="509">
        <v>120.15</v>
      </c>
      <c r="G96" s="509">
        <v>118.80000000000001</v>
      </c>
      <c r="H96" s="509">
        <v>123</v>
      </c>
      <c r="I96" s="509">
        <v>124.35</v>
      </c>
      <c r="J96" s="509">
        <v>125.1</v>
      </c>
      <c r="K96" s="508">
        <v>123.6</v>
      </c>
      <c r="L96" s="508">
        <v>121.5</v>
      </c>
      <c r="M96" s="508">
        <v>2.9501499999999998</v>
      </c>
      <c r="N96" s="1"/>
      <c r="O96" s="1"/>
    </row>
    <row r="97" spans="1:15" ht="12.75" customHeight="1">
      <c r="A97" s="31">
        <v>87</v>
      </c>
      <c r="B97" s="507" t="s">
        <v>327</v>
      </c>
      <c r="C97" s="508">
        <v>397.1</v>
      </c>
      <c r="D97" s="509">
        <v>397.73333333333335</v>
      </c>
      <c r="E97" s="509">
        <v>393.56666666666672</v>
      </c>
      <c r="F97" s="509">
        <v>390.03333333333336</v>
      </c>
      <c r="G97" s="509">
        <v>385.86666666666673</v>
      </c>
      <c r="H97" s="509">
        <v>401.26666666666671</v>
      </c>
      <c r="I97" s="509">
        <v>405.43333333333334</v>
      </c>
      <c r="J97" s="509">
        <v>408.9666666666667</v>
      </c>
      <c r="K97" s="508">
        <v>401.9</v>
      </c>
      <c r="L97" s="508">
        <v>394.2</v>
      </c>
      <c r="M97" s="508">
        <v>0.92283000000000004</v>
      </c>
      <c r="N97" s="1"/>
      <c r="O97" s="1"/>
    </row>
    <row r="98" spans="1:15" ht="12.75" customHeight="1">
      <c r="A98" s="31">
        <v>88</v>
      </c>
      <c r="B98" s="507" t="s">
        <v>336</v>
      </c>
      <c r="C98" s="508">
        <v>1463.6</v>
      </c>
      <c r="D98" s="509">
        <v>1474.3666666666668</v>
      </c>
      <c r="E98" s="509">
        <v>1449.2333333333336</v>
      </c>
      <c r="F98" s="509">
        <v>1434.8666666666668</v>
      </c>
      <c r="G98" s="509">
        <v>1409.7333333333336</v>
      </c>
      <c r="H98" s="509">
        <v>1488.7333333333336</v>
      </c>
      <c r="I98" s="509">
        <v>1513.8666666666668</v>
      </c>
      <c r="J98" s="509">
        <v>1528.2333333333336</v>
      </c>
      <c r="K98" s="508">
        <v>1499.5</v>
      </c>
      <c r="L98" s="508">
        <v>1460</v>
      </c>
      <c r="M98" s="508">
        <v>5.7947600000000001</v>
      </c>
      <c r="N98" s="1"/>
      <c r="O98" s="1"/>
    </row>
    <row r="99" spans="1:15" ht="12.75" customHeight="1">
      <c r="A99" s="31">
        <v>89</v>
      </c>
      <c r="B99" s="507" t="s">
        <v>334</v>
      </c>
      <c r="C99" s="508">
        <v>1080.3</v>
      </c>
      <c r="D99" s="509">
        <v>1077.9333333333334</v>
      </c>
      <c r="E99" s="509">
        <v>1069.4166666666667</v>
      </c>
      <c r="F99" s="509">
        <v>1058.5333333333333</v>
      </c>
      <c r="G99" s="509">
        <v>1050.0166666666667</v>
      </c>
      <c r="H99" s="509">
        <v>1088.8166666666668</v>
      </c>
      <c r="I99" s="509">
        <v>1097.3333333333333</v>
      </c>
      <c r="J99" s="509">
        <v>1108.2166666666669</v>
      </c>
      <c r="K99" s="508">
        <v>1086.45</v>
      </c>
      <c r="L99" s="508">
        <v>1067.05</v>
      </c>
      <c r="M99" s="508">
        <v>0.52566000000000002</v>
      </c>
      <c r="N99" s="1"/>
      <c r="O99" s="1"/>
    </row>
    <row r="100" spans="1:15" ht="12.75" customHeight="1">
      <c r="A100" s="31">
        <v>90</v>
      </c>
      <c r="B100" s="507" t="s">
        <v>335</v>
      </c>
      <c r="C100" s="508">
        <v>21.95</v>
      </c>
      <c r="D100" s="509">
        <v>21.983333333333334</v>
      </c>
      <c r="E100" s="509">
        <v>20.666666666666668</v>
      </c>
      <c r="F100" s="509">
        <v>19.383333333333333</v>
      </c>
      <c r="G100" s="509">
        <v>18.066666666666666</v>
      </c>
      <c r="H100" s="509">
        <v>23.266666666666669</v>
      </c>
      <c r="I100" s="509">
        <v>24.583333333333332</v>
      </c>
      <c r="J100" s="509">
        <v>25.866666666666671</v>
      </c>
      <c r="K100" s="508">
        <v>23.3</v>
      </c>
      <c r="L100" s="508">
        <v>20.7</v>
      </c>
      <c r="M100" s="508">
        <v>160.44909000000001</v>
      </c>
      <c r="N100" s="1"/>
      <c r="O100" s="1"/>
    </row>
    <row r="101" spans="1:15" ht="12.75" customHeight="1">
      <c r="A101" s="31">
        <v>91</v>
      </c>
      <c r="B101" s="507" t="s">
        <v>337</v>
      </c>
      <c r="C101" s="508">
        <v>582.65</v>
      </c>
      <c r="D101" s="509">
        <v>583.55000000000007</v>
      </c>
      <c r="E101" s="509">
        <v>572.10000000000014</v>
      </c>
      <c r="F101" s="509">
        <v>561.55000000000007</v>
      </c>
      <c r="G101" s="509">
        <v>550.10000000000014</v>
      </c>
      <c r="H101" s="509">
        <v>594.10000000000014</v>
      </c>
      <c r="I101" s="509">
        <v>605.55000000000018</v>
      </c>
      <c r="J101" s="509">
        <v>616.10000000000014</v>
      </c>
      <c r="K101" s="508">
        <v>595</v>
      </c>
      <c r="L101" s="508">
        <v>573</v>
      </c>
      <c r="M101" s="508">
        <v>1.4984200000000001</v>
      </c>
      <c r="N101" s="1"/>
      <c r="O101" s="1"/>
    </row>
    <row r="102" spans="1:15" ht="12.75" customHeight="1">
      <c r="A102" s="31">
        <v>92</v>
      </c>
      <c r="B102" s="507" t="s">
        <v>338</v>
      </c>
      <c r="C102" s="508">
        <v>913.65</v>
      </c>
      <c r="D102" s="509">
        <v>909.65</v>
      </c>
      <c r="E102" s="509">
        <v>889.3</v>
      </c>
      <c r="F102" s="509">
        <v>864.94999999999993</v>
      </c>
      <c r="G102" s="509">
        <v>844.59999999999991</v>
      </c>
      <c r="H102" s="509">
        <v>934</v>
      </c>
      <c r="I102" s="509">
        <v>954.35000000000014</v>
      </c>
      <c r="J102" s="509">
        <v>978.7</v>
      </c>
      <c r="K102" s="508">
        <v>930</v>
      </c>
      <c r="L102" s="508">
        <v>885.3</v>
      </c>
      <c r="M102" s="508">
        <v>18.349830000000001</v>
      </c>
      <c r="N102" s="1"/>
      <c r="O102" s="1"/>
    </row>
    <row r="103" spans="1:15" ht="12.75" customHeight="1">
      <c r="A103" s="31">
        <v>93</v>
      </c>
      <c r="B103" s="507" t="s">
        <v>339</v>
      </c>
      <c r="C103" s="508">
        <v>4877.3500000000004</v>
      </c>
      <c r="D103" s="509">
        <v>4885.4666666666662</v>
      </c>
      <c r="E103" s="509">
        <v>4862.9833333333327</v>
      </c>
      <c r="F103" s="509">
        <v>4848.6166666666668</v>
      </c>
      <c r="G103" s="509">
        <v>4826.1333333333332</v>
      </c>
      <c r="H103" s="509">
        <v>4899.8333333333321</v>
      </c>
      <c r="I103" s="509">
        <v>4922.3166666666657</v>
      </c>
      <c r="J103" s="509">
        <v>4936.6833333333316</v>
      </c>
      <c r="K103" s="508">
        <v>4907.95</v>
      </c>
      <c r="L103" s="508">
        <v>4871.1000000000004</v>
      </c>
      <c r="M103" s="508">
        <v>2.2870000000000001E-2</v>
      </c>
      <c r="N103" s="1"/>
      <c r="O103" s="1"/>
    </row>
    <row r="104" spans="1:15" ht="12.75" customHeight="1">
      <c r="A104" s="31">
        <v>94</v>
      </c>
      <c r="B104" s="507" t="s">
        <v>249</v>
      </c>
      <c r="C104" s="508">
        <v>85.25</v>
      </c>
      <c r="D104" s="509">
        <v>85.833333333333329</v>
      </c>
      <c r="E104" s="509">
        <v>84.516666666666652</v>
      </c>
      <c r="F104" s="509">
        <v>83.783333333333317</v>
      </c>
      <c r="G104" s="509">
        <v>82.46666666666664</v>
      </c>
      <c r="H104" s="509">
        <v>86.566666666666663</v>
      </c>
      <c r="I104" s="509">
        <v>87.883333333333354</v>
      </c>
      <c r="J104" s="509">
        <v>88.616666666666674</v>
      </c>
      <c r="K104" s="508">
        <v>87.15</v>
      </c>
      <c r="L104" s="508">
        <v>85.1</v>
      </c>
      <c r="M104" s="508">
        <v>16.83165</v>
      </c>
      <c r="N104" s="1"/>
      <c r="O104" s="1"/>
    </row>
    <row r="105" spans="1:15" ht="12.75" customHeight="1">
      <c r="A105" s="31">
        <v>95</v>
      </c>
      <c r="B105" s="507" t="s">
        <v>332</v>
      </c>
      <c r="C105" s="508">
        <v>503.6</v>
      </c>
      <c r="D105" s="509">
        <v>513.06666666666661</v>
      </c>
      <c r="E105" s="509">
        <v>487.13333333333321</v>
      </c>
      <c r="F105" s="509">
        <v>470.66666666666663</v>
      </c>
      <c r="G105" s="509">
        <v>444.73333333333323</v>
      </c>
      <c r="H105" s="509">
        <v>529.53333333333319</v>
      </c>
      <c r="I105" s="509">
        <v>555.46666666666658</v>
      </c>
      <c r="J105" s="509">
        <v>571.93333333333317</v>
      </c>
      <c r="K105" s="508">
        <v>539</v>
      </c>
      <c r="L105" s="508">
        <v>496.6</v>
      </c>
      <c r="M105" s="508">
        <v>0.94703000000000004</v>
      </c>
      <c r="N105" s="1"/>
      <c r="O105" s="1"/>
    </row>
    <row r="106" spans="1:15" ht="12.75" customHeight="1">
      <c r="A106" s="31">
        <v>96</v>
      </c>
      <c r="B106" s="507" t="s">
        <v>843</v>
      </c>
      <c r="C106" s="508">
        <v>178.25</v>
      </c>
      <c r="D106" s="509">
        <v>177.9</v>
      </c>
      <c r="E106" s="509">
        <v>175.35000000000002</v>
      </c>
      <c r="F106" s="509">
        <v>172.45000000000002</v>
      </c>
      <c r="G106" s="509">
        <v>169.90000000000003</v>
      </c>
      <c r="H106" s="509">
        <v>180.8</v>
      </c>
      <c r="I106" s="509">
        <v>183.35000000000002</v>
      </c>
      <c r="J106" s="509">
        <v>186.25</v>
      </c>
      <c r="K106" s="508">
        <v>180.45</v>
      </c>
      <c r="L106" s="508">
        <v>175</v>
      </c>
      <c r="M106" s="508">
        <v>6.50807</v>
      </c>
      <c r="N106" s="1"/>
      <c r="O106" s="1"/>
    </row>
    <row r="107" spans="1:15" ht="12.75" customHeight="1">
      <c r="A107" s="31">
        <v>97</v>
      </c>
      <c r="B107" s="507" t="s">
        <v>340</v>
      </c>
      <c r="C107" s="508">
        <v>218.05</v>
      </c>
      <c r="D107" s="509">
        <v>219.20000000000002</v>
      </c>
      <c r="E107" s="509">
        <v>215.85000000000002</v>
      </c>
      <c r="F107" s="509">
        <v>213.65</v>
      </c>
      <c r="G107" s="509">
        <v>210.3</v>
      </c>
      <c r="H107" s="509">
        <v>221.40000000000003</v>
      </c>
      <c r="I107" s="509">
        <v>224.75</v>
      </c>
      <c r="J107" s="509">
        <v>226.95000000000005</v>
      </c>
      <c r="K107" s="508">
        <v>222.55</v>
      </c>
      <c r="L107" s="508">
        <v>217</v>
      </c>
      <c r="M107" s="508">
        <v>0.64920999999999995</v>
      </c>
      <c r="N107" s="1"/>
      <c r="O107" s="1"/>
    </row>
    <row r="108" spans="1:15" ht="12.75" customHeight="1">
      <c r="A108" s="31">
        <v>98</v>
      </c>
      <c r="B108" s="507" t="s">
        <v>341</v>
      </c>
      <c r="C108" s="508">
        <v>380.75</v>
      </c>
      <c r="D108" s="509">
        <v>385.11666666666662</v>
      </c>
      <c r="E108" s="509">
        <v>375.33333333333326</v>
      </c>
      <c r="F108" s="509">
        <v>369.91666666666663</v>
      </c>
      <c r="G108" s="509">
        <v>360.13333333333327</v>
      </c>
      <c r="H108" s="509">
        <v>390.53333333333325</v>
      </c>
      <c r="I108" s="509">
        <v>400.31666666666666</v>
      </c>
      <c r="J108" s="509">
        <v>405.73333333333323</v>
      </c>
      <c r="K108" s="508">
        <v>394.9</v>
      </c>
      <c r="L108" s="508">
        <v>379.7</v>
      </c>
      <c r="M108" s="508">
        <v>17.54054</v>
      </c>
      <c r="N108" s="1"/>
      <c r="O108" s="1"/>
    </row>
    <row r="109" spans="1:15" ht="12.75" customHeight="1">
      <c r="A109" s="31">
        <v>99</v>
      </c>
      <c r="B109" s="507" t="s">
        <v>84</v>
      </c>
      <c r="C109" s="508">
        <v>520.04999999999995</v>
      </c>
      <c r="D109" s="509">
        <v>526.56666666666661</v>
      </c>
      <c r="E109" s="509">
        <v>511.13333333333321</v>
      </c>
      <c r="F109" s="509">
        <v>502.21666666666658</v>
      </c>
      <c r="G109" s="509">
        <v>486.78333333333319</v>
      </c>
      <c r="H109" s="509">
        <v>535.48333333333323</v>
      </c>
      <c r="I109" s="509">
        <v>550.91666666666663</v>
      </c>
      <c r="J109" s="509">
        <v>559.83333333333326</v>
      </c>
      <c r="K109" s="508">
        <v>542</v>
      </c>
      <c r="L109" s="508">
        <v>517.65</v>
      </c>
      <c r="M109" s="508">
        <v>18.384540000000001</v>
      </c>
      <c r="N109" s="1"/>
      <c r="O109" s="1"/>
    </row>
    <row r="110" spans="1:15" ht="12.75" customHeight="1">
      <c r="A110" s="31">
        <v>100</v>
      </c>
      <c r="B110" s="507" t="s">
        <v>342</v>
      </c>
      <c r="C110" s="508">
        <v>655</v>
      </c>
      <c r="D110" s="509">
        <v>661.30000000000007</v>
      </c>
      <c r="E110" s="509">
        <v>644.60000000000014</v>
      </c>
      <c r="F110" s="509">
        <v>634.20000000000005</v>
      </c>
      <c r="G110" s="509">
        <v>617.50000000000011</v>
      </c>
      <c r="H110" s="509">
        <v>671.70000000000016</v>
      </c>
      <c r="I110" s="509">
        <v>688.4000000000002</v>
      </c>
      <c r="J110" s="509">
        <v>698.80000000000018</v>
      </c>
      <c r="K110" s="508">
        <v>678</v>
      </c>
      <c r="L110" s="508">
        <v>650.9</v>
      </c>
      <c r="M110" s="508">
        <v>0.5575</v>
      </c>
      <c r="N110" s="1"/>
      <c r="O110" s="1"/>
    </row>
    <row r="111" spans="1:15" ht="12.75" customHeight="1">
      <c r="A111" s="31">
        <v>101</v>
      </c>
      <c r="B111" s="507" t="s">
        <v>85</v>
      </c>
      <c r="C111" s="508">
        <v>908.3</v>
      </c>
      <c r="D111" s="509">
        <v>907.66666666666663</v>
      </c>
      <c r="E111" s="509">
        <v>902.43333333333328</v>
      </c>
      <c r="F111" s="509">
        <v>896.56666666666661</v>
      </c>
      <c r="G111" s="509">
        <v>891.33333333333326</v>
      </c>
      <c r="H111" s="509">
        <v>913.5333333333333</v>
      </c>
      <c r="I111" s="509">
        <v>918.76666666666665</v>
      </c>
      <c r="J111" s="509">
        <v>924.63333333333333</v>
      </c>
      <c r="K111" s="508">
        <v>912.9</v>
      </c>
      <c r="L111" s="508">
        <v>901.8</v>
      </c>
      <c r="M111" s="508">
        <v>11.140330000000001</v>
      </c>
      <c r="N111" s="1"/>
      <c r="O111" s="1"/>
    </row>
    <row r="112" spans="1:15" ht="12.75" customHeight="1">
      <c r="A112" s="31">
        <v>102</v>
      </c>
      <c r="B112" s="507" t="s">
        <v>86</v>
      </c>
      <c r="C112" s="508">
        <v>145.9</v>
      </c>
      <c r="D112" s="509">
        <v>146.48333333333335</v>
      </c>
      <c r="E112" s="509">
        <v>144.81666666666669</v>
      </c>
      <c r="F112" s="509">
        <v>143.73333333333335</v>
      </c>
      <c r="G112" s="509">
        <v>142.06666666666669</v>
      </c>
      <c r="H112" s="509">
        <v>147.56666666666669</v>
      </c>
      <c r="I112" s="509">
        <v>149.23333333333332</v>
      </c>
      <c r="J112" s="509">
        <v>150.31666666666669</v>
      </c>
      <c r="K112" s="508">
        <v>148.15</v>
      </c>
      <c r="L112" s="508">
        <v>145.4</v>
      </c>
      <c r="M112" s="508">
        <v>45.683160000000001</v>
      </c>
      <c r="N112" s="1"/>
      <c r="O112" s="1"/>
    </row>
    <row r="113" spans="1:15" ht="12.75" customHeight="1">
      <c r="A113" s="31">
        <v>103</v>
      </c>
      <c r="B113" s="507" t="s">
        <v>343</v>
      </c>
      <c r="C113" s="508">
        <v>334.05</v>
      </c>
      <c r="D113" s="509">
        <v>334.63333333333333</v>
      </c>
      <c r="E113" s="509">
        <v>332.31666666666666</v>
      </c>
      <c r="F113" s="509">
        <v>330.58333333333331</v>
      </c>
      <c r="G113" s="509">
        <v>328.26666666666665</v>
      </c>
      <c r="H113" s="509">
        <v>336.36666666666667</v>
      </c>
      <c r="I113" s="509">
        <v>338.68333333333328</v>
      </c>
      <c r="J113" s="509">
        <v>340.41666666666669</v>
      </c>
      <c r="K113" s="508">
        <v>336.95</v>
      </c>
      <c r="L113" s="508">
        <v>332.9</v>
      </c>
      <c r="M113" s="508">
        <v>0.52315999999999996</v>
      </c>
      <c r="N113" s="1"/>
      <c r="O113" s="1"/>
    </row>
    <row r="114" spans="1:15" ht="12.75" customHeight="1">
      <c r="A114" s="31">
        <v>104</v>
      </c>
      <c r="B114" s="507" t="s">
        <v>88</v>
      </c>
      <c r="C114" s="508">
        <v>5645.6</v>
      </c>
      <c r="D114" s="509">
        <v>5591.9000000000005</v>
      </c>
      <c r="E114" s="509">
        <v>5515.0500000000011</v>
      </c>
      <c r="F114" s="509">
        <v>5384.5000000000009</v>
      </c>
      <c r="G114" s="509">
        <v>5307.6500000000015</v>
      </c>
      <c r="H114" s="509">
        <v>5722.4500000000007</v>
      </c>
      <c r="I114" s="509">
        <v>5799.3000000000011</v>
      </c>
      <c r="J114" s="509">
        <v>5929.85</v>
      </c>
      <c r="K114" s="508">
        <v>5668.75</v>
      </c>
      <c r="L114" s="508">
        <v>5461.35</v>
      </c>
      <c r="M114" s="508">
        <v>5.1780799999999996</v>
      </c>
      <c r="N114" s="1"/>
      <c r="O114" s="1"/>
    </row>
    <row r="115" spans="1:15" ht="12.75" customHeight="1">
      <c r="A115" s="31">
        <v>105</v>
      </c>
      <c r="B115" s="507" t="s">
        <v>89</v>
      </c>
      <c r="C115" s="508">
        <v>1457.65</v>
      </c>
      <c r="D115" s="509">
        <v>1463.1833333333334</v>
      </c>
      <c r="E115" s="509">
        <v>1449.4666666666667</v>
      </c>
      <c r="F115" s="509">
        <v>1441.2833333333333</v>
      </c>
      <c r="G115" s="509">
        <v>1427.5666666666666</v>
      </c>
      <c r="H115" s="509">
        <v>1471.3666666666668</v>
      </c>
      <c r="I115" s="509">
        <v>1485.0833333333335</v>
      </c>
      <c r="J115" s="509">
        <v>1493.2666666666669</v>
      </c>
      <c r="K115" s="508">
        <v>1476.9</v>
      </c>
      <c r="L115" s="508">
        <v>1455</v>
      </c>
      <c r="M115" s="508">
        <v>6.4382999999999999</v>
      </c>
      <c r="N115" s="1"/>
      <c r="O115" s="1"/>
    </row>
    <row r="116" spans="1:15" ht="12.75" customHeight="1">
      <c r="A116" s="31">
        <v>106</v>
      </c>
      <c r="B116" s="507" t="s">
        <v>90</v>
      </c>
      <c r="C116" s="508">
        <v>602.25</v>
      </c>
      <c r="D116" s="509">
        <v>609.85</v>
      </c>
      <c r="E116" s="509">
        <v>592.90000000000009</v>
      </c>
      <c r="F116" s="509">
        <v>583.55000000000007</v>
      </c>
      <c r="G116" s="509">
        <v>566.60000000000014</v>
      </c>
      <c r="H116" s="509">
        <v>619.20000000000005</v>
      </c>
      <c r="I116" s="509">
        <v>636.15000000000009</v>
      </c>
      <c r="J116" s="509">
        <v>645.5</v>
      </c>
      <c r="K116" s="508">
        <v>626.79999999999995</v>
      </c>
      <c r="L116" s="508">
        <v>600.5</v>
      </c>
      <c r="M116" s="508">
        <v>11.1479</v>
      </c>
      <c r="N116" s="1"/>
      <c r="O116" s="1"/>
    </row>
    <row r="117" spans="1:15" ht="12.75" customHeight="1">
      <c r="A117" s="31">
        <v>107</v>
      </c>
      <c r="B117" s="507" t="s">
        <v>91</v>
      </c>
      <c r="C117" s="508">
        <v>745.15</v>
      </c>
      <c r="D117" s="509">
        <v>742.9666666666667</v>
      </c>
      <c r="E117" s="509">
        <v>737.18333333333339</v>
      </c>
      <c r="F117" s="509">
        <v>729.2166666666667</v>
      </c>
      <c r="G117" s="509">
        <v>723.43333333333339</v>
      </c>
      <c r="H117" s="509">
        <v>750.93333333333339</v>
      </c>
      <c r="I117" s="509">
        <v>756.7166666666667</v>
      </c>
      <c r="J117" s="509">
        <v>764.68333333333339</v>
      </c>
      <c r="K117" s="508">
        <v>748.75</v>
      </c>
      <c r="L117" s="508">
        <v>735</v>
      </c>
      <c r="M117" s="508">
        <v>1.1721600000000001</v>
      </c>
      <c r="N117" s="1"/>
      <c r="O117" s="1"/>
    </row>
    <row r="118" spans="1:15" ht="12.75" customHeight="1">
      <c r="A118" s="31">
        <v>108</v>
      </c>
      <c r="B118" s="507" t="s">
        <v>345</v>
      </c>
      <c r="C118" s="508">
        <v>614.54999999999995</v>
      </c>
      <c r="D118" s="509">
        <v>618.76666666666654</v>
      </c>
      <c r="E118" s="509">
        <v>601.6333333333331</v>
      </c>
      <c r="F118" s="509">
        <v>588.71666666666658</v>
      </c>
      <c r="G118" s="509">
        <v>571.58333333333314</v>
      </c>
      <c r="H118" s="509">
        <v>631.68333333333305</v>
      </c>
      <c r="I118" s="509">
        <v>648.81666666666649</v>
      </c>
      <c r="J118" s="509">
        <v>661.73333333333301</v>
      </c>
      <c r="K118" s="508">
        <v>635.9</v>
      </c>
      <c r="L118" s="508">
        <v>605.85</v>
      </c>
      <c r="M118" s="508">
        <v>0.68515000000000004</v>
      </c>
      <c r="N118" s="1"/>
      <c r="O118" s="1"/>
    </row>
    <row r="119" spans="1:15" ht="12.75" customHeight="1">
      <c r="A119" s="31">
        <v>109</v>
      </c>
      <c r="B119" s="507" t="s">
        <v>328</v>
      </c>
      <c r="C119" s="508">
        <v>2998.75</v>
      </c>
      <c r="D119" s="509">
        <v>3006.9</v>
      </c>
      <c r="E119" s="509">
        <v>2965.8</v>
      </c>
      <c r="F119" s="509">
        <v>2932.85</v>
      </c>
      <c r="G119" s="509">
        <v>2891.75</v>
      </c>
      <c r="H119" s="509">
        <v>3039.8500000000004</v>
      </c>
      <c r="I119" s="509">
        <v>3080.95</v>
      </c>
      <c r="J119" s="509">
        <v>3113.9000000000005</v>
      </c>
      <c r="K119" s="508">
        <v>3048</v>
      </c>
      <c r="L119" s="508">
        <v>2973.95</v>
      </c>
      <c r="M119" s="508">
        <v>0.12206</v>
      </c>
      <c r="N119" s="1"/>
      <c r="O119" s="1"/>
    </row>
    <row r="120" spans="1:15" ht="12.75" customHeight="1">
      <c r="A120" s="31">
        <v>110</v>
      </c>
      <c r="B120" s="507" t="s">
        <v>251</v>
      </c>
      <c r="C120" s="508">
        <v>431.2</v>
      </c>
      <c r="D120" s="509">
        <v>428.91666666666669</v>
      </c>
      <c r="E120" s="509">
        <v>425.33333333333337</v>
      </c>
      <c r="F120" s="509">
        <v>419.4666666666667</v>
      </c>
      <c r="G120" s="509">
        <v>415.88333333333338</v>
      </c>
      <c r="H120" s="509">
        <v>434.78333333333336</v>
      </c>
      <c r="I120" s="509">
        <v>438.36666666666673</v>
      </c>
      <c r="J120" s="509">
        <v>444.23333333333335</v>
      </c>
      <c r="K120" s="508">
        <v>432.5</v>
      </c>
      <c r="L120" s="508">
        <v>423.05</v>
      </c>
      <c r="M120" s="508">
        <v>10.15915</v>
      </c>
      <c r="N120" s="1"/>
      <c r="O120" s="1"/>
    </row>
    <row r="121" spans="1:15" ht="12.75" customHeight="1">
      <c r="A121" s="31">
        <v>111</v>
      </c>
      <c r="B121" s="507" t="s">
        <v>329</v>
      </c>
      <c r="C121" s="508">
        <v>229.25</v>
      </c>
      <c r="D121" s="509">
        <v>231.95000000000002</v>
      </c>
      <c r="E121" s="509">
        <v>225.30000000000004</v>
      </c>
      <c r="F121" s="509">
        <v>221.35000000000002</v>
      </c>
      <c r="G121" s="509">
        <v>214.70000000000005</v>
      </c>
      <c r="H121" s="509">
        <v>235.90000000000003</v>
      </c>
      <c r="I121" s="509">
        <v>242.55</v>
      </c>
      <c r="J121" s="509">
        <v>246.50000000000003</v>
      </c>
      <c r="K121" s="508">
        <v>238.6</v>
      </c>
      <c r="L121" s="508">
        <v>228</v>
      </c>
      <c r="M121" s="508">
        <v>1.39737</v>
      </c>
      <c r="N121" s="1"/>
      <c r="O121" s="1"/>
    </row>
    <row r="122" spans="1:15" ht="12.75" customHeight="1">
      <c r="A122" s="31">
        <v>112</v>
      </c>
      <c r="B122" s="507" t="s">
        <v>92</v>
      </c>
      <c r="C122" s="508">
        <v>133.69999999999999</v>
      </c>
      <c r="D122" s="509">
        <v>134.58333333333334</v>
      </c>
      <c r="E122" s="509">
        <v>132.36666666666667</v>
      </c>
      <c r="F122" s="509">
        <v>131.03333333333333</v>
      </c>
      <c r="G122" s="509">
        <v>128.81666666666666</v>
      </c>
      <c r="H122" s="509">
        <v>135.91666666666669</v>
      </c>
      <c r="I122" s="509">
        <v>138.13333333333333</v>
      </c>
      <c r="J122" s="509">
        <v>139.4666666666667</v>
      </c>
      <c r="K122" s="508">
        <v>136.80000000000001</v>
      </c>
      <c r="L122" s="508">
        <v>133.25</v>
      </c>
      <c r="M122" s="508">
        <v>6.8917799999999998</v>
      </c>
      <c r="N122" s="1"/>
      <c r="O122" s="1"/>
    </row>
    <row r="123" spans="1:15" ht="12.75" customHeight="1">
      <c r="A123" s="31">
        <v>113</v>
      </c>
      <c r="B123" s="507" t="s">
        <v>93</v>
      </c>
      <c r="C123" s="508">
        <v>918.4</v>
      </c>
      <c r="D123" s="509">
        <v>922.84999999999991</v>
      </c>
      <c r="E123" s="509">
        <v>910.64999999999986</v>
      </c>
      <c r="F123" s="509">
        <v>902.9</v>
      </c>
      <c r="G123" s="509">
        <v>890.69999999999993</v>
      </c>
      <c r="H123" s="509">
        <v>930.5999999999998</v>
      </c>
      <c r="I123" s="509">
        <v>942.79999999999984</v>
      </c>
      <c r="J123" s="509">
        <v>950.54999999999973</v>
      </c>
      <c r="K123" s="508">
        <v>935.05</v>
      </c>
      <c r="L123" s="508">
        <v>915.1</v>
      </c>
      <c r="M123" s="508">
        <v>2.2075499999999999</v>
      </c>
      <c r="N123" s="1"/>
      <c r="O123" s="1"/>
    </row>
    <row r="124" spans="1:15" ht="12.75" customHeight="1">
      <c r="A124" s="31">
        <v>114</v>
      </c>
      <c r="B124" s="507" t="s">
        <v>346</v>
      </c>
      <c r="C124" s="508">
        <v>990.6</v>
      </c>
      <c r="D124" s="509">
        <v>992.65</v>
      </c>
      <c r="E124" s="509">
        <v>970.3</v>
      </c>
      <c r="F124" s="509">
        <v>950</v>
      </c>
      <c r="G124" s="509">
        <v>927.65</v>
      </c>
      <c r="H124" s="509">
        <v>1012.9499999999999</v>
      </c>
      <c r="I124" s="509">
        <v>1035.3000000000002</v>
      </c>
      <c r="J124" s="509">
        <v>1055.5999999999999</v>
      </c>
      <c r="K124" s="508">
        <v>1015</v>
      </c>
      <c r="L124" s="508">
        <v>972.35</v>
      </c>
      <c r="M124" s="508">
        <v>2.1385399999999999</v>
      </c>
      <c r="N124" s="1"/>
      <c r="O124" s="1"/>
    </row>
    <row r="125" spans="1:15" ht="12.75" customHeight="1">
      <c r="A125" s="31">
        <v>115</v>
      </c>
      <c r="B125" s="507" t="s">
        <v>94</v>
      </c>
      <c r="C125" s="508">
        <v>563.70000000000005</v>
      </c>
      <c r="D125" s="509">
        <v>566.58333333333337</v>
      </c>
      <c r="E125" s="509">
        <v>559.26666666666677</v>
      </c>
      <c r="F125" s="509">
        <v>554.83333333333337</v>
      </c>
      <c r="G125" s="509">
        <v>547.51666666666677</v>
      </c>
      <c r="H125" s="509">
        <v>571.01666666666677</v>
      </c>
      <c r="I125" s="509">
        <v>578.33333333333337</v>
      </c>
      <c r="J125" s="509">
        <v>582.76666666666677</v>
      </c>
      <c r="K125" s="508">
        <v>573.9</v>
      </c>
      <c r="L125" s="508">
        <v>562.15</v>
      </c>
      <c r="M125" s="508">
        <v>4.1865899999999998</v>
      </c>
      <c r="N125" s="1"/>
      <c r="O125" s="1"/>
    </row>
    <row r="126" spans="1:15" ht="12.75" customHeight="1">
      <c r="A126" s="31">
        <v>116</v>
      </c>
      <c r="B126" s="507" t="s">
        <v>252</v>
      </c>
      <c r="C126" s="508">
        <v>1826.2</v>
      </c>
      <c r="D126" s="509">
        <v>1869.3999999999999</v>
      </c>
      <c r="E126" s="509">
        <v>1768.7999999999997</v>
      </c>
      <c r="F126" s="509">
        <v>1711.3999999999999</v>
      </c>
      <c r="G126" s="509">
        <v>1610.7999999999997</v>
      </c>
      <c r="H126" s="509">
        <v>1926.7999999999997</v>
      </c>
      <c r="I126" s="509">
        <v>2027.3999999999996</v>
      </c>
      <c r="J126" s="509">
        <v>2084.7999999999997</v>
      </c>
      <c r="K126" s="508">
        <v>1970</v>
      </c>
      <c r="L126" s="508">
        <v>1812</v>
      </c>
      <c r="M126" s="508">
        <v>5.8003099999999996</v>
      </c>
      <c r="N126" s="1"/>
      <c r="O126" s="1"/>
    </row>
    <row r="127" spans="1:15" ht="12.75" customHeight="1">
      <c r="A127" s="31">
        <v>117</v>
      </c>
      <c r="B127" s="507" t="s">
        <v>351</v>
      </c>
      <c r="C127" s="508">
        <v>479.55</v>
      </c>
      <c r="D127" s="509">
        <v>484.0333333333333</v>
      </c>
      <c r="E127" s="509">
        <v>472.51666666666659</v>
      </c>
      <c r="F127" s="509">
        <v>465.48333333333329</v>
      </c>
      <c r="G127" s="509">
        <v>453.96666666666658</v>
      </c>
      <c r="H127" s="509">
        <v>491.06666666666661</v>
      </c>
      <c r="I127" s="509">
        <v>502.58333333333326</v>
      </c>
      <c r="J127" s="509">
        <v>509.61666666666662</v>
      </c>
      <c r="K127" s="508">
        <v>495.55</v>
      </c>
      <c r="L127" s="508">
        <v>477</v>
      </c>
      <c r="M127" s="508">
        <v>1.80385</v>
      </c>
      <c r="N127" s="1"/>
      <c r="O127" s="1"/>
    </row>
    <row r="128" spans="1:15" ht="12.75" customHeight="1">
      <c r="A128" s="31">
        <v>118</v>
      </c>
      <c r="B128" s="507" t="s">
        <v>347</v>
      </c>
      <c r="C128" s="508">
        <v>80.349999999999994</v>
      </c>
      <c r="D128" s="509">
        <v>80.86666666666666</v>
      </c>
      <c r="E128" s="509">
        <v>79.133333333333326</v>
      </c>
      <c r="F128" s="509">
        <v>77.916666666666671</v>
      </c>
      <c r="G128" s="509">
        <v>76.183333333333337</v>
      </c>
      <c r="H128" s="509">
        <v>82.083333333333314</v>
      </c>
      <c r="I128" s="509">
        <v>83.816666666666634</v>
      </c>
      <c r="J128" s="509">
        <v>85.033333333333303</v>
      </c>
      <c r="K128" s="508">
        <v>82.6</v>
      </c>
      <c r="L128" s="508">
        <v>79.650000000000006</v>
      </c>
      <c r="M128" s="508">
        <v>9.1295999999999999</v>
      </c>
      <c r="N128" s="1"/>
      <c r="O128" s="1"/>
    </row>
    <row r="129" spans="1:15" ht="12.75" customHeight="1">
      <c r="A129" s="31">
        <v>119</v>
      </c>
      <c r="B129" s="507" t="s">
        <v>348</v>
      </c>
      <c r="C129" s="508">
        <v>956.6</v>
      </c>
      <c r="D129" s="509">
        <v>964.18333333333339</v>
      </c>
      <c r="E129" s="509">
        <v>943.41666666666674</v>
      </c>
      <c r="F129" s="509">
        <v>930.23333333333335</v>
      </c>
      <c r="G129" s="509">
        <v>909.4666666666667</v>
      </c>
      <c r="H129" s="509">
        <v>977.36666666666679</v>
      </c>
      <c r="I129" s="509">
        <v>998.13333333333344</v>
      </c>
      <c r="J129" s="509">
        <v>1011.3166666666668</v>
      </c>
      <c r="K129" s="508">
        <v>984.95</v>
      </c>
      <c r="L129" s="508">
        <v>951</v>
      </c>
      <c r="M129" s="508">
        <v>0.26651000000000002</v>
      </c>
      <c r="N129" s="1"/>
      <c r="O129" s="1"/>
    </row>
    <row r="130" spans="1:15" ht="12.75" customHeight="1">
      <c r="A130" s="31">
        <v>120</v>
      </c>
      <c r="B130" s="507" t="s">
        <v>95</v>
      </c>
      <c r="C130" s="508">
        <v>2310.35</v>
      </c>
      <c r="D130" s="509">
        <v>2310.3833333333332</v>
      </c>
      <c r="E130" s="509">
        <v>2280.9666666666662</v>
      </c>
      <c r="F130" s="509">
        <v>2251.583333333333</v>
      </c>
      <c r="G130" s="509">
        <v>2222.1666666666661</v>
      </c>
      <c r="H130" s="509">
        <v>2339.7666666666664</v>
      </c>
      <c r="I130" s="509">
        <v>2369.1833333333334</v>
      </c>
      <c r="J130" s="509">
        <v>2398.5666666666666</v>
      </c>
      <c r="K130" s="508">
        <v>2339.8000000000002</v>
      </c>
      <c r="L130" s="508">
        <v>2281</v>
      </c>
      <c r="M130" s="508">
        <v>3.1331699999999998</v>
      </c>
      <c r="N130" s="1"/>
      <c r="O130" s="1"/>
    </row>
    <row r="131" spans="1:15" ht="12.75" customHeight="1">
      <c r="A131" s="31">
        <v>121</v>
      </c>
      <c r="B131" s="507" t="s">
        <v>349</v>
      </c>
      <c r="C131" s="508">
        <v>263</v>
      </c>
      <c r="D131" s="509">
        <v>265.55</v>
      </c>
      <c r="E131" s="509">
        <v>257.60000000000002</v>
      </c>
      <c r="F131" s="509">
        <v>252.2</v>
      </c>
      <c r="G131" s="509">
        <v>244.25</v>
      </c>
      <c r="H131" s="509">
        <v>270.95000000000005</v>
      </c>
      <c r="I131" s="509">
        <v>278.89999999999998</v>
      </c>
      <c r="J131" s="509">
        <v>284.30000000000007</v>
      </c>
      <c r="K131" s="508">
        <v>273.5</v>
      </c>
      <c r="L131" s="508">
        <v>260.14999999999998</v>
      </c>
      <c r="M131" s="508">
        <v>44.660409999999999</v>
      </c>
      <c r="N131" s="1"/>
      <c r="O131" s="1"/>
    </row>
    <row r="132" spans="1:15" ht="12.75" customHeight="1">
      <c r="A132" s="31">
        <v>122</v>
      </c>
      <c r="B132" s="507" t="s">
        <v>253</v>
      </c>
      <c r="C132" s="508">
        <v>156.55000000000001</v>
      </c>
      <c r="D132" s="509">
        <v>158.04999999999998</v>
      </c>
      <c r="E132" s="509">
        <v>154.49999999999997</v>
      </c>
      <c r="F132" s="509">
        <v>152.44999999999999</v>
      </c>
      <c r="G132" s="509">
        <v>148.89999999999998</v>
      </c>
      <c r="H132" s="509">
        <v>160.09999999999997</v>
      </c>
      <c r="I132" s="509">
        <v>163.64999999999998</v>
      </c>
      <c r="J132" s="509">
        <v>165.69999999999996</v>
      </c>
      <c r="K132" s="508">
        <v>161.6</v>
      </c>
      <c r="L132" s="508">
        <v>156</v>
      </c>
      <c r="M132" s="508">
        <v>12.24602</v>
      </c>
      <c r="N132" s="1"/>
      <c r="O132" s="1"/>
    </row>
    <row r="133" spans="1:15" ht="12.75" customHeight="1">
      <c r="A133" s="31">
        <v>123</v>
      </c>
      <c r="B133" s="507" t="s">
        <v>350</v>
      </c>
      <c r="C133" s="508">
        <v>734.55</v>
      </c>
      <c r="D133" s="509">
        <v>732.85</v>
      </c>
      <c r="E133" s="509">
        <v>726.7</v>
      </c>
      <c r="F133" s="509">
        <v>718.85</v>
      </c>
      <c r="G133" s="509">
        <v>712.7</v>
      </c>
      <c r="H133" s="509">
        <v>740.7</v>
      </c>
      <c r="I133" s="509">
        <v>746.84999999999991</v>
      </c>
      <c r="J133" s="509">
        <v>754.7</v>
      </c>
      <c r="K133" s="508">
        <v>739</v>
      </c>
      <c r="L133" s="508">
        <v>725</v>
      </c>
      <c r="M133" s="508">
        <v>2.36856</v>
      </c>
      <c r="N133" s="1"/>
      <c r="O133" s="1"/>
    </row>
    <row r="134" spans="1:15" ht="12.75" customHeight="1">
      <c r="A134" s="31">
        <v>124</v>
      </c>
      <c r="B134" s="507" t="s">
        <v>96</v>
      </c>
      <c r="C134" s="508">
        <v>4447.25</v>
      </c>
      <c r="D134" s="509">
        <v>4467.416666666667</v>
      </c>
      <c r="E134" s="509">
        <v>4419.8333333333339</v>
      </c>
      <c r="F134" s="509">
        <v>4392.416666666667</v>
      </c>
      <c r="G134" s="509">
        <v>4344.8333333333339</v>
      </c>
      <c r="H134" s="509">
        <v>4494.8333333333339</v>
      </c>
      <c r="I134" s="509">
        <v>4542.4166666666679</v>
      </c>
      <c r="J134" s="509">
        <v>4569.8333333333339</v>
      </c>
      <c r="K134" s="508">
        <v>4515</v>
      </c>
      <c r="L134" s="508">
        <v>4440</v>
      </c>
      <c r="M134" s="508">
        <v>2.95431</v>
      </c>
      <c r="N134" s="1"/>
      <c r="O134" s="1"/>
    </row>
    <row r="135" spans="1:15" ht="12.75" customHeight="1">
      <c r="A135" s="31">
        <v>125</v>
      </c>
      <c r="B135" s="507" t="s">
        <v>254</v>
      </c>
      <c r="C135" s="508">
        <v>5423.4</v>
      </c>
      <c r="D135" s="509">
        <v>5425.7833333333328</v>
      </c>
      <c r="E135" s="509">
        <v>5382.5666666666657</v>
      </c>
      <c r="F135" s="509">
        <v>5341.7333333333327</v>
      </c>
      <c r="G135" s="509">
        <v>5298.5166666666655</v>
      </c>
      <c r="H135" s="509">
        <v>5466.6166666666659</v>
      </c>
      <c r="I135" s="509">
        <v>5509.833333333333</v>
      </c>
      <c r="J135" s="509">
        <v>5550.6666666666661</v>
      </c>
      <c r="K135" s="508">
        <v>5469</v>
      </c>
      <c r="L135" s="508">
        <v>5384.95</v>
      </c>
      <c r="M135" s="508">
        <v>3.4349599999999998</v>
      </c>
      <c r="N135" s="1"/>
      <c r="O135" s="1"/>
    </row>
    <row r="136" spans="1:15" ht="12.75" customHeight="1">
      <c r="A136" s="31">
        <v>126</v>
      </c>
      <c r="B136" s="507" t="s">
        <v>98</v>
      </c>
      <c r="C136" s="508">
        <v>379.6</v>
      </c>
      <c r="D136" s="509">
        <v>380.56666666666666</v>
      </c>
      <c r="E136" s="509">
        <v>374.33333333333331</v>
      </c>
      <c r="F136" s="509">
        <v>369.06666666666666</v>
      </c>
      <c r="G136" s="509">
        <v>362.83333333333331</v>
      </c>
      <c r="H136" s="509">
        <v>385.83333333333331</v>
      </c>
      <c r="I136" s="509">
        <v>392.06666666666666</v>
      </c>
      <c r="J136" s="509">
        <v>397.33333333333331</v>
      </c>
      <c r="K136" s="508">
        <v>386.8</v>
      </c>
      <c r="L136" s="508">
        <v>375.3</v>
      </c>
      <c r="M136" s="508">
        <v>44.996250000000003</v>
      </c>
      <c r="N136" s="1"/>
      <c r="O136" s="1"/>
    </row>
    <row r="137" spans="1:15" ht="12.75" customHeight="1">
      <c r="A137" s="31">
        <v>127</v>
      </c>
      <c r="B137" s="507" t="s">
        <v>245</v>
      </c>
      <c r="C137" s="508">
        <v>4628.8999999999996</v>
      </c>
      <c r="D137" s="509">
        <v>4639.3</v>
      </c>
      <c r="E137" s="509">
        <v>4604.6000000000004</v>
      </c>
      <c r="F137" s="509">
        <v>4580.3</v>
      </c>
      <c r="G137" s="509">
        <v>4545.6000000000004</v>
      </c>
      <c r="H137" s="509">
        <v>4663.6000000000004</v>
      </c>
      <c r="I137" s="509">
        <v>4698.2999999999993</v>
      </c>
      <c r="J137" s="509">
        <v>4722.6000000000004</v>
      </c>
      <c r="K137" s="508">
        <v>4674</v>
      </c>
      <c r="L137" s="508">
        <v>4615</v>
      </c>
      <c r="M137" s="508">
        <v>1.22078</v>
      </c>
      <c r="N137" s="1"/>
      <c r="O137" s="1"/>
    </row>
    <row r="138" spans="1:15" ht="12.75" customHeight="1">
      <c r="A138" s="31">
        <v>128</v>
      </c>
      <c r="B138" s="507" t="s">
        <v>99</v>
      </c>
      <c r="C138" s="508">
        <v>4638.6499999999996</v>
      </c>
      <c r="D138" s="509">
        <v>4659.8833333333332</v>
      </c>
      <c r="E138" s="509">
        <v>4589.7666666666664</v>
      </c>
      <c r="F138" s="509">
        <v>4540.8833333333332</v>
      </c>
      <c r="G138" s="509">
        <v>4470.7666666666664</v>
      </c>
      <c r="H138" s="509">
        <v>4708.7666666666664</v>
      </c>
      <c r="I138" s="509">
        <v>4778.8833333333332</v>
      </c>
      <c r="J138" s="509">
        <v>4827.7666666666664</v>
      </c>
      <c r="K138" s="508">
        <v>4730</v>
      </c>
      <c r="L138" s="508">
        <v>4611</v>
      </c>
      <c r="M138" s="508">
        <v>2.5182600000000002</v>
      </c>
      <c r="N138" s="1"/>
      <c r="O138" s="1"/>
    </row>
    <row r="139" spans="1:15" ht="12.75" customHeight="1">
      <c r="A139" s="31">
        <v>129</v>
      </c>
      <c r="B139" s="507" t="s">
        <v>565</v>
      </c>
      <c r="C139" s="508">
        <v>2359.0500000000002</v>
      </c>
      <c r="D139" s="509">
        <v>2368.4833333333336</v>
      </c>
      <c r="E139" s="509">
        <v>2326.9666666666672</v>
      </c>
      <c r="F139" s="509">
        <v>2294.8833333333337</v>
      </c>
      <c r="G139" s="509">
        <v>2253.3666666666672</v>
      </c>
      <c r="H139" s="509">
        <v>2400.5666666666671</v>
      </c>
      <c r="I139" s="509">
        <v>2442.0833333333335</v>
      </c>
      <c r="J139" s="509">
        <v>2474.166666666667</v>
      </c>
      <c r="K139" s="508">
        <v>2410</v>
      </c>
      <c r="L139" s="508">
        <v>2336.4</v>
      </c>
      <c r="M139" s="508">
        <v>0.64149999999999996</v>
      </c>
      <c r="N139" s="1"/>
      <c r="O139" s="1"/>
    </row>
    <row r="140" spans="1:15" ht="12.75" customHeight="1">
      <c r="A140" s="31">
        <v>130</v>
      </c>
      <c r="B140" s="507" t="s">
        <v>355</v>
      </c>
      <c r="C140" s="508">
        <v>68.599999999999994</v>
      </c>
      <c r="D140" s="509">
        <v>68.899999999999991</v>
      </c>
      <c r="E140" s="509">
        <v>67.299999999999983</v>
      </c>
      <c r="F140" s="509">
        <v>65.999999999999986</v>
      </c>
      <c r="G140" s="509">
        <v>64.399999999999977</v>
      </c>
      <c r="H140" s="509">
        <v>70.199999999999989</v>
      </c>
      <c r="I140" s="509">
        <v>71.799999999999983</v>
      </c>
      <c r="J140" s="509">
        <v>73.099999999999994</v>
      </c>
      <c r="K140" s="508">
        <v>70.5</v>
      </c>
      <c r="L140" s="508">
        <v>67.599999999999994</v>
      </c>
      <c r="M140" s="508">
        <v>7.92584</v>
      </c>
      <c r="N140" s="1"/>
      <c r="O140" s="1"/>
    </row>
    <row r="141" spans="1:15" ht="12.75" customHeight="1">
      <c r="A141" s="31">
        <v>131</v>
      </c>
      <c r="B141" s="507" t="s">
        <v>100</v>
      </c>
      <c r="C141" s="508">
        <v>2437.9</v>
      </c>
      <c r="D141" s="509">
        <v>2458.2999999999997</v>
      </c>
      <c r="E141" s="509">
        <v>2411.8499999999995</v>
      </c>
      <c r="F141" s="509">
        <v>2385.7999999999997</v>
      </c>
      <c r="G141" s="509">
        <v>2339.3499999999995</v>
      </c>
      <c r="H141" s="509">
        <v>2484.3499999999995</v>
      </c>
      <c r="I141" s="509">
        <v>2530.7999999999993</v>
      </c>
      <c r="J141" s="509">
        <v>2556.8499999999995</v>
      </c>
      <c r="K141" s="508">
        <v>2504.75</v>
      </c>
      <c r="L141" s="508">
        <v>2432.25</v>
      </c>
      <c r="M141" s="508">
        <v>2.6589200000000002</v>
      </c>
      <c r="N141" s="1"/>
      <c r="O141" s="1"/>
    </row>
    <row r="142" spans="1:15" ht="12.75" customHeight="1">
      <c r="A142" s="31">
        <v>132</v>
      </c>
      <c r="B142" s="507" t="s">
        <v>352</v>
      </c>
      <c r="C142" s="508">
        <v>435.3</v>
      </c>
      <c r="D142" s="509">
        <v>439.03333333333336</v>
      </c>
      <c r="E142" s="509">
        <v>429.2166666666667</v>
      </c>
      <c r="F142" s="509">
        <v>423.13333333333333</v>
      </c>
      <c r="G142" s="509">
        <v>413.31666666666666</v>
      </c>
      <c r="H142" s="509">
        <v>445.11666666666673</v>
      </c>
      <c r="I142" s="509">
        <v>454.93333333333345</v>
      </c>
      <c r="J142" s="509">
        <v>461.01666666666677</v>
      </c>
      <c r="K142" s="508">
        <v>448.85</v>
      </c>
      <c r="L142" s="508">
        <v>432.95</v>
      </c>
      <c r="M142" s="508">
        <v>1.0686100000000001</v>
      </c>
      <c r="N142" s="1"/>
      <c r="O142" s="1"/>
    </row>
    <row r="143" spans="1:15" ht="12.75" customHeight="1">
      <c r="A143" s="31">
        <v>133</v>
      </c>
      <c r="B143" s="507" t="s">
        <v>353</v>
      </c>
      <c r="C143" s="508">
        <v>120.5</v>
      </c>
      <c r="D143" s="509">
        <v>121.89999999999999</v>
      </c>
      <c r="E143" s="509">
        <v>117.79999999999998</v>
      </c>
      <c r="F143" s="509">
        <v>115.1</v>
      </c>
      <c r="G143" s="509">
        <v>110.99999999999999</v>
      </c>
      <c r="H143" s="509">
        <v>124.59999999999998</v>
      </c>
      <c r="I143" s="509">
        <v>128.69999999999999</v>
      </c>
      <c r="J143" s="509">
        <v>131.39999999999998</v>
      </c>
      <c r="K143" s="508">
        <v>126</v>
      </c>
      <c r="L143" s="508">
        <v>119.2</v>
      </c>
      <c r="M143" s="508">
        <v>4.5545499999999999</v>
      </c>
      <c r="N143" s="1"/>
      <c r="O143" s="1"/>
    </row>
    <row r="144" spans="1:15" ht="12.75" customHeight="1">
      <c r="A144" s="31">
        <v>134</v>
      </c>
      <c r="B144" s="507" t="s">
        <v>356</v>
      </c>
      <c r="C144" s="508">
        <v>287.60000000000002</v>
      </c>
      <c r="D144" s="509">
        <v>291.01666666666665</v>
      </c>
      <c r="E144" s="509">
        <v>282.7833333333333</v>
      </c>
      <c r="F144" s="509">
        <v>277.96666666666664</v>
      </c>
      <c r="G144" s="509">
        <v>269.73333333333329</v>
      </c>
      <c r="H144" s="509">
        <v>295.83333333333331</v>
      </c>
      <c r="I144" s="509">
        <v>304.06666666666666</v>
      </c>
      <c r="J144" s="509">
        <v>308.88333333333333</v>
      </c>
      <c r="K144" s="508">
        <v>299.25</v>
      </c>
      <c r="L144" s="508">
        <v>286.2</v>
      </c>
      <c r="M144" s="508">
        <v>1.5664100000000001</v>
      </c>
      <c r="N144" s="1"/>
      <c r="O144" s="1"/>
    </row>
    <row r="145" spans="1:15" ht="12.75" customHeight="1">
      <c r="A145" s="31">
        <v>135</v>
      </c>
      <c r="B145" s="507" t="s">
        <v>255</v>
      </c>
      <c r="C145" s="508">
        <v>523.85</v>
      </c>
      <c r="D145" s="509">
        <v>525.94999999999993</v>
      </c>
      <c r="E145" s="509">
        <v>518.89999999999986</v>
      </c>
      <c r="F145" s="509">
        <v>513.94999999999993</v>
      </c>
      <c r="G145" s="509">
        <v>506.89999999999986</v>
      </c>
      <c r="H145" s="509">
        <v>530.89999999999986</v>
      </c>
      <c r="I145" s="509">
        <v>537.94999999999982</v>
      </c>
      <c r="J145" s="509">
        <v>542.89999999999986</v>
      </c>
      <c r="K145" s="508">
        <v>533</v>
      </c>
      <c r="L145" s="508">
        <v>521</v>
      </c>
      <c r="M145" s="508">
        <v>2.9366599999999998</v>
      </c>
      <c r="N145" s="1"/>
      <c r="O145" s="1"/>
    </row>
    <row r="146" spans="1:15" ht="12.75" customHeight="1">
      <c r="A146" s="31">
        <v>136</v>
      </c>
      <c r="B146" s="507" t="s">
        <v>256</v>
      </c>
      <c r="C146" s="508">
        <v>1604.15</v>
      </c>
      <c r="D146" s="509">
        <v>1609.8666666666668</v>
      </c>
      <c r="E146" s="509">
        <v>1585.7333333333336</v>
      </c>
      <c r="F146" s="509">
        <v>1567.3166666666668</v>
      </c>
      <c r="G146" s="509">
        <v>1543.1833333333336</v>
      </c>
      <c r="H146" s="509">
        <v>1628.2833333333335</v>
      </c>
      <c r="I146" s="509">
        <v>1652.4166666666667</v>
      </c>
      <c r="J146" s="509">
        <v>1670.8333333333335</v>
      </c>
      <c r="K146" s="508">
        <v>1634</v>
      </c>
      <c r="L146" s="508">
        <v>1591.45</v>
      </c>
      <c r="M146" s="508">
        <v>0.22563</v>
      </c>
      <c r="N146" s="1"/>
      <c r="O146" s="1"/>
    </row>
    <row r="147" spans="1:15" ht="12.75" customHeight="1">
      <c r="A147" s="31">
        <v>137</v>
      </c>
      <c r="B147" s="507" t="s">
        <v>357</v>
      </c>
      <c r="C147" s="508">
        <v>68.45</v>
      </c>
      <c r="D147" s="509">
        <v>68.7</v>
      </c>
      <c r="E147" s="509">
        <v>68.100000000000009</v>
      </c>
      <c r="F147" s="509">
        <v>67.75</v>
      </c>
      <c r="G147" s="509">
        <v>67.150000000000006</v>
      </c>
      <c r="H147" s="509">
        <v>69.050000000000011</v>
      </c>
      <c r="I147" s="509">
        <v>69.650000000000006</v>
      </c>
      <c r="J147" s="509">
        <v>70.000000000000014</v>
      </c>
      <c r="K147" s="508">
        <v>69.3</v>
      </c>
      <c r="L147" s="508">
        <v>68.349999999999994</v>
      </c>
      <c r="M147" s="508">
        <v>5.0287800000000002</v>
      </c>
      <c r="N147" s="1"/>
      <c r="O147" s="1"/>
    </row>
    <row r="148" spans="1:15" ht="12.75" customHeight="1">
      <c r="A148" s="31">
        <v>138</v>
      </c>
      <c r="B148" s="507" t="s">
        <v>354</v>
      </c>
      <c r="C148" s="508">
        <v>197.5</v>
      </c>
      <c r="D148" s="509">
        <v>199.56666666666669</v>
      </c>
      <c r="E148" s="509">
        <v>194.33333333333337</v>
      </c>
      <c r="F148" s="509">
        <v>191.16666666666669</v>
      </c>
      <c r="G148" s="509">
        <v>185.93333333333337</v>
      </c>
      <c r="H148" s="509">
        <v>202.73333333333338</v>
      </c>
      <c r="I148" s="509">
        <v>207.96666666666667</v>
      </c>
      <c r="J148" s="509">
        <v>211.13333333333338</v>
      </c>
      <c r="K148" s="508">
        <v>204.8</v>
      </c>
      <c r="L148" s="508">
        <v>196.4</v>
      </c>
      <c r="M148" s="508">
        <v>1.7523599999999999</v>
      </c>
      <c r="N148" s="1"/>
      <c r="O148" s="1"/>
    </row>
    <row r="149" spans="1:15" ht="12.75" customHeight="1">
      <c r="A149" s="31">
        <v>139</v>
      </c>
      <c r="B149" s="507" t="s">
        <v>358</v>
      </c>
      <c r="C149" s="508">
        <v>112.85</v>
      </c>
      <c r="D149" s="509">
        <v>113.61666666666667</v>
      </c>
      <c r="E149" s="509">
        <v>111.73333333333335</v>
      </c>
      <c r="F149" s="509">
        <v>110.61666666666667</v>
      </c>
      <c r="G149" s="509">
        <v>108.73333333333335</v>
      </c>
      <c r="H149" s="509">
        <v>114.73333333333335</v>
      </c>
      <c r="I149" s="509">
        <v>116.61666666666667</v>
      </c>
      <c r="J149" s="509">
        <v>117.73333333333335</v>
      </c>
      <c r="K149" s="508">
        <v>115.5</v>
      </c>
      <c r="L149" s="508">
        <v>112.5</v>
      </c>
      <c r="M149" s="508">
        <v>6.4147600000000002</v>
      </c>
      <c r="N149" s="1"/>
      <c r="O149" s="1"/>
    </row>
    <row r="150" spans="1:15" ht="12.75" customHeight="1">
      <c r="A150" s="31">
        <v>140</v>
      </c>
      <c r="B150" s="507" t="s">
        <v>844</v>
      </c>
      <c r="C150" s="508">
        <v>60.15</v>
      </c>
      <c r="D150" s="509">
        <v>60.25</v>
      </c>
      <c r="E150" s="509">
        <v>59.9</v>
      </c>
      <c r="F150" s="509">
        <v>59.65</v>
      </c>
      <c r="G150" s="509">
        <v>59.3</v>
      </c>
      <c r="H150" s="509">
        <v>60.5</v>
      </c>
      <c r="I150" s="509">
        <v>60.849999999999994</v>
      </c>
      <c r="J150" s="509">
        <v>61.1</v>
      </c>
      <c r="K150" s="508">
        <v>60.6</v>
      </c>
      <c r="L150" s="508">
        <v>60</v>
      </c>
      <c r="M150" s="508">
        <v>1.97048</v>
      </c>
      <c r="N150" s="1"/>
      <c r="O150" s="1"/>
    </row>
    <row r="151" spans="1:15" ht="12.75" customHeight="1">
      <c r="A151" s="31">
        <v>141</v>
      </c>
      <c r="B151" s="507" t="s">
        <v>359</v>
      </c>
      <c r="C151" s="508">
        <v>687.05</v>
      </c>
      <c r="D151" s="509">
        <v>687.01666666666677</v>
      </c>
      <c r="E151" s="509">
        <v>681.58333333333348</v>
      </c>
      <c r="F151" s="509">
        <v>676.11666666666667</v>
      </c>
      <c r="G151" s="509">
        <v>670.68333333333339</v>
      </c>
      <c r="H151" s="509">
        <v>692.48333333333358</v>
      </c>
      <c r="I151" s="509">
        <v>697.91666666666674</v>
      </c>
      <c r="J151" s="509">
        <v>703.38333333333367</v>
      </c>
      <c r="K151" s="508">
        <v>692.45</v>
      </c>
      <c r="L151" s="508">
        <v>681.55</v>
      </c>
      <c r="M151" s="508">
        <v>0.29887999999999998</v>
      </c>
      <c r="N151" s="1"/>
      <c r="O151" s="1"/>
    </row>
    <row r="152" spans="1:15" ht="12.75" customHeight="1">
      <c r="A152" s="31">
        <v>142</v>
      </c>
      <c r="B152" s="507" t="s">
        <v>101</v>
      </c>
      <c r="C152" s="508">
        <v>1859.8</v>
      </c>
      <c r="D152" s="509">
        <v>1858.1833333333332</v>
      </c>
      <c r="E152" s="509">
        <v>1851.7166666666662</v>
      </c>
      <c r="F152" s="509">
        <v>1843.633333333333</v>
      </c>
      <c r="G152" s="509">
        <v>1837.1666666666661</v>
      </c>
      <c r="H152" s="509">
        <v>1866.2666666666664</v>
      </c>
      <c r="I152" s="509">
        <v>1872.7333333333331</v>
      </c>
      <c r="J152" s="509">
        <v>1880.8166666666666</v>
      </c>
      <c r="K152" s="508">
        <v>1864.65</v>
      </c>
      <c r="L152" s="508">
        <v>1850.1</v>
      </c>
      <c r="M152" s="508">
        <v>3.8903099999999999</v>
      </c>
      <c r="N152" s="1"/>
      <c r="O152" s="1"/>
    </row>
    <row r="153" spans="1:15" ht="12.75" customHeight="1">
      <c r="A153" s="31">
        <v>143</v>
      </c>
      <c r="B153" s="507" t="s">
        <v>102</v>
      </c>
      <c r="C153" s="508">
        <v>162.6</v>
      </c>
      <c r="D153" s="509">
        <v>163.30000000000001</v>
      </c>
      <c r="E153" s="509">
        <v>161.35000000000002</v>
      </c>
      <c r="F153" s="509">
        <v>160.10000000000002</v>
      </c>
      <c r="G153" s="509">
        <v>158.15000000000003</v>
      </c>
      <c r="H153" s="509">
        <v>164.55</v>
      </c>
      <c r="I153" s="509">
        <v>166.5</v>
      </c>
      <c r="J153" s="509">
        <v>167.75</v>
      </c>
      <c r="K153" s="508">
        <v>165.25</v>
      </c>
      <c r="L153" s="508">
        <v>162.05000000000001</v>
      </c>
      <c r="M153" s="508">
        <v>20.706440000000001</v>
      </c>
      <c r="N153" s="1"/>
      <c r="O153" s="1"/>
    </row>
    <row r="154" spans="1:15" ht="12.75" customHeight="1">
      <c r="A154" s="31">
        <v>144</v>
      </c>
      <c r="B154" s="507" t="s">
        <v>845</v>
      </c>
      <c r="C154" s="508">
        <v>116.15</v>
      </c>
      <c r="D154" s="509">
        <v>117.76666666666665</v>
      </c>
      <c r="E154" s="509">
        <v>113.73333333333331</v>
      </c>
      <c r="F154" s="509">
        <v>111.31666666666665</v>
      </c>
      <c r="G154" s="509">
        <v>107.2833333333333</v>
      </c>
      <c r="H154" s="509">
        <v>120.18333333333331</v>
      </c>
      <c r="I154" s="509">
        <v>124.21666666666667</v>
      </c>
      <c r="J154" s="509">
        <v>126.63333333333331</v>
      </c>
      <c r="K154" s="508">
        <v>121.8</v>
      </c>
      <c r="L154" s="508">
        <v>115.35</v>
      </c>
      <c r="M154" s="508">
        <v>3.88341</v>
      </c>
      <c r="N154" s="1"/>
      <c r="O154" s="1"/>
    </row>
    <row r="155" spans="1:15" ht="12.75" customHeight="1">
      <c r="A155" s="31">
        <v>145</v>
      </c>
      <c r="B155" s="507" t="s">
        <v>360</v>
      </c>
      <c r="C155" s="508">
        <v>290.45</v>
      </c>
      <c r="D155" s="509">
        <v>288.93333333333334</v>
      </c>
      <c r="E155" s="509">
        <v>285.9666666666667</v>
      </c>
      <c r="F155" s="509">
        <v>281.48333333333335</v>
      </c>
      <c r="G155" s="509">
        <v>278.51666666666671</v>
      </c>
      <c r="H155" s="509">
        <v>293.41666666666669</v>
      </c>
      <c r="I155" s="509">
        <v>296.38333333333327</v>
      </c>
      <c r="J155" s="509">
        <v>300.86666666666667</v>
      </c>
      <c r="K155" s="508">
        <v>291.89999999999998</v>
      </c>
      <c r="L155" s="508">
        <v>284.45</v>
      </c>
      <c r="M155" s="508">
        <v>1.5736600000000001</v>
      </c>
      <c r="N155" s="1"/>
      <c r="O155" s="1"/>
    </row>
    <row r="156" spans="1:15" ht="12.75" customHeight="1">
      <c r="A156" s="31">
        <v>146</v>
      </c>
      <c r="B156" s="507" t="s">
        <v>103</v>
      </c>
      <c r="C156" s="508">
        <v>81</v>
      </c>
      <c r="D156" s="509">
        <v>81.283333333333331</v>
      </c>
      <c r="E156" s="509">
        <v>80.066666666666663</v>
      </c>
      <c r="F156" s="509">
        <v>79.133333333333326</v>
      </c>
      <c r="G156" s="509">
        <v>77.916666666666657</v>
      </c>
      <c r="H156" s="509">
        <v>82.216666666666669</v>
      </c>
      <c r="I156" s="509">
        <v>83.433333333333337</v>
      </c>
      <c r="J156" s="509">
        <v>84.366666666666674</v>
      </c>
      <c r="K156" s="508">
        <v>82.5</v>
      </c>
      <c r="L156" s="508">
        <v>80.349999999999994</v>
      </c>
      <c r="M156" s="508">
        <v>121.95815</v>
      </c>
      <c r="N156" s="1"/>
      <c r="O156" s="1"/>
    </row>
    <row r="157" spans="1:15" ht="12.75" customHeight="1">
      <c r="A157" s="31">
        <v>147</v>
      </c>
      <c r="B157" s="507" t="s">
        <v>362</v>
      </c>
      <c r="C157" s="508">
        <v>531.1</v>
      </c>
      <c r="D157" s="509">
        <v>531.11666666666667</v>
      </c>
      <c r="E157" s="509">
        <v>522.7833333333333</v>
      </c>
      <c r="F157" s="509">
        <v>514.46666666666658</v>
      </c>
      <c r="G157" s="509">
        <v>506.13333333333321</v>
      </c>
      <c r="H157" s="509">
        <v>539.43333333333339</v>
      </c>
      <c r="I157" s="509">
        <v>547.76666666666665</v>
      </c>
      <c r="J157" s="509">
        <v>556.08333333333348</v>
      </c>
      <c r="K157" s="508">
        <v>539.45000000000005</v>
      </c>
      <c r="L157" s="508">
        <v>522.79999999999995</v>
      </c>
      <c r="M157" s="508">
        <v>1.21028</v>
      </c>
      <c r="N157" s="1"/>
      <c r="O157" s="1"/>
    </row>
    <row r="158" spans="1:15" ht="12.75" customHeight="1">
      <c r="A158" s="31">
        <v>148</v>
      </c>
      <c r="B158" s="507" t="s">
        <v>361</v>
      </c>
      <c r="C158" s="508">
        <v>3752.2</v>
      </c>
      <c r="D158" s="509">
        <v>3755.7666666666664</v>
      </c>
      <c r="E158" s="509">
        <v>3711.6833333333329</v>
      </c>
      <c r="F158" s="509">
        <v>3671.1666666666665</v>
      </c>
      <c r="G158" s="509">
        <v>3627.083333333333</v>
      </c>
      <c r="H158" s="509">
        <v>3796.2833333333328</v>
      </c>
      <c r="I158" s="509">
        <v>3840.3666666666668</v>
      </c>
      <c r="J158" s="509">
        <v>3880.8833333333328</v>
      </c>
      <c r="K158" s="508">
        <v>3799.85</v>
      </c>
      <c r="L158" s="508">
        <v>3715.25</v>
      </c>
      <c r="M158" s="508">
        <v>0.23077</v>
      </c>
      <c r="N158" s="1"/>
      <c r="O158" s="1"/>
    </row>
    <row r="159" spans="1:15" ht="12.75" customHeight="1">
      <c r="A159" s="31">
        <v>149</v>
      </c>
      <c r="B159" s="507" t="s">
        <v>363</v>
      </c>
      <c r="C159" s="508">
        <v>204.7</v>
      </c>
      <c r="D159" s="509">
        <v>204.81666666666669</v>
      </c>
      <c r="E159" s="509">
        <v>202.88333333333338</v>
      </c>
      <c r="F159" s="509">
        <v>201.06666666666669</v>
      </c>
      <c r="G159" s="509">
        <v>199.13333333333338</v>
      </c>
      <c r="H159" s="509">
        <v>206.63333333333338</v>
      </c>
      <c r="I159" s="509">
        <v>208.56666666666672</v>
      </c>
      <c r="J159" s="509">
        <v>210.38333333333338</v>
      </c>
      <c r="K159" s="508">
        <v>206.75</v>
      </c>
      <c r="L159" s="508">
        <v>203</v>
      </c>
      <c r="M159" s="508">
        <v>1.38832</v>
      </c>
      <c r="N159" s="1"/>
      <c r="O159" s="1"/>
    </row>
    <row r="160" spans="1:15" ht="12.75" customHeight="1">
      <c r="A160" s="31">
        <v>150</v>
      </c>
      <c r="B160" s="507" t="s">
        <v>380</v>
      </c>
      <c r="C160" s="508">
        <v>2267.5500000000002</v>
      </c>
      <c r="D160" s="509">
        <v>2272.4833333333336</v>
      </c>
      <c r="E160" s="509">
        <v>2234.7166666666672</v>
      </c>
      <c r="F160" s="509">
        <v>2201.8833333333337</v>
      </c>
      <c r="G160" s="509">
        <v>2164.1166666666672</v>
      </c>
      <c r="H160" s="509">
        <v>2305.3166666666671</v>
      </c>
      <c r="I160" s="509">
        <v>2343.0833333333335</v>
      </c>
      <c r="J160" s="509">
        <v>2375.916666666667</v>
      </c>
      <c r="K160" s="508">
        <v>2310.25</v>
      </c>
      <c r="L160" s="508">
        <v>2239.65</v>
      </c>
      <c r="M160" s="508">
        <v>0.43186000000000002</v>
      </c>
      <c r="N160" s="1"/>
      <c r="O160" s="1"/>
    </row>
    <row r="161" spans="1:15" ht="12.75" customHeight="1">
      <c r="A161" s="31">
        <v>151</v>
      </c>
      <c r="B161" s="507" t="s">
        <v>257</v>
      </c>
      <c r="C161" s="508">
        <v>273.64999999999998</v>
      </c>
      <c r="D161" s="509">
        <v>273.71666666666664</v>
      </c>
      <c r="E161" s="509">
        <v>269.5333333333333</v>
      </c>
      <c r="F161" s="509">
        <v>265.41666666666669</v>
      </c>
      <c r="G161" s="509">
        <v>261.23333333333335</v>
      </c>
      <c r="H161" s="509">
        <v>277.83333333333326</v>
      </c>
      <c r="I161" s="509">
        <v>282.01666666666654</v>
      </c>
      <c r="J161" s="509">
        <v>286.13333333333321</v>
      </c>
      <c r="K161" s="508">
        <v>277.89999999999998</v>
      </c>
      <c r="L161" s="508">
        <v>269.60000000000002</v>
      </c>
      <c r="M161" s="508">
        <v>9.0046099999999996</v>
      </c>
      <c r="N161" s="1"/>
      <c r="O161" s="1"/>
    </row>
    <row r="162" spans="1:15" ht="12.75" customHeight="1">
      <c r="A162" s="31">
        <v>152</v>
      </c>
      <c r="B162" s="507" t="s">
        <v>366</v>
      </c>
      <c r="C162" s="508">
        <v>50.1</v>
      </c>
      <c r="D162" s="509">
        <v>50.70000000000001</v>
      </c>
      <c r="E162" s="509">
        <v>49.200000000000017</v>
      </c>
      <c r="F162" s="509">
        <v>48.300000000000004</v>
      </c>
      <c r="G162" s="509">
        <v>46.800000000000011</v>
      </c>
      <c r="H162" s="509">
        <v>51.600000000000023</v>
      </c>
      <c r="I162" s="509">
        <v>53.100000000000009</v>
      </c>
      <c r="J162" s="509">
        <v>54.000000000000028</v>
      </c>
      <c r="K162" s="508">
        <v>52.2</v>
      </c>
      <c r="L162" s="508">
        <v>49.8</v>
      </c>
      <c r="M162" s="508">
        <v>29.760200000000001</v>
      </c>
      <c r="N162" s="1"/>
      <c r="O162" s="1"/>
    </row>
    <row r="163" spans="1:15" ht="12.75" customHeight="1">
      <c r="A163" s="31">
        <v>153</v>
      </c>
      <c r="B163" s="507" t="s">
        <v>364</v>
      </c>
      <c r="C163" s="508">
        <v>183.45</v>
      </c>
      <c r="D163" s="509">
        <v>180.26666666666665</v>
      </c>
      <c r="E163" s="509">
        <v>175.5333333333333</v>
      </c>
      <c r="F163" s="509">
        <v>167.61666666666665</v>
      </c>
      <c r="G163" s="509">
        <v>162.8833333333333</v>
      </c>
      <c r="H163" s="509">
        <v>188.18333333333331</v>
      </c>
      <c r="I163" s="509">
        <v>192.91666666666666</v>
      </c>
      <c r="J163" s="509">
        <v>200.83333333333331</v>
      </c>
      <c r="K163" s="508">
        <v>185</v>
      </c>
      <c r="L163" s="508">
        <v>172.35</v>
      </c>
      <c r="M163" s="508">
        <v>203.18025</v>
      </c>
      <c r="N163" s="1"/>
      <c r="O163" s="1"/>
    </row>
    <row r="164" spans="1:15" ht="12.75" customHeight="1">
      <c r="A164" s="31">
        <v>154</v>
      </c>
      <c r="B164" s="507" t="s">
        <v>379</v>
      </c>
      <c r="C164" s="508">
        <v>160.85</v>
      </c>
      <c r="D164" s="509">
        <v>161</v>
      </c>
      <c r="E164" s="509">
        <v>158.85</v>
      </c>
      <c r="F164" s="509">
        <v>156.85</v>
      </c>
      <c r="G164" s="509">
        <v>154.69999999999999</v>
      </c>
      <c r="H164" s="509">
        <v>163</v>
      </c>
      <c r="I164" s="509">
        <v>165.14999999999998</v>
      </c>
      <c r="J164" s="509">
        <v>167.15</v>
      </c>
      <c r="K164" s="508">
        <v>163.15</v>
      </c>
      <c r="L164" s="508">
        <v>159</v>
      </c>
      <c r="M164" s="508">
        <v>0.65893999999999997</v>
      </c>
      <c r="N164" s="1"/>
      <c r="O164" s="1"/>
    </row>
    <row r="165" spans="1:15" ht="12.75" customHeight="1">
      <c r="A165" s="31">
        <v>155</v>
      </c>
      <c r="B165" s="507" t="s">
        <v>104</v>
      </c>
      <c r="C165" s="508">
        <v>130.85</v>
      </c>
      <c r="D165" s="509">
        <v>131.56666666666666</v>
      </c>
      <c r="E165" s="509">
        <v>128.98333333333332</v>
      </c>
      <c r="F165" s="509">
        <v>127.11666666666665</v>
      </c>
      <c r="G165" s="509">
        <v>124.5333333333333</v>
      </c>
      <c r="H165" s="509">
        <v>133.43333333333334</v>
      </c>
      <c r="I165" s="509">
        <v>136.01666666666671</v>
      </c>
      <c r="J165" s="509">
        <v>137.88333333333335</v>
      </c>
      <c r="K165" s="508">
        <v>134.15</v>
      </c>
      <c r="L165" s="508">
        <v>129.69999999999999</v>
      </c>
      <c r="M165" s="508">
        <v>80.502430000000004</v>
      </c>
      <c r="N165" s="1"/>
      <c r="O165" s="1"/>
    </row>
    <row r="166" spans="1:15" ht="12.75" customHeight="1">
      <c r="A166" s="31">
        <v>156</v>
      </c>
      <c r="B166" s="507" t="s">
        <v>368</v>
      </c>
      <c r="C166" s="508">
        <v>3060.65</v>
      </c>
      <c r="D166" s="509">
        <v>3054.65</v>
      </c>
      <c r="E166" s="509">
        <v>3031.3</v>
      </c>
      <c r="F166" s="509">
        <v>3001.9500000000003</v>
      </c>
      <c r="G166" s="509">
        <v>2978.6000000000004</v>
      </c>
      <c r="H166" s="509">
        <v>3084</v>
      </c>
      <c r="I166" s="509">
        <v>3107.3499999999995</v>
      </c>
      <c r="J166" s="509">
        <v>3136.7</v>
      </c>
      <c r="K166" s="508">
        <v>3078</v>
      </c>
      <c r="L166" s="508">
        <v>3025.3</v>
      </c>
      <c r="M166" s="508">
        <v>0.12417</v>
      </c>
      <c r="N166" s="1"/>
      <c r="O166" s="1"/>
    </row>
    <row r="167" spans="1:15" ht="12.75" customHeight="1">
      <c r="A167" s="31">
        <v>157</v>
      </c>
      <c r="B167" s="507" t="s">
        <v>369</v>
      </c>
      <c r="C167" s="508">
        <v>3224</v>
      </c>
      <c r="D167" s="509">
        <v>3225.3833333333332</v>
      </c>
      <c r="E167" s="509">
        <v>3200.7666666666664</v>
      </c>
      <c r="F167" s="509">
        <v>3177.5333333333333</v>
      </c>
      <c r="G167" s="509">
        <v>3152.9166666666665</v>
      </c>
      <c r="H167" s="509">
        <v>3248.6166666666663</v>
      </c>
      <c r="I167" s="509">
        <v>3273.2333333333331</v>
      </c>
      <c r="J167" s="509">
        <v>3296.4666666666662</v>
      </c>
      <c r="K167" s="508">
        <v>3250</v>
      </c>
      <c r="L167" s="508">
        <v>3202.15</v>
      </c>
      <c r="M167" s="508">
        <v>4.2349999999999999E-2</v>
      </c>
      <c r="N167" s="1"/>
      <c r="O167" s="1"/>
    </row>
    <row r="168" spans="1:15" ht="12.75" customHeight="1">
      <c r="A168" s="31">
        <v>158</v>
      </c>
      <c r="B168" s="507" t="s">
        <v>375</v>
      </c>
      <c r="C168" s="508">
        <v>295.14999999999998</v>
      </c>
      <c r="D168" s="509">
        <v>293.93333333333334</v>
      </c>
      <c r="E168" s="509">
        <v>289.2166666666667</v>
      </c>
      <c r="F168" s="509">
        <v>283.28333333333336</v>
      </c>
      <c r="G168" s="509">
        <v>278.56666666666672</v>
      </c>
      <c r="H168" s="509">
        <v>299.86666666666667</v>
      </c>
      <c r="I168" s="509">
        <v>304.58333333333326</v>
      </c>
      <c r="J168" s="509">
        <v>310.51666666666665</v>
      </c>
      <c r="K168" s="508">
        <v>298.64999999999998</v>
      </c>
      <c r="L168" s="508">
        <v>288</v>
      </c>
      <c r="M168" s="508">
        <v>7.0709999999999997</v>
      </c>
      <c r="N168" s="1"/>
      <c r="O168" s="1"/>
    </row>
    <row r="169" spans="1:15" ht="12.75" customHeight="1">
      <c r="A169" s="31">
        <v>159</v>
      </c>
      <c r="B169" s="507" t="s">
        <v>370</v>
      </c>
      <c r="C169" s="508">
        <v>134.44999999999999</v>
      </c>
      <c r="D169" s="509">
        <v>135.16666666666666</v>
      </c>
      <c r="E169" s="509">
        <v>133.33333333333331</v>
      </c>
      <c r="F169" s="509">
        <v>132.21666666666667</v>
      </c>
      <c r="G169" s="509">
        <v>130.38333333333333</v>
      </c>
      <c r="H169" s="509">
        <v>136.2833333333333</v>
      </c>
      <c r="I169" s="509">
        <v>138.11666666666662</v>
      </c>
      <c r="J169" s="509">
        <v>139.23333333333329</v>
      </c>
      <c r="K169" s="508">
        <v>137</v>
      </c>
      <c r="L169" s="508">
        <v>134.05000000000001</v>
      </c>
      <c r="M169" s="508">
        <v>2.5531799999999998</v>
      </c>
      <c r="N169" s="1"/>
      <c r="O169" s="1"/>
    </row>
    <row r="170" spans="1:15" ht="12.75" customHeight="1">
      <c r="A170" s="31">
        <v>160</v>
      </c>
      <c r="B170" s="507" t="s">
        <v>371</v>
      </c>
      <c r="C170" s="508">
        <v>5381.45</v>
      </c>
      <c r="D170" s="509">
        <v>5399.25</v>
      </c>
      <c r="E170" s="509">
        <v>5352.2</v>
      </c>
      <c r="F170" s="509">
        <v>5322.95</v>
      </c>
      <c r="G170" s="509">
        <v>5275.9</v>
      </c>
      <c r="H170" s="509">
        <v>5428.5</v>
      </c>
      <c r="I170" s="509">
        <v>5475.5499999999993</v>
      </c>
      <c r="J170" s="509">
        <v>5504.8</v>
      </c>
      <c r="K170" s="508">
        <v>5446.3</v>
      </c>
      <c r="L170" s="508">
        <v>5370</v>
      </c>
      <c r="M170" s="508">
        <v>1.5089999999999999E-2</v>
      </c>
      <c r="N170" s="1"/>
      <c r="O170" s="1"/>
    </row>
    <row r="171" spans="1:15" ht="12.75" customHeight="1">
      <c r="A171" s="31">
        <v>161</v>
      </c>
      <c r="B171" s="507" t="s">
        <v>258</v>
      </c>
      <c r="C171" s="508">
        <v>3893.85</v>
      </c>
      <c r="D171" s="509">
        <v>3870.7166666666667</v>
      </c>
      <c r="E171" s="509">
        <v>3823.1333333333332</v>
      </c>
      <c r="F171" s="509">
        <v>3752.4166666666665</v>
      </c>
      <c r="G171" s="509">
        <v>3704.833333333333</v>
      </c>
      <c r="H171" s="509">
        <v>3941.4333333333334</v>
      </c>
      <c r="I171" s="509">
        <v>3989.0166666666664</v>
      </c>
      <c r="J171" s="509">
        <v>4059.7333333333336</v>
      </c>
      <c r="K171" s="508">
        <v>3918.3</v>
      </c>
      <c r="L171" s="508">
        <v>3800</v>
      </c>
      <c r="M171" s="508">
        <v>1.7757099999999999</v>
      </c>
      <c r="N171" s="1"/>
      <c r="O171" s="1"/>
    </row>
    <row r="172" spans="1:15" ht="12.75" customHeight="1">
      <c r="A172" s="31">
        <v>162</v>
      </c>
      <c r="B172" s="507" t="s">
        <v>372</v>
      </c>
      <c r="C172" s="508">
        <v>1727.8</v>
      </c>
      <c r="D172" s="509">
        <v>1735.7833333333335</v>
      </c>
      <c r="E172" s="509">
        <v>1714.5666666666671</v>
      </c>
      <c r="F172" s="509">
        <v>1701.3333333333335</v>
      </c>
      <c r="G172" s="509">
        <v>1680.116666666667</v>
      </c>
      <c r="H172" s="509">
        <v>1749.0166666666671</v>
      </c>
      <c r="I172" s="509">
        <v>1770.2333333333338</v>
      </c>
      <c r="J172" s="509">
        <v>1783.4666666666672</v>
      </c>
      <c r="K172" s="508">
        <v>1757</v>
      </c>
      <c r="L172" s="508">
        <v>1722.55</v>
      </c>
      <c r="M172" s="508">
        <v>0.17888000000000001</v>
      </c>
      <c r="N172" s="1"/>
      <c r="O172" s="1"/>
    </row>
    <row r="173" spans="1:15" ht="12.75" customHeight="1">
      <c r="A173" s="31">
        <v>163</v>
      </c>
      <c r="B173" s="507" t="s">
        <v>105</v>
      </c>
      <c r="C173" s="508">
        <v>495.4</v>
      </c>
      <c r="D173" s="509">
        <v>498.7833333333333</v>
      </c>
      <c r="E173" s="509">
        <v>489.06666666666661</v>
      </c>
      <c r="F173" s="509">
        <v>482.73333333333329</v>
      </c>
      <c r="G173" s="509">
        <v>473.01666666666659</v>
      </c>
      <c r="H173" s="509">
        <v>505.11666666666662</v>
      </c>
      <c r="I173" s="509">
        <v>514.83333333333326</v>
      </c>
      <c r="J173" s="509">
        <v>521.16666666666663</v>
      </c>
      <c r="K173" s="508">
        <v>508.5</v>
      </c>
      <c r="L173" s="508">
        <v>492.45</v>
      </c>
      <c r="M173" s="508">
        <v>8.7926300000000008</v>
      </c>
      <c r="N173" s="1"/>
      <c r="O173" s="1"/>
    </row>
    <row r="174" spans="1:15" ht="12.75" customHeight="1">
      <c r="A174" s="31">
        <v>164</v>
      </c>
      <c r="B174" s="507" t="s">
        <v>367</v>
      </c>
      <c r="C174" s="508">
        <v>4775.45</v>
      </c>
      <c r="D174" s="509">
        <v>4762.1500000000005</v>
      </c>
      <c r="E174" s="509">
        <v>4724.3000000000011</v>
      </c>
      <c r="F174" s="509">
        <v>4673.1500000000005</v>
      </c>
      <c r="G174" s="509">
        <v>4635.3000000000011</v>
      </c>
      <c r="H174" s="509">
        <v>4813.3000000000011</v>
      </c>
      <c r="I174" s="509">
        <v>4851.1500000000015</v>
      </c>
      <c r="J174" s="509">
        <v>4902.3000000000011</v>
      </c>
      <c r="K174" s="508">
        <v>4800</v>
      </c>
      <c r="L174" s="508">
        <v>4711</v>
      </c>
      <c r="M174" s="508">
        <v>0.40943000000000002</v>
      </c>
      <c r="N174" s="1"/>
      <c r="O174" s="1"/>
    </row>
    <row r="175" spans="1:15" ht="12.75" customHeight="1">
      <c r="A175" s="31">
        <v>165</v>
      </c>
      <c r="B175" s="507" t="s">
        <v>107</v>
      </c>
      <c r="C175" s="508">
        <v>42.65</v>
      </c>
      <c r="D175" s="509">
        <v>42.6</v>
      </c>
      <c r="E175" s="509">
        <v>42.2</v>
      </c>
      <c r="F175" s="509">
        <v>41.75</v>
      </c>
      <c r="G175" s="509">
        <v>41.35</v>
      </c>
      <c r="H175" s="509">
        <v>43.050000000000004</v>
      </c>
      <c r="I175" s="509">
        <v>43.449999999999996</v>
      </c>
      <c r="J175" s="509">
        <v>43.900000000000006</v>
      </c>
      <c r="K175" s="508">
        <v>43</v>
      </c>
      <c r="L175" s="508">
        <v>42.15</v>
      </c>
      <c r="M175" s="508">
        <v>225.62102999999999</v>
      </c>
      <c r="N175" s="1"/>
      <c r="O175" s="1"/>
    </row>
    <row r="176" spans="1:15" ht="12.75" customHeight="1">
      <c r="A176" s="31">
        <v>166</v>
      </c>
      <c r="B176" s="507" t="s">
        <v>381</v>
      </c>
      <c r="C176" s="508">
        <v>411.1</v>
      </c>
      <c r="D176" s="509">
        <v>415.06666666666666</v>
      </c>
      <c r="E176" s="509">
        <v>405.5333333333333</v>
      </c>
      <c r="F176" s="509">
        <v>399.96666666666664</v>
      </c>
      <c r="G176" s="509">
        <v>390.43333333333328</v>
      </c>
      <c r="H176" s="509">
        <v>420.63333333333333</v>
      </c>
      <c r="I176" s="509">
        <v>430.16666666666674</v>
      </c>
      <c r="J176" s="509">
        <v>435.73333333333335</v>
      </c>
      <c r="K176" s="508">
        <v>424.6</v>
      </c>
      <c r="L176" s="508">
        <v>409.5</v>
      </c>
      <c r="M176" s="508">
        <v>3.2353700000000001</v>
      </c>
      <c r="N176" s="1"/>
      <c r="O176" s="1"/>
    </row>
    <row r="177" spans="1:15" ht="12.75" customHeight="1">
      <c r="A177" s="31">
        <v>167</v>
      </c>
      <c r="B177" s="507" t="s">
        <v>373</v>
      </c>
      <c r="C177" s="508">
        <v>1132.6500000000001</v>
      </c>
      <c r="D177" s="509">
        <v>1141.5</v>
      </c>
      <c r="E177" s="509">
        <v>1116.1500000000001</v>
      </c>
      <c r="F177" s="509">
        <v>1099.6500000000001</v>
      </c>
      <c r="G177" s="509">
        <v>1074.3000000000002</v>
      </c>
      <c r="H177" s="509">
        <v>1158</v>
      </c>
      <c r="I177" s="509">
        <v>1183.3499999999999</v>
      </c>
      <c r="J177" s="509">
        <v>1199.8499999999999</v>
      </c>
      <c r="K177" s="508">
        <v>1166.8499999999999</v>
      </c>
      <c r="L177" s="508">
        <v>1125</v>
      </c>
      <c r="M177" s="508">
        <v>8.9090000000000003E-2</v>
      </c>
      <c r="N177" s="1"/>
      <c r="O177" s="1"/>
    </row>
    <row r="178" spans="1:15" ht="12.75" customHeight="1">
      <c r="A178" s="31">
        <v>168</v>
      </c>
      <c r="B178" s="507" t="s">
        <v>259</v>
      </c>
      <c r="C178" s="508">
        <v>534.1</v>
      </c>
      <c r="D178" s="509">
        <v>539.7833333333333</v>
      </c>
      <c r="E178" s="509">
        <v>524.56666666666661</v>
      </c>
      <c r="F178" s="509">
        <v>515.0333333333333</v>
      </c>
      <c r="G178" s="509">
        <v>499.81666666666661</v>
      </c>
      <c r="H178" s="509">
        <v>549.31666666666661</v>
      </c>
      <c r="I178" s="509">
        <v>564.5333333333333</v>
      </c>
      <c r="J178" s="509">
        <v>574.06666666666661</v>
      </c>
      <c r="K178" s="508">
        <v>555</v>
      </c>
      <c r="L178" s="508">
        <v>530.25</v>
      </c>
      <c r="M178" s="508">
        <v>2.4958999999999998</v>
      </c>
      <c r="N178" s="1"/>
      <c r="O178" s="1"/>
    </row>
    <row r="179" spans="1:15" ht="12.75" customHeight="1">
      <c r="A179" s="31">
        <v>169</v>
      </c>
      <c r="B179" s="507" t="s">
        <v>108</v>
      </c>
      <c r="C179" s="508">
        <v>966.25</v>
      </c>
      <c r="D179" s="509">
        <v>967.7833333333333</v>
      </c>
      <c r="E179" s="509">
        <v>959.56666666666661</v>
      </c>
      <c r="F179" s="509">
        <v>952.88333333333333</v>
      </c>
      <c r="G179" s="509">
        <v>944.66666666666663</v>
      </c>
      <c r="H179" s="509">
        <v>974.46666666666658</v>
      </c>
      <c r="I179" s="509">
        <v>982.68333333333328</v>
      </c>
      <c r="J179" s="509">
        <v>989.36666666666656</v>
      </c>
      <c r="K179" s="508">
        <v>976</v>
      </c>
      <c r="L179" s="508">
        <v>961.1</v>
      </c>
      <c r="M179" s="508">
        <v>6.7816700000000001</v>
      </c>
      <c r="N179" s="1"/>
      <c r="O179" s="1"/>
    </row>
    <row r="180" spans="1:15" ht="12.75" customHeight="1">
      <c r="A180" s="31">
        <v>170</v>
      </c>
      <c r="B180" s="507" t="s">
        <v>260</v>
      </c>
      <c r="C180" s="508">
        <v>630.15</v>
      </c>
      <c r="D180" s="509">
        <v>627.66666666666663</v>
      </c>
      <c r="E180" s="509">
        <v>616.13333333333321</v>
      </c>
      <c r="F180" s="509">
        <v>602.11666666666656</v>
      </c>
      <c r="G180" s="509">
        <v>590.58333333333314</v>
      </c>
      <c r="H180" s="509">
        <v>641.68333333333328</v>
      </c>
      <c r="I180" s="509">
        <v>653.21666666666681</v>
      </c>
      <c r="J180" s="509">
        <v>667.23333333333335</v>
      </c>
      <c r="K180" s="508">
        <v>639.20000000000005</v>
      </c>
      <c r="L180" s="508">
        <v>613.65</v>
      </c>
      <c r="M180" s="508">
        <v>3.1636899999999999</v>
      </c>
      <c r="N180" s="1"/>
      <c r="O180" s="1"/>
    </row>
    <row r="181" spans="1:15" ht="12.75" customHeight="1">
      <c r="A181" s="31">
        <v>171</v>
      </c>
      <c r="B181" s="507" t="s">
        <v>109</v>
      </c>
      <c r="C181" s="508">
        <v>1828.7</v>
      </c>
      <c r="D181" s="509">
        <v>1842.6166666666668</v>
      </c>
      <c r="E181" s="509">
        <v>1800.2333333333336</v>
      </c>
      <c r="F181" s="509">
        <v>1771.7666666666669</v>
      </c>
      <c r="G181" s="509">
        <v>1729.3833333333337</v>
      </c>
      <c r="H181" s="509">
        <v>1871.0833333333335</v>
      </c>
      <c r="I181" s="509">
        <v>1913.4666666666667</v>
      </c>
      <c r="J181" s="509">
        <v>1941.9333333333334</v>
      </c>
      <c r="K181" s="508">
        <v>1885</v>
      </c>
      <c r="L181" s="508">
        <v>1814.15</v>
      </c>
      <c r="M181" s="508">
        <v>6.03674</v>
      </c>
      <c r="N181" s="1"/>
      <c r="O181" s="1"/>
    </row>
    <row r="182" spans="1:15" ht="12.75" customHeight="1">
      <c r="A182" s="31">
        <v>172</v>
      </c>
      <c r="B182" s="507" t="s">
        <v>382</v>
      </c>
      <c r="C182" s="508">
        <v>93.95</v>
      </c>
      <c r="D182" s="509">
        <v>94.616666666666674</v>
      </c>
      <c r="E182" s="509">
        <v>92.883333333333354</v>
      </c>
      <c r="F182" s="509">
        <v>91.816666666666677</v>
      </c>
      <c r="G182" s="509">
        <v>90.083333333333357</v>
      </c>
      <c r="H182" s="509">
        <v>95.683333333333351</v>
      </c>
      <c r="I182" s="509">
        <v>97.416666666666671</v>
      </c>
      <c r="J182" s="509">
        <v>98.483333333333348</v>
      </c>
      <c r="K182" s="508">
        <v>96.35</v>
      </c>
      <c r="L182" s="508">
        <v>93.55</v>
      </c>
      <c r="M182" s="508">
        <v>4.8012199999999998</v>
      </c>
      <c r="N182" s="1"/>
      <c r="O182" s="1"/>
    </row>
    <row r="183" spans="1:15" ht="12.75" customHeight="1">
      <c r="A183" s="31">
        <v>173</v>
      </c>
      <c r="B183" s="507" t="s">
        <v>110</v>
      </c>
      <c r="C183" s="508">
        <v>328.6</v>
      </c>
      <c r="D183" s="509">
        <v>330.25</v>
      </c>
      <c r="E183" s="509">
        <v>323.60000000000002</v>
      </c>
      <c r="F183" s="509">
        <v>318.60000000000002</v>
      </c>
      <c r="G183" s="509">
        <v>311.95000000000005</v>
      </c>
      <c r="H183" s="509">
        <v>335.25</v>
      </c>
      <c r="I183" s="509">
        <v>341.9</v>
      </c>
      <c r="J183" s="509">
        <v>346.9</v>
      </c>
      <c r="K183" s="508">
        <v>336.9</v>
      </c>
      <c r="L183" s="508">
        <v>325.25</v>
      </c>
      <c r="M183" s="508">
        <v>11.946289999999999</v>
      </c>
      <c r="N183" s="1"/>
      <c r="O183" s="1"/>
    </row>
    <row r="184" spans="1:15" ht="12.75" customHeight="1">
      <c r="A184" s="31">
        <v>174</v>
      </c>
      <c r="B184" s="507" t="s">
        <v>374</v>
      </c>
      <c r="C184" s="508">
        <v>407.45</v>
      </c>
      <c r="D184" s="509">
        <v>408.58333333333331</v>
      </c>
      <c r="E184" s="509">
        <v>404.16666666666663</v>
      </c>
      <c r="F184" s="509">
        <v>400.88333333333333</v>
      </c>
      <c r="G184" s="509">
        <v>396.46666666666664</v>
      </c>
      <c r="H184" s="509">
        <v>411.86666666666662</v>
      </c>
      <c r="I184" s="509">
        <v>416.28333333333325</v>
      </c>
      <c r="J184" s="509">
        <v>419.56666666666661</v>
      </c>
      <c r="K184" s="508">
        <v>413</v>
      </c>
      <c r="L184" s="508">
        <v>405.3</v>
      </c>
      <c r="M184" s="508">
        <v>3.4371200000000002</v>
      </c>
      <c r="N184" s="1"/>
      <c r="O184" s="1"/>
    </row>
    <row r="185" spans="1:15" ht="12.75" customHeight="1">
      <c r="A185" s="31">
        <v>175</v>
      </c>
      <c r="B185" s="507" t="s">
        <v>111</v>
      </c>
      <c r="C185" s="508">
        <v>1610.9</v>
      </c>
      <c r="D185" s="509">
        <v>1624.7166666666665</v>
      </c>
      <c r="E185" s="509">
        <v>1581.4333333333329</v>
      </c>
      <c r="F185" s="509">
        <v>1551.9666666666665</v>
      </c>
      <c r="G185" s="509">
        <v>1508.6833333333329</v>
      </c>
      <c r="H185" s="509">
        <v>1654.1833333333329</v>
      </c>
      <c r="I185" s="509">
        <v>1697.4666666666662</v>
      </c>
      <c r="J185" s="509">
        <v>1726.9333333333329</v>
      </c>
      <c r="K185" s="508">
        <v>1668</v>
      </c>
      <c r="L185" s="508">
        <v>1595.25</v>
      </c>
      <c r="M185" s="508">
        <v>11.1989</v>
      </c>
      <c r="N185" s="1"/>
      <c r="O185" s="1"/>
    </row>
    <row r="186" spans="1:15" ht="12.75" customHeight="1">
      <c r="A186" s="31">
        <v>176</v>
      </c>
      <c r="B186" s="507" t="s">
        <v>376</v>
      </c>
      <c r="C186" s="508">
        <v>136.19999999999999</v>
      </c>
      <c r="D186" s="509">
        <v>137.38333333333333</v>
      </c>
      <c r="E186" s="509">
        <v>134.31666666666666</v>
      </c>
      <c r="F186" s="509">
        <v>132.43333333333334</v>
      </c>
      <c r="G186" s="509">
        <v>129.36666666666667</v>
      </c>
      <c r="H186" s="509">
        <v>139.26666666666665</v>
      </c>
      <c r="I186" s="509">
        <v>142.33333333333331</v>
      </c>
      <c r="J186" s="509">
        <v>144.21666666666664</v>
      </c>
      <c r="K186" s="508">
        <v>140.44999999999999</v>
      </c>
      <c r="L186" s="508">
        <v>135.5</v>
      </c>
      <c r="M186" s="508">
        <v>6.9619499999999999</v>
      </c>
      <c r="N186" s="1"/>
      <c r="O186" s="1"/>
    </row>
    <row r="187" spans="1:15" ht="12.75" customHeight="1">
      <c r="A187" s="31">
        <v>177</v>
      </c>
      <c r="B187" s="507" t="s">
        <v>377</v>
      </c>
      <c r="C187" s="508">
        <v>1782.8</v>
      </c>
      <c r="D187" s="509">
        <v>1774.8</v>
      </c>
      <c r="E187" s="509">
        <v>1756</v>
      </c>
      <c r="F187" s="509">
        <v>1729.2</v>
      </c>
      <c r="G187" s="509">
        <v>1710.4</v>
      </c>
      <c r="H187" s="509">
        <v>1801.6</v>
      </c>
      <c r="I187" s="509">
        <v>1820.3999999999996</v>
      </c>
      <c r="J187" s="509">
        <v>1847.1999999999998</v>
      </c>
      <c r="K187" s="508">
        <v>1793.6</v>
      </c>
      <c r="L187" s="508">
        <v>1748</v>
      </c>
      <c r="M187" s="508">
        <v>0.73223000000000005</v>
      </c>
      <c r="N187" s="1"/>
      <c r="O187" s="1"/>
    </row>
    <row r="188" spans="1:15" ht="12.75" customHeight="1">
      <c r="A188" s="31">
        <v>178</v>
      </c>
      <c r="B188" s="507" t="s">
        <v>383</v>
      </c>
      <c r="C188" s="508">
        <v>116.9</v>
      </c>
      <c r="D188" s="509">
        <v>118.23333333333333</v>
      </c>
      <c r="E188" s="509">
        <v>114.46666666666667</v>
      </c>
      <c r="F188" s="509">
        <v>112.03333333333333</v>
      </c>
      <c r="G188" s="509">
        <v>108.26666666666667</v>
      </c>
      <c r="H188" s="509">
        <v>120.66666666666667</v>
      </c>
      <c r="I188" s="509">
        <v>124.43333333333335</v>
      </c>
      <c r="J188" s="509">
        <v>126.86666666666667</v>
      </c>
      <c r="K188" s="508">
        <v>122</v>
      </c>
      <c r="L188" s="508">
        <v>115.8</v>
      </c>
      <c r="M188" s="508">
        <v>6.3234899999999996</v>
      </c>
      <c r="N188" s="1"/>
      <c r="O188" s="1"/>
    </row>
    <row r="189" spans="1:15" ht="12.75" customHeight="1">
      <c r="A189" s="31">
        <v>179</v>
      </c>
      <c r="B189" s="507" t="s">
        <v>261</v>
      </c>
      <c r="C189" s="508">
        <v>292.7</v>
      </c>
      <c r="D189" s="509">
        <v>294.45</v>
      </c>
      <c r="E189" s="509">
        <v>290.29999999999995</v>
      </c>
      <c r="F189" s="509">
        <v>287.89999999999998</v>
      </c>
      <c r="G189" s="509">
        <v>283.74999999999994</v>
      </c>
      <c r="H189" s="509">
        <v>296.84999999999997</v>
      </c>
      <c r="I189" s="509">
        <v>300.99999999999994</v>
      </c>
      <c r="J189" s="509">
        <v>303.39999999999998</v>
      </c>
      <c r="K189" s="508">
        <v>298.60000000000002</v>
      </c>
      <c r="L189" s="508">
        <v>292.05</v>
      </c>
      <c r="M189" s="508">
        <v>5.1426499999999997</v>
      </c>
      <c r="N189" s="1"/>
      <c r="O189" s="1"/>
    </row>
    <row r="190" spans="1:15" ht="12.75" customHeight="1">
      <c r="A190" s="31">
        <v>180</v>
      </c>
      <c r="B190" s="507" t="s">
        <v>378</v>
      </c>
      <c r="C190" s="508">
        <v>622.45000000000005</v>
      </c>
      <c r="D190" s="509">
        <v>627.41666666666663</v>
      </c>
      <c r="E190" s="509">
        <v>616.18333333333328</v>
      </c>
      <c r="F190" s="509">
        <v>609.91666666666663</v>
      </c>
      <c r="G190" s="509">
        <v>598.68333333333328</v>
      </c>
      <c r="H190" s="509">
        <v>633.68333333333328</v>
      </c>
      <c r="I190" s="509">
        <v>644.91666666666663</v>
      </c>
      <c r="J190" s="509">
        <v>651.18333333333328</v>
      </c>
      <c r="K190" s="508">
        <v>638.65</v>
      </c>
      <c r="L190" s="508">
        <v>621.15</v>
      </c>
      <c r="M190" s="508">
        <v>1.5153000000000001</v>
      </c>
      <c r="N190" s="1"/>
      <c r="O190" s="1"/>
    </row>
    <row r="191" spans="1:15" ht="12.75" customHeight="1">
      <c r="A191" s="31">
        <v>181</v>
      </c>
      <c r="B191" s="507" t="s">
        <v>112</v>
      </c>
      <c r="C191" s="508">
        <v>629.4</v>
      </c>
      <c r="D191" s="509">
        <v>630.7166666666667</v>
      </c>
      <c r="E191" s="509">
        <v>624.43333333333339</v>
      </c>
      <c r="F191" s="509">
        <v>619.4666666666667</v>
      </c>
      <c r="G191" s="509">
        <v>613.18333333333339</v>
      </c>
      <c r="H191" s="509">
        <v>635.68333333333339</v>
      </c>
      <c r="I191" s="509">
        <v>641.9666666666667</v>
      </c>
      <c r="J191" s="509">
        <v>646.93333333333339</v>
      </c>
      <c r="K191" s="508">
        <v>637</v>
      </c>
      <c r="L191" s="508">
        <v>625.75</v>
      </c>
      <c r="M191" s="508">
        <v>4.3752599999999999</v>
      </c>
      <c r="N191" s="1"/>
      <c r="O191" s="1"/>
    </row>
    <row r="192" spans="1:15" ht="12.75" customHeight="1">
      <c r="A192" s="31">
        <v>182</v>
      </c>
      <c r="B192" s="507" t="s">
        <v>262</v>
      </c>
      <c r="C192" s="508">
        <v>1230.25</v>
      </c>
      <c r="D192" s="509">
        <v>1231.8666666666666</v>
      </c>
      <c r="E192" s="509">
        <v>1219.3833333333332</v>
      </c>
      <c r="F192" s="509">
        <v>1208.5166666666667</v>
      </c>
      <c r="G192" s="509">
        <v>1196.0333333333333</v>
      </c>
      <c r="H192" s="509">
        <v>1242.7333333333331</v>
      </c>
      <c r="I192" s="509">
        <v>1255.2166666666662</v>
      </c>
      <c r="J192" s="509">
        <v>1266.083333333333</v>
      </c>
      <c r="K192" s="508">
        <v>1244.3499999999999</v>
      </c>
      <c r="L192" s="508">
        <v>1221</v>
      </c>
      <c r="M192" s="508">
        <v>1.1863999999999999</v>
      </c>
      <c r="N192" s="1"/>
      <c r="O192" s="1"/>
    </row>
    <row r="193" spans="1:15" ht="12.75" customHeight="1">
      <c r="A193" s="31">
        <v>183</v>
      </c>
      <c r="B193" s="507" t="s">
        <v>387</v>
      </c>
      <c r="C193" s="508">
        <v>1259.1500000000001</v>
      </c>
      <c r="D193" s="509">
        <v>1281.1499999999999</v>
      </c>
      <c r="E193" s="509">
        <v>1235.9999999999998</v>
      </c>
      <c r="F193" s="509">
        <v>1212.8499999999999</v>
      </c>
      <c r="G193" s="509">
        <v>1167.6999999999998</v>
      </c>
      <c r="H193" s="509">
        <v>1304.2999999999997</v>
      </c>
      <c r="I193" s="509">
        <v>1349.4499999999998</v>
      </c>
      <c r="J193" s="509">
        <v>1372.5999999999997</v>
      </c>
      <c r="K193" s="508">
        <v>1326.3</v>
      </c>
      <c r="L193" s="508">
        <v>1258</v>
      </c>
      <c r="M193" s="508">
        <v>1.37063</v>
      </c>
      <c r="N193" s="1"/>
      <c r="O193" s="1"/>
    </row>
    <row r="194" spans="1:15" ht="12.75" customHeight="1">
      <c r="A194" s="31">
        <v>184</v>
      </c>
      <c r="B194" s="507" t="s">
        <v>846</v>
      </c>
      <c r="C194" s="508">
        <v>21.15</v>
      </c>
      <c r="D194" s="509">
        <v>21.099999999999998</v>
      </c>
      <c r="E194" s="509">
        <v>20.849999999999994</v>
      </c>
      <c r="F194" s="509">
        <v>20.549999999999997</v>
      </c>
      <c r="G194" s="509">
        <v>20.299999999999994</v>
      </c>
      <c r="H194" s="509">
        <v>21.399999999999995</v>
      </c>
      <c r="I194" s="509">
        <v>21.650000000000002</v>
      </c>
      <c r="J194" s="509">
        <v>21.949999999999996</v>
      </c>
      <c r="K194" s="508">
        <v>21.35</v>
      </c>
      <c r="L194" s="508">
        <v>20.8</v>
      </c>
      <c r="M194" s="508">
        <v>24.098590000000002</v>
      </c>
      <c r="N194" s="1"/>
      <c r="O194" s="1"/>
    </row>
    <row r="195" spans="1:15" ht="12.75" customHeight="1">
      <c r="A195" s="31">
        <v>185</v>
      </c>
      <c r="B195" s="507" t="s">
        <v>388</v>
      </c>
      <c r="C195" s="508">
        <v>1298.55</v>
      </c>
      <c r="D195" s="509">
        <v>1297.3</v>
      </c>
      <c r="E195" s="509">
        <v>1283.5999999999999</v>
      </c>
      <c r="F195" s="509">
        <v>1268.6499999999999</v>
      </c>
      <c r="G195" s="509">
        <v>1254.9499999999998</v>
      </c>
      <c r="H195" s="509">
        <v>1312.25</v>
      </c>
      <c r="I195" s="509">
        <v>1325.9500000000003</v>
      </c>
      <c r="J195" s="509">
        <v>1340.9</v>
      </c>
      <c r="K195" s="508">
        <v>1311</v>
      </c>
      <c r="L195" s="508">
        <v>1282.3499999999999</v>
      </c>
      <c r="M195" s="508">
        <v>0.22269</v>
      </c>
      <c r="N195" s="1"/>
      <c r="O195" s="1"/>
    </row>
    <row r="196" spans="1:15" ht="12.75" customHeight="1">
      <c r="A196" s="31">
        <v>186</v>
      </c>
      <c r="B196" s="507" t="s">
        <v>113</v>
      </c>
      <c r="C196" s="508">
        <v>1361.05</v>
      </c>
      <c r="D196" s="509">
        <v>1366.6833333333334</v>
      </c>
      <c r="E196" s="509">
        <v>1348.5666666666668</v>
      </c>
      <c r="F196" s="509">
        <v>1336.0833333333335</v>
      </c>
      <c r="G196" s="509">
        <v>1317.9666666666669</v>
      </c>
      <c r="H196" s="509">
        <v>1379.1666666666667</v>
      </c>
      <c r="I196" s="509">
        <v>1397.2833333333335</v>
      </c>
      <c r="J196" s="509">
        <v>1409.7666666666667</v>
      </c>
      <c r="K196" s="508">
        <v>1384.8</v>
      </c>
      <c r="L196" s="508">
        <v>1354.2</v>
      </c>
      <c r="M196" s="508">
        <v>5.5976600000000003</v>
      </c>
      <c r="N196" s="1"/>
      <c r="O196" s="1"/>
    </row>
    <row r="197" spans="1:15" ht="12.75" customHeight="1">
      <c r="A197" s="31">
        <v>187</v>
      </c>
      <c r="B197" s="507" t="s">
        <v>114</v>
      </c>
      <c r="C197" s="508">
        <v>1265.2</v>
      </c>
      <c r="D197" s="509">
        <v>1265.05</v>
      </c>
      <c r="E197" s="509">
        <v>1246.3</v>
      </c>
      <c r="F197" s="509">
        <v>1227.4000000000001</v>
      </c>
      <c r="G197" s="509">
        <v>1208.6500000000001</v>
      </c>
      <c r="H197" s="509">
        <v>1283.9499999999998</v>
      </c>
      <c r="I197" s="509">
        <v>1302.6999999999998</v>
      </c>
      <c r="J197" s="509">
        <v>1321.5999999999997</v>
      </c>
      <c r="K197" s="508">
        <v>1283.8</v>
      </c>
      <c r="L197" s="508">
        <v>1246.1500000000001</v>
      </c>
      <c r="M197" s="508">
        <v>159.52929</v>
      </c>
      <c r="N197" s="1"/>
      <c r="O197" s="1"/>
    </row>
    <row r="198" spans="1:15" ht="12.75" customHeight="1">
      <c r="A198" s="31">
        <v>188</v>
      </c>
      <c r="B198" s="507" t="s">
        <v>115</v>
      </c>
      <c r="C198" s="508">
        <v>2534.5500000000002</v>
      </c>
      <c r="D198" s="509">
        <v>2548.35</v>
      </c>
      <c r="E198" s="509">
        <v>2511.6999999999998</v>
      </c>
      <c r="F198" s="509">
        <v>2488.85</v>
      </c>
      <c r="G198" s="509">
        <v>2452.1999999999998</v>
      </c>
      <c r="H198" s="509">
        <v>2571.1999999999998</v>
      </c>
      <c r="I198" s="509">
        <v>2607.8500000000004</v>
      </c>
      <c r="J198" s="509">
        <v>2630.7</v>
      </c>
      <c r="K198" s="508">
        <v>2585</v>
      </c>
      <c r="L198" s="508">
        <v>2525.5</v>
      </c>
      <c r="M198" s="508">
        <v>10.3348</v>
      </c>
      <c r="N198" s="1"/>
      <c r="O198" s="1"/>
    </row>
    <row r="199" spans="1:15" ht="12.75" customHeight="1">
      <c r="A199" s="31">
        <v>189</v>
      </c>
      <c r="B199" s="507" t="s">
        <v>116</v>
      </c>
      <c r="C199" s="508">
        <v>2349.1</v>
      </c>
      <c r="D199" s="509">
        <v>2354.8333333333335</v>
      </c>
      <c r="E199" s="509">
        <v>2319.666666666667</v>
      </c>
      <c r="F199" s="509">
        <v>2290.2333333333336</v>
      </c>
      <c r="G199" s="509">
        <v>2255.0666666666671</v>
      </c>
      <c r="H199" s="509">
        <v>2384.2666666666669</v>
      </c>
      <c r="I199" s="509">
        <v>2419.4333333333338</v>
      </c>
      <c r="J199" s="509">
        <v>2448.8666666666668</v>
      </c>
      <c r="K199" s="508">
        <v>2390</v>
      </c>
      <c r="L199" s="508">
        <v>2325.4</v>
      </c>
      <c r="M199" s="508">
        <v>2.8005599999999999</v>
      </c>
      <c r="N199" s="1"/>
      <c r="O199" s="1"/>
    </row>
    <row r="200" spans="1:15" ht="12.75" customHeight="1">
      <c r="A200" s="31">
        <v>190</v>
      </c>
      <c r="B200" s="507" t="s">
        <v>117</v>
      </c>
      <c r="C200" s="508">
        <v>1438.9</v>
      </c>
      <c r="D200" s="509">
        <v>1439.6333333333332</v>
      </c>
      <c r="E200" s="509">
        <v>1427.2666666666664</v>
      </c>
      <c r="F200" s="509">
        <v>1415.6333333333332</v>
      </c>
      <c r="G200" s="509">
        <v>1403.2666666666664</v>
      </c>
      <c r="H200" s="509">
        <v>1451.2666666666664</v>
      </c>
      <c r="I200" s="509">
        <v>1463.6333333333332</v>
      </c>
      <c r="J200" s="509">
        <v>1475.2666666666664</v>
      </c>
      <c r="K200" s="508">
        <v>1452</v>
      </c>
      <c r="L200" s="508">
        <v>1428</v>
      </c>
      <c r="M200" s="508">
        <v>27.805119999999999</v>
      </c>
      <c r="N200" s="1"/>
      <c r="O200" s="1"/>
    </row>
    <row r="201" spans="1:15" ht="12.75" customHeight="1">
      <c r="A201" s="31">
        <v>191</v>
      </c>
      <c r="B201" s="507" t="s">
        <v>118</v>
      </c>
      <c r="C201" s="508">
        <v>637.35</v>
      </c>
      <c r="D201" s="509">
        <v>638.16666666666663</v>
      </c>
      <c r="E201" s="509">
        <v>633.33333333333326</v>
      </c>
      <c r="F201" s="509">
        <v>629.31666666666661</v>
      </c>
      <c r="G201" s="509">
        <v>624.48333333333323</v>
      </c>
      <c r="H201" s="509">
        <v>642.18333333333328</v>
      </c>
      <c r="I201" s="509">
        <v>647.01666666666654</v>
      </c>
      <c r="J201" s="509">
        <v>651.0333333333333</v>
      </c>
      <c r="K201" s="508">
        <v>643</v>
      </c>
      <c r="L201" s="508">
        <v>634.15</v>
      </c>
      <c r="M201" s="508">
        <v>11.830830000000001</v>
      </c>
      <c r="N201" s="1"/>
      <c r="O201" s="1"/>
    </row>
    <row r="202" spans="1:15" ht="12.75" customHeight="1">
      <c r="A202" s="31">
        <v>192</v>
      </c>
      <c r="B202" s="507" t="s">
        <v>385</v>
      </c>
      <c r="C202" s="508">
        <v>1583.2</v>
      </c>
      <c r="D202" s="509">
        <v>1596.6833333333334</v>
      </c>
      <c r="E202" s="509">
        <v>1564.4166666666667</v>
      </c>
      <c r="F202" s="509">
        <v>1545.6333333333334</v>
      </c>
      <c r="G202" s="509">
        <v>1513.3666666666668</v>
      </c>
      <c r="H202" s="509">
        <v>1615.4666666666667</v>
      </c>
      <c r="I202" s="509">
        <v>1647.7333333333331</v>
      </c>
      <c r="J202" s="509">
        <v>1666.5166666666667</v>
      </c>
      <c r="K202" s="508">
        <v>1628.95</v>
      </c>
      <c r="L202" s="508">
        <v>1577.9</v>
      </c>
      <c r="M202" s="508">
        <v>0.68655999999999995</v>
      </c>
      <c r="N202" s="1"/>
      <c r="O202" s="1"/>
    </row>
    <row r="203" spans="1:15" ht="12.75" customHeight="1">
      <c r="A203" s="31">
        <v>193</v>
      </c>
      <c r="B203" s="507" t="s">
        <v>389</v>
      </c>
      <c r="C203" s="508">
        <v>216.85</v>
      </c>
      <c r="D203" s="509">
        <v>217.7833333333333</v>
      </c>
      <c r="E203" s="509">
        <v>213.51666666666659</v>
      </c>
      <c r="F203" s="509">
        <v>210.18333333333328</v>
      </c>
      <c r="G203" s="509">
        <v>205.91666666666657</v>
      </c>
      <c r="H203" s="509">
        <v>221.11666666666662</v>
      </c>
      <c r="I203" s="509">
        <v>225.38333333333333</v>
      </c>
      <c r="J203" s="509">
        <v>228.71666666666664</v>
      </c>
      <c r="K203" s="508">
        <v>222.05</v>
      </c>
      <c r="L203" s="508">
        <v>214.45</v>
      </c>
      <c r="M203" s="508">
        <v>1.26474</v>
      </c>
      <c r="N203" s="1"/>
      <c r="O203" s="1"/>
    </row>
    <row r="204" spans="1:15" ht="12.75" customHeight="1">
      <c r="A204" s="31">
        <v>194</v>
      </c>
      <c r="B204" s="507" t="s">
        <v>390</v>
      </c>
      <c r="C204" s="508">
        <v>123.95</v>
      </c>
      <c r="D204" s="509">
        <v>125.28333333333332</v>
      </c>
      <c r="E204" s="509">
        <v>120.86666666666665</v>
      </c>
      <c r="F204" s="509">
        <v>117.78333333333333</v>
      </c>
      <c r="G204" s="509">
        <v>113.36666666666666</v>
      </c>
      <c r="H204" s="509">
        <v>128.36666666666662</v>
      </c>
      <c r="I204" s="509">
        <v>132.7833333333333</v>
      </c>
      <c r="J204" s="509">
        <v>135.86666666666662</v>
      </c>
      <c r="K204" s="508">
        <v>129.69999999999999</v>
      </c>
      <c r="L204" s="508">
        <v>122.2</v>
      </c>
      <c r="M204" s="508">
        <v>6.4268599999999996</v>
      </c>
      <c r="N204" s="1"/>
      <c r="O204" s="1"/>
    </row>
    <row r="205" spans="1:15" ht="12.75" customHeight="1">
      <c r="A205" s="31">
        <v>195</v>
      </c>
      <c r="B205" s="507" t="s">
        <v>119</v>
      </c>
      <c r="C205" s="508">
        <v>2392.4499999999998</v>
      </c>
      <c r="D205" s="509">
        <v>2394.0166666666664</v>
      </c>
      <c r="E205" s="509">
        <v>2375.0333333333328</v>
      </c>
      <c r="F205" s="509">
        <v>2357.6166666666663</v>
      </c>
      <c r="G205" s="509">
        <v>2338.6333333333328</v>
      </c>
      <c r="H205" s="509">
        <v>2411.4333333333329</v>
      </c>
      <c r="I205" s="509">
        <v>2430.4166666666665</v>
      </c>
      <c r="J205" s="509">
        <v>2447.833333333333</v>
      </c>
      <c r="K205" s="508">
        <v>2413</v>
      </c>
      <c r="L205" s="508">
        <v>2376.6</v>
      </c>
      <c r="M205" s="508">
        <v>3.4345300000000001</v>
      </c>
      <c r="N205" s="1"/>
      <c r="O205" s="1"/>
    </row>
    <row r="206" spans="1:15" ht="12.75" customHeight="1">
      <c r="A206" s="31">
        <v>196</v>
      </c>
      <c r="B206" s="507" t="s">
        <v>386</v>
      </c>
      <c r="C206" s="508">
        <v>77</v>
      </c>
      <c r="D206" s="509">
        <v>77.666666666666671</v>
      </c>
      <c r="E206" s="509">
        <v>75.983333333333348</v>
      </c>
      <c r="F206" s="509">
        <v>74.966666666666683</v>
      </c>
      <c r="G206" s="509">
        <v>73.28333333333336</v>
      </c>
      <c r="H206" s="509">
        <v>78.683333333333337</v>
      </c>
      <c r="I206" s="509">
        <v>80.366666666666646</v>
      </c>
      <c r="J206" s="509">
        <v>81.383333333333326</v>
      </c>
      <c r="K206" s="508">
        <v>79.349999999999994</v>
      </c>
      <c r="L206" s="508">
        <v>76.650000000000006</v>
      </c>
      <c r="M206" s="508">
        <v>97.167429999999996</v>
      </c>
      <c r="N206" s="1"/>
      <c r="O206" s="1"/>
    </row>
    <row r="207" spans="1:15" ht="12.75" customHeight="1">
      <c r="A207" s="31">
        <v>197</v>
      </c>
      <c r="B207" s="507" t="s">
        <v>847</v>
      </c>
      <c r="C207" s="508">
        <v>3322.6</v>
      </c>
      <c r="D207" s="509">
        <v>3341.2833333333333</v>
      </c>
      <c r="E207" s="509">
        <v>3282.7166666666667</v>
      </c>
      <c r="F207" s="509">
        <v>3242.8333333333335</v>
      </c>
      <c r="G207" s="509">
        <v>3184.2666666666669</v>
      </c>
      <c r="H207" s="509">
        <v>3381.1666666666665</v>
      </c>
      <c r="I207" s="509">
        <v>3439.7333333333331</v>
      </c>
      <c r="J207" s="509">
        <v>3479.6166666666663</v>
      </c>
      <c r="K207" s="508">
        <v>3399.85</v>
      </c>
      <c r="L207" s="508">
        <v>3301.4</v>
      </c>
      <c r="M207" s="508">
        <v>0.1656</v>
      </c>
      <c r="N207" s="1"/>
      <c r="O207" s="1"/>
    </row>
    <row r="208" spans="1:15" ht="12.75" customHeight="1">
      <c r="A208" s="31">
        <v>198</v>
      </c>
      <c r="B208" s="507" t="s">
        <v>832</v>
      </c>
      <c r="C208" s="508">
        <v>506.6</v>
      </c>
      <c r="D208" s="509">
        <v>509.81666666666666</v>
      </c>
      <c r="E208" s="509">
        <v>501.7833333333333</v>
      </c>
      <c r="F208" s="509">
        <v>496.96666666666664</v>
      </c>
      <c r="G208" s="509">
        <v>488.93333333333328</v>
      </c>
      <c r="H208" s="509">
        <v>514.63333333333333</v>
      </c>
      <c r="I208" s="509">
        <v>522.66666666666674</v>
      </c>
      <c r="J208" s="509">
        <v>527.48333333333335</v>
      </c>
      <c r="K208" s="508">
        <v>517.85</v>
      </c>
      <c r="L208" s="508">
        <v>505</v>
      </c>
      <c r="M208" s="508">
        <v>0.67520999999999998</v>
      </c>
      <c r="N208" s="1"/>
      <c r="O208" s="1"/>
    </row>
    <row r="209" spans="1:15" ht="12.75" customHeight="1">
      <c r="A209" s="31">
        <v>199</v>
      </c>
      <c r="B209" s="507" t="s">
        <v>121</v>
      </c>
      <c r="C209" s="508">
        <v>458.9</v>
      </c>
      <c r="D209" s="509">
        <v>458.7166666666667</v>
      </c>
      <c r="E209" s="509">
        <v>453.03333333333342</v>
      </c>
      <c r="F209" s="509">
        <v>447.16666666666674</v>
      </c>
      <c r="G209" s="509">
        <v>441.48333333333346</v>
      </c>
      <c r="H209" s="509">
        <v>464.58333333333337</v>
      </c>
      <c r="I209" s="509">
        <v>470.26666666666665</v>
      </c>
      <c r="J209" s="509">
        <v>476.13333333333333</v>
      </c>
      <c r="K209" s="508">
        <v>464.4</v>
      </c>
      <c r="L209" s="508">
        <v>452.85</v>
      </c>
      <c r="M209" s="508">
        <v>31.221160000000001</v>
      </c>
      <c r="N209" s="1"/>
      <c r="O209" s="1"/>
    </row>
    <row r="210" spans="1:15" ht="12.75" customHeight="1">
      <c r="A210" s="31">
        <v>200</v>
      </c>
      <c r="B210" s="507" t="s">
        <v>391</v>
      </c>
      <c r="C210" s="508">
        <v>117.65</v>
      </c>
      <c r="D210" s="509">
        <v>118.25</v>
      </c>
      <c r="E210" s="509">
        <v>116.2</v>
      </c>
      <c r="F210" s="509">
        <v>114.75</v>
      </c>
      <c r="G210" s="509">
        <v>112.7</v>
      </c>
      <c r="H210" s="509">
        <v>119.7</v>
      </c>
      <c r="I210" s="509">
        <v>121.75000000000001</v>
      </c>
      <c r="J210" s="509">
        <v>123.2</v>
      </c>
      <c r="K210" s="508">
        <v>120.3</v>
      </c>
      <c r="L210" s="508">
        <v>116.8</v>
      </c>
      <c r="M210" s="508">
        <v>19.03275</v>
      </c>
      <c r="N210" s="1"/>
      <c r="O210" s="1"/>
    </row>
    <row r="211" spans="1:15" ht="12.75" customHeight="1">
      <c r="A211" s="31">
        <v>201</v>
      </c>
      <c r="B211" s="507" t="s">
        <v>122</v>
      </c>
      <c r="C211" s="508">
        <v>291.64999999999998</v>
      </c>
      <c r="D211" s="509">
        <v>292.58333333333331</v>
      </c>
      <c r="E211" s="509">
        <v>289.16666666666663</v>
      </c>
      <c r="F211" s="509">
        <v>286.68333333333334</v>
      </c>
      <c r="G211" s="509">
        <v>283.26666666666665</v>
      </c>
      <c r="H211" s="509">
        <v>295.06666666666661</v>
      </c>
      <c r="I211" s="509">
        <v>298.48333333333323</v>
      </c>
      <c r="J211" s="509">
        <v>300.96666666666658</v>
      </c>
      <c r="K211" s="508">
        <v>296</v>
      </c>
      <c r="L211" s="508">
        <v>290.10000000000002</v>
      </c>
      <c r="M211" s="508">
        <v>14.990930000000001</v>
      </c>
      <c r="N211" s="1"/>
      <c r="O211" s="1"/>
    </row>
    <row r="212" spans="1:15" ht="12.75" customHeight="1">
      <c r="A212" s="31">
        <v>202</v>
      </c>
      <c r="B212" s="507" t="s">
        <v>123</v>
      </c>
      <c r="C212" s="508">
        <v>2296.9499999999998</v>
      </c>
      <c r="D212" s="509">
        <v>2297.75</v>
      </c>
      <c r="E212" s="509">
        <v>2282.5</v>
      </c>
      <c r="F212" s="509">
        <v>2268.0500000000002</v>
      </c>
      <c r="G212" s="509">
        <v>2252.8000000000002</v>
      </c>
      <c r="H212" s="509">
        <v>2312.1999999999998</v>
      </c>
      <c r="I212" s="509">
        <v>2327.4499999999998</v>
      </c>
      <c r="J212" s="509">
        <v>2341.8999999999996</v>
      </c>
      <c r="K212" s="508">
        <v>2313</v>
      </c>
      <c r="L212" s="508">
        <v>2283.3000000000002</v>
      </c>
      <c r="M212" s="508">
        <v>8.9550300000000007</v>
      </c>
      <c r="N212" s="1"/>
      <c r="O212" s="1"/>
    </row>
    <row r="213" spans="1:15" ht="12.75" customHeight="1">
      <c r="A213" s="31">
        <v>203</v>
      </c>
      <c r="B213" s="507" t="s">
        <v>263</v>
      </c>
      <c r="C213" s="508">
        <v>313.64999999999998</v>
      </c>
      <c r="D213" s="509">
        <v>314.61666666666662</v>
      </c>
      <c r="E213" s="509">
        <v>311.33333333333326</v>
      </c>
      <c r="F213" s="509">
        <v>309.01666666666665</v>
      </c>
      <c r="G213" s="509">
        <v>305.73333333333329</v>
      </c>
      <c r="H213" s="509">
        <v>316.93333333333322</v>
      </c>
      <c r="I213" s="509">
        <v>320.21666666666664</v>
      </c>
      <c r="J213" s="509">
        <v>322.53333333333319</v>
      </c>
      <c r="K213" s="508">
        <v>317.89999999999998</v>
      </c>
      <c r="L213" s="508">
        <v>312.3</v>
      </c>
      <c r="M213" s="508">
        <v>3.6823700000000001</v>
      </c>
      <c r="N213" s="1"/>
      <c r="O213" s="1"/>
    </row>
    <row r="214" spans="1:15" ht="12.75" customHeight="1">
      <c r="A214" s="31">
        <v>204</v>
      </c>
      <c r="B214" s="507" t="s">
        <v>848</v>
      </c>
      <c r="C214" s="508">
        <v>816.2</v>
      </c>
      <c r="D214" s="509">
        <v>820.80000000000007</v>
      </c>
      <c r="E214" s="509">
        <v>806.65000000000009</v>
      </c>
      <c r="F214" s="509">
        <v>797.1</v>
      </c>
      <c r="G214" s="509">
        <v>782.95</v>
      </c>
      <c r="H214" s="509">
        <v>830.35000000000014</v>
      </c>
      <c r="I214" s="509">
        <v>844.5</v>
      </c>
      <c r="J214" s="509">
        <v>854.05000000000018</v>
      </c>
      <c r="K214" s="508">
        <v>834.95</v>
      </c>
      <c r="L214" s="508">
        <v>811.25</v>
      </c>
      <c r="M214" s="508">
        <v>0.27699000000000001</v>
      </c>
      <c r="N214" s="1"/>
      <c r="O214" s="1"/>
    </row>
    <row r="215" spans="1:15" ht="12.75" customHeight="1">
      <c r="A215" s="31">
        <v>205</v>
      </c>
      <c r="B215" s="507" t="s">
        <v>392</v>
      </c>
      <c r="C215" s="508">
        <v>40165.4</v>
      </c>
      <c r="D215" s="509">
        <v>40133.466666666667</v>
      </c>
      <c r="E215" s="509">
        <v>39817.933333333334</v>
      </c>
      <c r="F215" s="509">
        <v>39470.466666666667</v>
      </c>
      <c r="G215" s="509">
        <v>39154.933333333334</v>
      </c>
      <c r="H215" s="509">
        <v>40480.933333333334</v>
      </c>
      <c r="I215" s="509">
        <v>40796.466666666674</v>
      </c>
      <c r="J215" s="509">
        <v>41143.933333333334</v>
      </c>
      <c r="K215" s="508">
        <v>40449</v>
      </c>
      <c r="L215" s="508">
        <v>39786</v>
      </c>
      <c r="M215" s="508">
        <v>1.222E-2</v>
      </c>
      <c r="N215" s="1"/>
      <c r="O215" s="1"/>
    </row>
    <row r="216" spans="1:15" ht="12.75" customHeight="1">
      <c r="A216" s="31">
        <v>206</v>
      </c>
      <c r="B216" s="507" t="s">
        <v>393</v>
      </c>
      <c r="C216" s="508">
        <v>39.049999999999997</v>
      </c>
      <c r="D216" s="509">
        <v>39.333333333333336</v>
      </c>
      <c r="E216" s="509">
        <v>38.666666666666671</v>
      </c>
      <c r="F216" s="509">
        <v>38.283333333333339</v>
      </c>
      <c r="G216" s="509">
        <v>37.616666666666674</v>
      </c>
      <c r="H216" s="509">
        <v>39.716666666666669</v>
      </c>
      <c r="I216" s="509">
        <v>40.38333333333334</v>
      </c>
      <c r="J216" s="509">
        <v>40.766666666666666</v>
      </c>
      <c r="K216" s="508">
        <v>40</v>
      </c>
      <c r="L216" s="508">
        <v>38.950000000000003</v>
      </c>
      <c r="M216" s="508">
        <v>9.7954100000000004</v>
      </c>
      <c r="N216" s="1"/>
      <c r="O216" s="1"/>
    </row>
    <row r="217" spans="1:15" ht="12.75" customHeight="1">
      <c r="A217" s="31">
        <v>207</v>
      </c>
      <c r="B217" s="507" t="s">
        <v>405</v>
      </c>
      <c r="C217" s="508">
        <v>161.25</v>
      </c>
      <c r="D217" s="509">
        <v>160.29999999999998</v>
      </c>
      <c r="E217" s="509">
        <v>157.34999999999997</v>
      </c>
      <c r="F217" s="509">
        <v>153.44999999999999</v>
      </c>
      <c r="G217" s="509">
        <v>150.49999999999997</v>
      </c>
      <c r="H217" s="509">
        <v>164.19999999999996</v>
      </c>
      <c r="I217" s="509">
        <v>167.14999999999995</v>
      </c>
      <c r="J217" s="509">
        <v>171.04999999999995</v>
      </c>
      <c r="K217" s="508">
        <v>163.25</v>
      </c>
      <c r="L217" s="508">
        <v>156.4</v>
      </c>
      <c r="M217" s="508">
        <v>93.850459999999998</v>
      </c>
      <c r="N217" s="1"/>
      <c r="O217" s="1"/>
    </row>
    <row r="218" spans="1:15" ht="12.75" customHeight="1">
      <c r="A218" s="31">
        <v>208</v>
      </c>
      <c r="B218" s="507" t="s">
        <v>124</v>
      </c>
      <c r="C218" s="508">
        <v>219.75</v>
      </c>
      <c r="D218" s="509">
        <v>221.16666666666666</v>
      </c>
      <c r="E218" s="509">
        <v>216.68333333333331</v>
      </c>
      <c r="F218" s="509">
        <v>213.61666666666665</v>
      </c>
      <c r="G218" s="509">
        <v>209.1333333333333</v>
      </c>
      <c r="H218" s="509">
        <v>224.23333333333332</v>
      </c>
      <c r="I218" s="509">
        <v>228.71666666666667</v>
      </c>
      <c r="J218" s="509">
        <v>231.78333333333333</v>
      </c>
      <c r="K218" s="508">
        <v>225.65</v>
      </c>
      <c r="L218" s="508">
        <v>218.1</v>
      </c>
      <c r="M218" s="508">
        <v>93.479339999999993</v>
      </c>
      <c r="N218" s="1"/>
      <c r="O218" s="1"/>
    </row>
    <row r="219" spans="1:15" ht="12.75" customHeight="1">
      <c r="A219" s="31">
        <v>209</v>
      </c>
      <c r="B219" s="507" t="s">
        <v>125</v>
      </c>
      <c r="C219" s="508">
        <v>727.1</v>
      </c>
      <c r="D219" s="509">
        <v>726.86666666666667</v>
      </c>
      <c r="E219" s="509">
        <v>719.83333333333337</v>
      </c>
      <c r="F219" s="509">
        <v>712.56666666666672</v>
      </c>
      <c r="G219" s="509">
        <v>705.53333333333342</v>
      </c>
      <c r="H219" s="509">
        <v>734.13333333333333</v>
      </c>
      <c r="I219" s="509">
        <v>741.16666666666663</v>
      </c>
      <c r="J219" s="509">
        <v>748.43333333333328</v>
      </c>
      <c r="K219" s="508">
        <v>733.9</v>
      </c>
      <c r="L219" s="508">
        <v>719.6</v>
      </c>
      <c r="M219" s="508">
        <v>88.006900000000002</v>
      </c>
      <c r="N219" s="1"/>
      <c r="O219" s="1"/>
    </row>
    <row r="220" spans="1:15" ht="12.75" customHeight="1">
      <c r="A220" s="31">
        <v>210</v>
      </c>
      <c r="B220" s="507" t="s">
        <v>126</v>
      </c>
      <c r="C220" s="508">
        <v>1340.35</v>
      </c>
      <c r="D220" s="509">
        <v>1345.6499999999999</v>
      </c>
      <c r="E220" s="509">
        <v>1329.7999999999997</v>
      </c>
      <c r="F220" s="509">
        <v>1319.2499999999998</v>
      </c>
      <c r="G220" s="509">
        <v>1303.3999999999996</v>
      </c>
      <c r="H220" s="509">
        <v>1356.1999999999998</v>
      </c>
      <c r="I220" s="509">
        <v>1372.0499999999997</v>
      </c>
      <c r="J220" s="509">
        <v>1382.6</v>
      </c>
      <c r="K220" s="508">
        <v>1361.5</v>
      </c>
      <c r="L220" s="508">
        <v>1335.1</v>
      </c>
      <c r="M220" s="508">
        <v>2.34118</v>
      </c>
      <c r="N220" s="1"/>
      <c r="O220" s="1"/>
    </row>
    <row r="221" spans="1:15" ht="12.75" customHeight="1">
      <c r="A221" s="31">
        <v>211</v>
      </c>
      <c r="B221" s="507" t="s">
        <v>127</v>
      </c>
      <c r="C221" s="508">
        <v>564.35</v>
      </c>
      <c r="D221" s="509">
        <v>562.11666666666667</v>
      </c>
      <c r="E221" s="509">
        <v>557.23333333333335</v>
      </c>
      <c r="F221" s="509">
        <v>550.11666666666667</v>
      </c>
      <c r="G221" s="509">
        <v>545.23333333333335</v>
      </c>
      <c r="H221" s="509">
        <v>569.23333333333335</v>
      </c>
      <c r="I221" s="509">
        <v>574.11666666666679</v>
      </c>
      <c r="J221" s="509">
        <v>581.23333333333335</v>
      </c>
      <c r="K221" s="508">
        <v>567</v>
      </c>
      <c r="L221" s="508">
        <v>555</v>
      </c>
      <c r="M221" s="508">
        <v>7.7119099999999996</v>
      </c>
      <c r="N221" s="1"/>
      <c r="O221" s="1"/>
    </row>
    <row r="222" spans="1:15" ht="12.75" customHeight="1">
      <c r="A222" s="31">
        <v>212</v>
      </c>
      <c r="B222" s="507" t="s">
        <v>409</v>
      </c>
      <c r="C222" s="508">
        <v>238.9</v>
      </c>
      <c r="D222" s="509">
        <v>238.1</v>
      </c>
      <c r="E222" s="509">
        <v>235.29999999999998</v>
      </c>
      <c r="F222" s="509">
        <v>231.7</v>
      </c>
      <c r="G222" s="509">
        <v>228.89999999999998</v>
      </c>
      <c r="H222" s="509">
        <v>241.7</v>
      </c>
      <c r="I222" s="509">
        <v>244.5</v>
      </c>
      <c r="J222" s="509">
        <v>248.1</v>
      </c>
      <c r="K222" s="508">
        <v>240.9</v>
      </c>
      <c r="L222" s="508">
        <v>234.5</v>
      </c>
      <c r="M222" s="508">
        <v>2.3145600000000002</v>
      </c>
      <c r="N222" s="1"/>
      <c r="O222" s="1"/>
    </row>
    <row r="223" spans="1:15" ht="12.75" customHeight="1">
      <c r="A223" s="31">
        <v>213</v>
      </c>
      <c r="B223" s="507" t="s">
        <v>395</v>
      </c>
      <c r="C223" s="508">
        <v>46.95</v>
      </c>
      <c r="D223" s="509">
        <v>47.35</v>
      </c>
      <c r="E223" s="509">
        <v>46.300000000000004</v>
      </c>
      <c r="F223" s="509">
        <v>45.650000000000006</v>
      </c>
      <c r="G223" s="509">
        <v>44.600000000000009</v>
      </c>
      <c r="H223" s="509">
        <v>48</v>
      </c>
      <c r="I223" s="509">
        <v>49.05</v>
      </c>
      <c r="J223" s="509">
        <v>49.699999999999996</v>
      </c>
      <c r="K223" s="508">
        <v>48.4</v>
      </c>
      <c r="L223" s="508">
        <v>46.7</v>
      </c>
      <c r="M223" s="508">
        <v>82.422700000000006</v>
      </c>
      <c r="N223" s="1"/>
      <c r="O223" s="1"/>
    </row>
    <row r="224" spans="1:15" ht="12.75" customHeight="1">
      <c r="A224" s="31">
        <v>214</v>
      </c>
      <c r="B224" s="507" t="s">
        <v>128</v>
      </c>
      <c r="C224" s="508">
        <v>13.65</v>
      </c>
      <c r="D224" s="509">
        <v>13.716666666666667</v>
      </c>
      <c r="E224" s="509">
        <v>13.333333333333334</v>
      </c>
      <c r="F224" s="509">
        <v>13.016666666666667</v>
      </c>
      <c r="G224" s="509">
        <v>12.633333333333335</v>
      </c>
      <c r="H224" s="509">
        <v>14.033333333333333</v>
      </c>
      <c r="I224" s="509">
        <v>14.416666666666666</v>
      </c>
      <c r="J224" s="509">
        <v>14.733333333333333</v>
      </c>
      <c r="K224" s="508">
        <v>14.1</v>
      </c>
      <c r="L224" s="508">
        <v>13.4</v>
      </c>
      <c r="M224" s="508">
        <v>2483.66228</v>
      </c>
      <c r="N224" s="1"/>
      <c r="O224" s="1"/>
    </row>
    <row r="225" spans="1:15" ht="12.75" customHeight="1">
      <c r="A225" s="31">
        <v>215</v>
      </c>
      <c r="B225" s="507" t="s">
        <v>396</v>
      </c>
      <c r="C225" s="508">
        <v>52</v>
      </c>
      <c r="D225" s="509">
        <v>51.866666666666667</v>
      </c>
      <c r="E225" s="509">
        <v>50.683333333333337</v>
      </c>
      <c r="F225" s="509">
        <v>49.366666666666667</v>
      </c>
      <c r="G225" s="509">
        <v>48.183333333333337</v>
      </c>
      <c r="H225" s="509">
        <v>53.183333333333337</v>
      </c>
      <c r="I225" s="509">
        <v>54.36666666666666</v>
      </c>
      <c r="J225" s="509">
        <v>55.683333333333337</v>
      </c>
      <c r="K225" s="508">
        <v>53.05</v>
      </c>
      <c r="L225" s="508">
        <v>50.55</v>
      </c>
      <c r="M225" s="508">
        <v>56.033180000000002</v>
      </c>
      <c r="N225" s="1"/>
      <c r="O225" s="1"/>
    </row>
    <row r="226" spans="1:15" ht="12.75" customHeight="1">
      <c r="A226" s="31">
        <v>216</v>
      </c>
      <c r="B226" s="507" t="s">
        <v>129</v>
      </c>
      <c r="C226" s="508">
        <v>46.9</v>
      </c>
      <c r="D226" s="509">
        <v>47.183333333333337</v>
      </c>
      <c r="E226" s="509">
        <v>46.416666666666671</v>
      </c>
      <c r="F226" s="509">
        <v>45.933333333333337</v>
      </c>
      <c r="G226" s="509">
        <v>45.166666666666671</v>
      </c>
      <c r="H226" s="509">
        <v>47.666666666666671</v>
      </c>
      <c r="I226" s="509">
        <v>48.433333333333337</v>
      </c>
      <c r="J226" s="509">
        <v>48.916666666666671</v>
      </c>
      <c r="K226" s="508">
        <v>47.95</v>
      </c>
      <c r="L226" s="508">
        <v>46.7</v>
      </c>
      <c r="M226" s="508">
        <v>172.61052000000001</v>
      </c>
      <c r="N226" s="1"/>
      <c r="O226" s="1"/>
    </row>
    <row r="227" spans="1:15" ht="12.75" customHeight="1">
      <c r="A227" s="31">
        <v>217</v>
      </c>
      <c r="B227" s="507" t="s">
        <v>407</v>
      </c>
      <c r="C227" s="508">
        <v>250.75</v>
      </c>
      <c r="D227" s="509">
        <v>253.08333333333334</v>
      </c>
      <c r="E227" s="509">
        <v>247.66666666666669</v>
      </c>
      <c r="F227" s="509">
        <v>244.58333333333334</v>
      </c>
      <c r="G227" s="509">
        <v>239.16666666666669</v>
      </c>
      <c r="H227" s="509">
        <v>256.16666666666669</v>
      </c>
      <c r="I227" s="509">
        <v>261.58333333333337</v>
      </c>
      <c r="J227" s="509">
        <v>264.66666666666669</v>
      </c>
      <c r="K227" s="508">
        <v>258.5</v>
      </c>
      <c r="L227" s="508">
        <v>250</v>
      </c>
      <c r="M227" s="508">
        <v>105.88760000000001</v>
      </c>
      <c r="N227" s="1"/>
      <c r="O227" s="1"/>
    </row>
    <row r="228" spans="1:15" ht="12.75" customHeight="1">
      <c r="A228" s="31">
        <v>218</v>
      </c>
      <c r="B228" s="507" t="s">
        <v>397</v>
      </c>
      <c r="C228" s="508">
        <v>1124.7</v>
      </c>
      <c r="D228" s="509">
        <v>1123.0500000000002</v>
      </c>
      <c r="E228" s="509">
        <v>1107.4500000000003</v>
      </c>
      <c r="F228" s="509">
        <v>1090.2</v>
      </c>
      <c r="G228" s="509">
        <v>1074.6000000000001</v>
      </c>
      <c r="H228" s="509">
        <v>1140.3000000000004</v>
      </c>
      <c r="I228" s="509">
        <v>1155.9000000000003</v>
      </c>
      <c r="J228" s="509">
        <v>1173.1500000000005</v>
      </c>
      <c r="K228" s="508">
        <v>1138.6500000000001</v>
      </c>
      <c r="L228" s="508">
        <v>1105.8</v>
      </c>
      <c r="M228" s="508">
        <v>3.381E-2</v>
      </c>
      <c r="N228" s="1"/>
      <c r="O228" s="1"/>
    </row>
    <row r="229" spans="1:15" ht="12.75" customHeight="1">
      <c r="A229" s="31">
        <v>219</v>
      </c>
      <c r="B229" s="507" t="s">
        <v>130</v>
      </c>
      <c r="C229" s="508">
        <v>494.25</v>
      </c>
      <c r="D229" s="509">
        <v>495.15000000000003</v>
      </c>
      <c r="E229" s="509">
        <v>488.30000000000007</v>
      </c>
      <c r="F229" s="509">
        <v>482.35</v>
      </c>
      <c r="G229" s="509">
        <v>475.50000000000006</v>
      </c>
      <c r="H229" s="509">
        <v>501.10000000000008</v>
      </c>
      <c r="I229" s="509">
        <v>507.9500000000001</v>
      </c>
      <c r="J229" s="509">
        <v>513.90000000000009</v>
      </c>
      <c r="K229" s="508">
        <v>502</v>
      </c>
      <c r="L229" s="508">
        <v>489.2</v>
      </c>
      <c r="M229" s="508">
        <v>11.73194</v>
      </c>
      <c r="N229" s="1"/>
      <c r="O229" s="1"/>
    </row>
    <row r="230" spans="1:15" ht="12.75" customHeight="1">
      <c r="A230" s="31">
        <v>220</v>
      </c>
      <c r="B230" s="507" t="s">
        <v>398</v>
      </c>
      <c r="C230" s="508">
        <v>271.45</v>
      </c>
      <c r="D230" s="509">
        <v>276.08333333333331</v>
      </c>
      <c r="E230" s="509">
        <v>265.76666666666665</v>
      </c>
      <c r="F230" s="509">
        <v>260.08333333333331</v>
      </c>
      <c r="G230" s="509">
        <v>249.76666666666665</v>
      </c>
      <c r="H230" s="509">
        <v>281.76666666666665</v>
      </c>
      <c r="I230" s="509">
        <v>292.08333333333337</v>
      </c>
      <c r="J230" s="509">
        <v>297.76666666666665</v>
      </c>
      <c r="K230" s="508">
        <v>286.39999999999998</v>
      </c>
      <c r="L230" s="508">
        <v>270.39999999999998</v>
      </c>
      <c r="M230" s="508">
        <v>5.5430700000000002</v>
      </c>
      <c r="N230" s="1"/>
      <c r="O230" s="1"/>
    </row>
    <row r="231" spans="1:15" ht="12.75" customHeight="1">
      <c r="A231" s="31">
        <v>221</v>
      </c>
      <c r="B231" s="507" t="s">
        <v>399</v>
      </c>
      <c r="C231" s="508">
        <v>1407.2</v>
      </c>
      <c r="D231" s="509">
        <v>1401.6499999999999</v>
      </c>
      <c r="E231" s="509">
        <v>1388.5999999999997</v>
      </c>
      <c r="F231" s="509">
        <v>1369.9999999999998</v>
      </c>
      <c r="G231" s="509">
        <v>1356.9499999999996</v>
      </c>
      <c r="H231" s="509">
        <v>1420.2499999999998</v>
      </c>
      <c r="I231" s="509">
        <v>1433.3</v>
      </c>
      <c r="J231" s="509">
        <v>1451.8999999999999</v>
      </c>
      <c r="K231" s="508">
        <v>1414.7</v>
      </c>
      <c r="L231" s="508">
        <v>1383.05</v>
      </c>
      <c r="M231" s="508">
        <v>0.35965999999999998</v>
      </c>
      <c r="N231" s="1"/>
      <c r="O231" s="1"/>
    </row>
    <row r="232" spans="1:15" ht="12.75" customHeight="1">
      <c r="A232" s="31">
        <v>222</v>
      </c>
      <c r="B232" s="507" t="s">
        <v>131</v>
      </c>
      <c r="C232" s="508">
        <v>176.65</v>
      </c>
      <c r="D232" s="509">
        <v>177.68333333333331</v>
      </c>
      <c r="E232" s="509">
        <v>173.96666666666661</v>
      </c>
      <c r="F232" s="509">
        <v>171.2833333333333</v>
      </c>
      <c r="G232" s="509">
        <v>167.56666666666661</v>
      </c>
      <c r="H232" s="509">
        <v>180.36666666666662</v>
      </c>
      <c r="I232" s="509">
        <v>184.08333333333331</v>
      </c>
      <c r="J232" s="509">
        <v>186.76666666666662</v>
      </c>
      <c r="K232" s="508">
        <v>181.4</v>
      </c>
      <c r="L232" s="508">
        <v>175</v>
      </c>
      <c r="M232" s="508">
        <v>46.460740000000001</v>
      </c>
      <c r="N232" s="1"/>
      <c r="O232" s="1"/>
    </row>
    <row r="233" spans="1:15" ht="12.75" customHeight="1">
      <c r="A233" s="31">
        <v>223</v>
      </c>
      <c r="B233" s="507" t="s">
        <v>404</v>
      </c>
      <c r="C233" s="508">
        <v>184.4</v>
      </c>
      <c r="D233" s="509">
        <v>185.11666666666665</v>
      </c>
      <c r="E233" s="509">
        <v>180.98333333333329</v>
      </c>
      <c r="F233" s="509">
        <v>177.56666666666663</v>
      </c>
      <c r="G233" s="509">
        <v>173.43333333333328</v>
      </c>
      <c r="H233" s="509">
        <v>188.5333333333333</v>
      </c>
      <c r="I233" s="509">
        <v>192.66666666666669</v>
      </c>
      <c r="J233" s="509">
        <v>196.08333333333331</v>
      </c>
      <c r="K233" s="508">
        <v>189.25</v>
      </c>
      <c r="L233" s="508">
        <v>181.7</v>
      </c>
      <c r="M233" s="508">
        <v>33.938139999999997</v>
      </c>
      <c r="N233" s="1"/>
      <c r="O233" s="1"/>
    </row>
    <row r="234" spans="1:15" ht="12.75" customHeight="1">
      <c r="A234" s="31">
        <v>224</v>
      </c>
      <c r="B234" s="507" t="s">
        <v>265</v>
      </c>
      <c r="C234" s="508">
        <v>6448.85</v>
      </c>
      <c r="D234" s="509">
        <v>6526.95</v>
      </c>
      <c r="E234" s="509">
        <v>6356.9</v>
      </c>
      <c r="F234" s="509">
        <v>6264.95</v>
      </c>
      <c r="G234" s="509">
        <v>6094.9</v>
      </c>
      <c r="H234" s="509">
        <v>6618.9</v>
      </c>
      <c r="I234" s="509">
        <v>6788.9500000000007</v>
      </c>
      <c r="J234" s="509">
        <v>6880.9</v>
      </c>
      <c r="K234" s="508">
        <v>6697</v>
      </c>
      <c r="L234" s="508">
        <v>6435</v>
      </c>
      <c r="M234" s="508">
        <v>0.80423999999999995</v>
      </c>
      <c r="N234" s="1"/>
      <c r="O234" s="1"/>
    </row>
    <row r="235" spans="1:15" ht="12.75" customHeight="1">
      <c r="A235" s="31">
        <v>225</v>
      </c>
      <c r="B235" s="507" t="s">
        <v>406</v>
      </c>
      <c r="C235" s="508">
        <v>137.55000000000001</v>
      </c>
      <c r="D235" s="509">
        <v>139.03333333333333</v>
      </c>
      <c r="E235" s="509">
        <v>135.56666666666666</v>
      </c>
      <c r="F235" s="509">
        <v>133.58333333333334</v>
      </c>
      <c r="G235" s="509">
        <v>130.11666666666667</v>
      </c>
      <c r="H235" s="509">
        <v>141.01666666666665</v>
      </c>
      <c r="I235" s="509">
        <v>144.48333333333329</v>
      </c>
      <c r="J235" s="509">
        <v>146.46666666666664</v>
      </c>
      <c r="K235" s="508">
        <v>142.5</v>
      </c>
      <c r="L235" s="508">
        <v>137.05000000000001</v>
      </c>
      <c r="M235" s="508">
        <v>21.200479999999999</v>
      </c>
      <c r="N235" s="1"/>
      <c r="O235" s="1"/>
    </row>
    <row r="236" spans="1:15" ht="12.75" customHeight="1">
      <c r="A236" s="31">
        <v>226</v>
      </c>
      <c r="B236" s="507" t="s">
        <v>132</v>
      </c>
      <c r="C236" s="508">
        <v>1967.6</v>
      </c>
      <c r="D236" s="509">
        <v>1968.2333333333333</v>
      </c>
      <c r="E236" s="509">
        <v>1946.4666666666667</v>
      </c>
      <c r="F236" s="509">
        <v>1925.3333333333333</v>
      </c>
      <c r="G236" s="509">
        <v>1903.5666666666666</v>
      </c>
      <c r="H236" s="509">
        <v>1989.3666666666668</v>
      </c>
      <c r="I236" s="509">
        <v>2011.1333333333337</v>
      </c>
      <c r="J236" s="509">
        <v>2032.2666666666669</v>
      </c>
      <c r="K236" s="508">
        <v>1990</v>
      </c>
      <c r="L236" s="508">
        <v>1947.1</v>
      </c>
      <c r="M236" s="508">
        <v>6.7923200000000001</v>
      </c>
      <c r="N236" s="1"/>
      <c r="O236" s="1"/>
    </row>
    <row r="237" spans="1:15" ht="12.75" customHeight="1">
      <c r="A237" s="31">
        <v>227</v>
      </c>
      <c r="B237" s="507" t="s">
        <v>849</v>
      </c>
      <c r="C237" s="508">
        <v>1914.15</v>
      </c>
      <c r="D237" s="509">
        <v>1929.0333333333335</v>
      </c>
      <c r="E237" s="509">
        <v>1890.166666666667</v>
      </c>
      <c r="F237" s="509">
        <v>1866.1833333333334</v>
      </c>
      <c r="G237" s="509">
        <v>1827.3166666666668</v>
      </c>
      <c r="H237" s="509">
        <v>1953.0166666666671</v>
      </c>
      <c r="I237" s="509">
        <v>1991.8833333333334</v>
      </c>
      <c r="J237" s="509">
        <v>2015.8666666666672</v>
      </c>
      <c r="K237" s="508">
        <v>1967.9</v>
      </c>
      <c r="L237" s="508">
        <v>1905.05</v>
      </c>
      <c r="M237" s="508">
        <v>0.25649</v>
      </c>
      <c r="N237" s="1"/>
      <c r="O237" s="1"/>
    </row>
    <row r="238" spans="1:15" ht="12.75" customHeight="1">
      <c r="A238" s="31">
        <v>228</v>
      </c>
      <c r="B238" s="507" t="s">
        <v>410</v>
      </c>
      <c r="C238" s="508">
        <v>422</v>
      </c>
      <c r="D238" s="509">
        <v>420.23333333333335</v>
      </c>
      <c r="E238" s="509">
        <v>415.2166666666667</v>
      </c>
      <c r="F238" s="509">
        <v>408.43333333333334</v>
      </c>
      <c r="G238" s="509">
        <v>403.41666666666669</v>
      </c>
      <c r="H238" s="509">
        <v>427.01666666666671</v>
      </c>
      <c r="I238" s="509">
        <v>432.03333333333336</v>
      </c>
      <c r="J238" s="509">
        <v>438.81666666666672</v>
      </c>
      <c r="K238" s="508">
        <v>425.25</v>
      </c>
      <c r="L238" s="508">
        <v>413.45</v>
      </c>
      <c r="M238" s="508">
        <v>0.61341000000000001</v>
      </c>
      <c r="N238" s="1"/>
      <c r="O238" s="1"/>
    </row>
    <row r="239" spans="1:15" ht="12.75" customHeight="1">
      <c r="A239" s="31">
        <v>229</v>
      </c>
      <c r="B239" s="507" t="s">
        <v>133</v>
      </c>
      <c r="C239" s="508">
        <v>861.15</v>
      </c>
      <c r="D239" s="509">
        <v>862.25</v>
      </c>
      <c r="E239" s="509">
        <v>845.7</v>
      </c>
      <c r="F239" s="509">
        <v>830.25</v>
      </c>
      <c r="G239" s="509">
        <v>813.7</v>
      </c>
      <c r="H239" s="509">
        <v>877.7</v>
      </c>
      <c r="I239" s="509">
        <v>894.25</v>
      </c>
      <c r="J239" s="509">
        <v>909.7</v>
      </c>
      <c r="K239" s="508">
        <v>878.8</v>
      </c>
      <c r="L239" s="508">
        <v>846.8</v>
      </c>
      <c r="M239" s="508">
        <v>34.62247</v>
      </c>
      <c r="N239" s="1"/>
      <c r="O239" s="1"/>
    </row>
    <row r="240" spans="1:15" ht="12.75" customHeight="1">
      <c r="A240" s="31">
        <v>230</v>
      </c>
      <c r="B240" s="507" t="s">
        <v>134</v>
      </c>
      <c r="C240" s="508">
        <v>249.8</v>
      </c>
      <c r="D240" s="509">
        <v>251</v>
      </c>
      <c r="E240" s="509">
        <v>247</v>
      </c>
      <c r="F240" s="509">
        <v>244.2</v>
      </c>
      <c r="G240" s="509">
        <v>240.2</v>
      </c>
      <c r="H240" s="509">
        <v>253.8</v>
      </c>
      <c r="I240" s="509">
        <v>257.8</v>
      </c>
      <c r="J240" s="509">
        <v>260.60000000000002</v>
      </c>
      <c r="K240" s="508">
        <v>255</v>
      </c>
      <c r="L240" s="508">
        <v>248.2</v>
      </c>
      <c r="M240" s="508">
        <v>10.204689999999999</v>
      </c>
      <c r="N240" s="1"/>
      <c r="O240" s="1"/>
    </row>
    <row r="241" spans="1:15" ht="12.75" customHeight="1">
      <c r="A241" s="31">
        <v>231</v>
      </c>
      <c r="B241" s="507" t="s">
        <v>411</v>
      </c>
      <c r="C241" s="508">
        <v>39.5</v>
      </c>
      <c r="D241" s="509">
        <v>39.699999999999996</v>
      </c>
      <c r="E241" s="509">
        <v>39.149999999999991</v>
      </c>
      <c r="F241" s="509">
        <v>38.799999999999997</v>
      </c>
      <c r="G241" s="509">
        <v>38.249999999999993</v>
      </c>
      <c r="H241" s="509">
        <v>40.04999999999999</v>
      </c>
      <c r="I241" s="509">
        <v>40.599999999999987</v>
      </c>
      <c r="J241" s="509">
        <v>40.949999999999989</v>
      </c>
      <c r="K241" s="508">
        <v>40.25</v>
      </c>
      <c r="L241" s="508">
        <v>39.35</v>
      </c>
      <c r="M241" s="508">
        <v>15.575390000000001</v>
      </c>
      <c r="N241" s="1"/>
      <c r="O241" s="1"/>
    </row>
    <row r="242" spans="1:15" ht="12.75" customHeight="1">
      <c r="A242" s="31">
        <v>232</v>
      </c>
      <c r="B242" s="507" t="s">
        <v>135</v>
      </c>
      <c r="C242" s="508">
        <v>1863.5</v>
      </c>
      <c r="D242" s="509">
        <v>1864.4166666666667</v>
      </c>
      <c r="E242" s="509">
        <v>1853.0833333333335</v>
      </c>
      <c r="F242" s="509">
        <v>1842.6666666666667</v>
      </c>
      <c r="G242" s="509">
        <v>1831.3333333333335</v>
      </c>
      <c r="H242" s="509">
        <v>1874.8333333333335</v>
      </c>
      <c r="I242" s="509">
        <v>1886.166666666667</v>
      </c>
      <c r="J242" s="509">
        <v>1896.5833333333335</v>
      </c>
      <c r="K242" s="508">
        <v>1875.75</v>
      </c>
      <c r="L242" s="508">
        <v>1854</v>
      </c>
      <c r="M242" s="508">
        <v>37.803469999999997</v>
      </c>
      <c r="N242" s="1"/>
      <c r="O242" s="1"/>
    </row>
    <row r="243" spans="1:15" ht="12.75" customHeight="1">
      <c r="A243" s="31">
        <v>233</v>
      </c>
      <c r="B243" s="507" t="s">
        <v>412</v>
      </c>
      <c r="C243" s="508">
        <v>1170.05</v>
      </c>
      <c r="D243" s="509">
        <v>1171.9666666666665</v>
      </c>
      <c r="E243" s="509">
        <v>1147.083333333333</v>
      </c>
      <c r="F243" s="509">
        <v>1124.1166666666666</v>
      </c>
      <c r="G243" s="509">
        <v>1099.2333333333331</v>
      </c>
      <c r="H243" s="509">
        <v>1194.9333333333329</v>
      </c>
      <c r="I243" s="509">
        <v>1219.8166666666666</v>
      </c>
      <c r="J243" s="509">
        <v>1242.7833333333328</v>
      </c>
      <c r="K243" s="508">
        <v>1196.8499999999999</v>
      </c>
      <c r="L243" s="508">
        <v>1149</v>
      </c>
      <c r="M243" s="508">
        <v>0.13150000000000001</v>
      </c>
      <c r="N243" s="1"/>
      <c r="O243" s="1"/>
    </row>
    <row r="244" spans="1:15" ht="12.75" customHeight="1">
      <c r="A244" s="31">
        <v>234</v>
      </c>
      <c r="B244" s="507" t="s">
        <v>413</v>
      </c>
      <c r="C244" s="508">
        <v>367.55</v>
      </c>
      <c r="D244" s="509">
        <v>370.48333333333329</v>
      </c>
      <c r="E244" s="509">
        <v>360.96666666666658</v>
      </c>
      <c r="F244" s="509">
        <v>354.38333333333327</v>
      </c>
      <c r="G244" s="509">
        <v>344.86666666666656</v>
      </c>
      <c r="H244" s="509">
        <v>377.06666666666661</v>
      </c>
      <c r="I244" s="509">
        <v>386.58333333333337</v>
      </c>
      <c r="J244" s="509">
        <v>393.16666666666663</v>
      </c>
      <c r="K244" s="508">
        <v>380</v>
      </c>
      <c r="L244" s="508">
        <v>363.9</v>
      </c>
      <c r="M244" s="508">
        <v>4.4434699999999996</v>
      </c>
      <c r="N244" s="1"/>
      <c r="O244" s="1"/>
    </row>
    <row r="245" spans="1:15" ht="12.75" customHeight="1">
      <c r="A245" s="31">
        <v>235</v>
      </c>
      <c r="B245" s="507" t="s">
        <v>414</v>
      </c>
      <c r="C245" s="508">
        <v>670.25</v>
      </c>
      <c r="D245" s="509">
        <v>673.4</v>
      </c>
      <c r="E245" s="509">
        <v>663.09999999999991</v>
      </c>
      <c r="F245" s="509">
        <v>655.94999999999993</v>
      </c>
      <c r="G245" s="509">
        <v>645.64999999999986</v>
      </c>
      <c r="H245" s="509">
        <v>680.55</v>
      </c>
      <c r="I245" s="509">
        <v>690.84999999999991</v>
      </c>
      <c r="J245" s="509">
        <v>698</v>
      </c>
      <c r="K245" s="508">
        <v>683.7</v>
      </c>
      <c r="L245" s="508">
        <v>666.25</v>
      </c>
      <c r="M245" s="508">
        <v>1.1263000000000001</v>
      </c>
      <c r="N245" s="1"/>
      <c r="O245" s="1"/>
    </row>
    <row r="246" spans="1:15" ht="12.75" customHeight="1">
      <c r="A246" s="31">
        <v>236</v>
      </c>
      <c r="B246" s="507" t="s">
        <v>408</v>
      </c>
      <c r="C246" s="508">
        <v>20.8</v>
      </c>
      <c r="D246" s="509">
        <v>20.866666666666671</v>
      </c>
      <c r="E246" s="509">
        <v>19.88333333333334</v>
      </c>
      <c r="F246" s="509">
        <v>18.966666666666669</v>
      </c>
      <c r="G246" s="509">
        <v>17.983333333333338</v>
      </c>
      <c r="H246" s="509">
        <v>21.783333333333342</v>
      </c>
      <c r="I246" s="509">
        <v>22.766666666666669</v>
      </c>
      <c r="J246" s="509">
        <v>23.683333333333344</v>
      </c>
      <c r="K246" s="508">
        <v>21.85</v>
      </c>
      <c r="L246" s="508">
        <v>19.95</v>
      </c>
      <c r="M246" s="508">
        <v>116.75536</v>
      </c>
      <c r="N246" s="1"/>
      <c r="O246" s="1"/>
    </row>
    <row r="247" spans="1:15" ht="12.75" customHeight="1">
      <c r="A247" s="31">
        <v>237</v>
      </c>
      <c r="B247" s="507" t="s">
        <v>136</v>
      </c>
      <c r="C247" s="508">
        <v>110.25</v>
      </c>
      <c r="D247" s="509">
        <v>111.18333333333334</v>
      </c>
      <c r="E247" s="509">
        <v>108.86666666666667</v>
      </c>
      <c r="F247" s="509">
        <v>107.48333333333333</v>
      </c>
      <c r="G247" s="509">
        <v>105.16666666666667</v>
      </c>
      <c r="H247" s="509">
        <v>112.56666666666668</v>
      </c>
      <c r="I247" s="509">
        <v>114.88333333333334</v>
      </c>
      <c r="J247" s="509">
        <v>116.26666666666668</v>
      </c>
      <c r="K247" s="508">
        <v>113.5</v>
      </c>
      <c r="L247" s="508">
        <v>109.8</v>
      </c>
      <c r="M247" s="508">
        <v>116.02146</v>
      </c>
      <c r="N247" s="1"/>
      <c r="O247" s="1"/>
    </row>
    <row r="248" spans="1:15" ht="12.75" customHeight="1">
      <c r="A248" s="31">
        <v>238</v>
      </c>
      <c r="B248" s="507" t="s">
        <v>400</v>
      </c>
      <c r="C248" s="508">
        <v>463.75</v>
      </c>
      <c r="D248" s="509">
        <v>464.51666666666671</v>
      </c>
      <c r="E248" s="509">
        <v>457.33333333333343</v>
      </c>
      <c r="F248" s="509">
        <v>450.91666666666674</v>
      </c>
      <c r="G248" s="509">
        <v>443.73333333333346</v>
      </c>
      <c r="H248" s="509">
        <v>470.93333333333339</v>
      </c>
      <c r="I248" s="509">
        <v>478.11666666666667</v>
      </c>
      <c r="J248" s="509">
        <v>484.53333333333336</v>
      </c>
      <c r="K248" s="508">
        <v>471.7</v>
      </c>
      <c r="L248" s="508">
        <v>458.1</v>
      </c>
      <c r="M248" s="508">
        <v>2.3393199999999998</v>
      </c>
      <c r="N248" s="1"/>
      <c r="O248" s="1"/>
    </row>
    <row r="249" spans="1:15" ht="12.75" customHeight="1">
      <c r="A249" s="31">
        <v>239</v>
      </c>
      <c r="B249" s="507" t="s">
        <v>266</v>
      </c>
      <c r="C249" s="508">
        <v>2023.05</v>
      </c>
      <c r="D249" s="509">
        <v>2028.7333333333333</v>
      </c>
      <c r="E249" s="509">
        <v>2008.3166666666666</v>
      </c>
      <c r="F249" s="509">
        <v>1993.5833333333333</v>
      </c>
      <c r="G249" s="509">
        <v>1973.1666666666665</v>
      </c>
      <c r="H249" s="509">
        <v>2043.4666666666667</v>
      </c>
      <c r="I249" s="509">
        <v>2063.8833333333332</v>
      </c>
      <c r="J249" s="509">
        <v>2078.6166666666668</v>
      </c>
      <c r="K249" s="508">
        <v>2049.15</v>
      </c>
      <c r="L249" s="508">
        <v>2014</v>
      </c>
      <c r="M249" s="508">
        <v>1.07422</v>
      </c>
      <c r="N249" s="1"/>
      <c r="O249" s="1"/>
    </row>
    <row r="250" spans="1:15" ht="12.75" customHeight="1">
      <c r="A250" s="31">
        <v>240</v>
      </c>
      <c r="B250" s="507" t="s">
        <v>401</v>
      </c>
      <c r="C250" s="508">
        <v>206.6</v>
      </c>
      <c r="D250" s="509">
        <v>207.6</v>
      </c>
      <c r="E250" s="509">
        <v>204.5</v>
      </c>
      <c r="F250" s="509">
        <v>202.4</v>
      </c>
      <c r="G250" s="509">
        <v>199.3</v>
      </c>
      <c r="H250" s="509">
        <v>209.7</v>
      </c>
      <c r="I250" s="509">
        <v>212.79999999999995</v>
      </c>
      <c r="J250" s="509">
        <v>214.89999999999998</v>
      </c>
      <c r="K250" s="508">
        <v>210.7</v>
      </c>
      <c r="L250" s="508">
        <v>205.5</v>
      </c>
      <c r="M250" s="508">
        <v>7.4654100000000003</v>
      </c>
      <c r="N250" s="1"/>
      <c r="O250" s="1"/>
    </row>
    <row r="251" spans="1:15" ht="12.75" customHeight="1">
      <c r="A251" s="31">
        <v>241</v>
      </c>
      <c r="B251" s="507" t="s">
        <v>402</v>
      </c>
      <c r="C251" s="508">
        <v>44.85</v>
      </c>
      <c r="D251" s="509">
        <v>44.866666666666674</v>
      </c>
      <c r="E251" s="509">
        <v>44.533333333333346</v>
      </c>
      <c r="F251" s="509">
        <v>44.216666666666669</v>
      </c>
      <c r="G251" s="509">
        <v>43.88333333333334</v>
      </c>
      <c r="H251" s="509">
        <v>45.183333333333351</v>
      </c>
      <c r="I251" s="509">
        <v>45.51666666666668</v>
      </c>
      <c r="J251" s="509">
        <v>45.833333333333357</v>
      </c>
      <c r="K251" s="508">
        <v>45.2</v>
      </c>
      <c r="L251" s="508">
        <v>44.55</v>
      </c>
      <c r="M251" s="508">
        <v>7.4946599999999997</v>
      </c>
      <c r="N251" s="1"/>
      <c r="O251" s="1"/>
    </row>
    <row r="252" spans="1:15" ht="12.75" customHeight="1">
      <c r="A252" s="31">
        <v>242</v>
      </c>
      <c r="B252" s="507" t="s">
        <v>137</v>
      </c>
      <c r="C252" s="508">
        <v>837.2</v>
      </c>
      <c r="D252" s="509">
        <v>836.16666666666663</v>
      </c>
      <c r="E252" s="509">
        <v>829.5333333333333</v>
      </c>
      <c r="F252" s="509">
        <v>821.86666666666667</v>
      </c>
      <c r="G252" s="509">
        <v>815.23333333333335</v>
      </c>
      <c r="H252" s="509">
        <v>843.83333333333326</v>
      </c>
      <c r="I252" s="509">
        <v>850.4666666666667</v>
      </c>
      <c r="J252" s="509">
        <v>858.13333333333321</v>
      </c>
      <c r="K252" s="508">
        <v>842.8</v>
      </c>
      <c r="L252" s="508">
        <v>828.5</v>
      </c>
      <c r="M252" s="508">
        <v>25.026070000000001</v>
      </c>
      <c r="N252" s="1"/>
      <c r="O252" s="1"/>
    </row>
    <row r="253" spans="1:15" ht="12.75" customHeight="1">
      <c r="A253" s="31">
        <v>243</v>
      </c>
      <c r="B253" s="507" t="s">
        <v>842</v>
      </c>
      <c r="C253" s="508">
        <v>22.55</v>
      </c>
      <c r="D253" s="509">
        <v>22.616666666666671</v>
      </c>
      <c r="E253" s="509">
        <v>22.38333333333334</v>
      </c>
      <c r="F253" s="509">
        <v>22.216666666666669</v>
      </c>
      <c r="G253" s="509">
        <v>21.983333333333338</v>
      </c>
      <c r="H253" s="509">
        <v>22.783333333333342</v>
      </c>
      <c r="I253" s="509">
        <v>23.016666666666669</v>
      </c>
      <c r="J253" s="509">
        <v>23.183333333333344</v>
      </c>
      <c r="K253" s="508">
        <v>22.85</v>
      </c>
      <c r="L253" s="508">
        <v>22.45</v>
      </c>
      <c r="M253" s="508">
        <v>65.932000000000002</v>
      </c>
      <c r="N253" s="1"/>
      <c r="O253" s="1"/>
    </row>
    <row r="254" spans="1:15" ht="12.75" customHeight="1">
      <c r="A254" s="31">
        <v>244</v>
      </c>
      <c r="B254" s="507" t="s">
        <v>264</v>
      </c>
      <c r="C254" s="508">
        <v>758.55</v>
      </c>
      <c r="D254" s="509">
        <v>757.5</v>
      </c>
      <c r="E254" s="509">
        <v>750.05</v>
      </c>
      <c r="F254" s="509">
        <v>741.55</v>
      </c>
      <c r="G254" s="509">
        <v>734.09999999999991</v>
      </c>
      <c r="H254" s="509">
        <v>766</v>
      </c>
      <c r="I254" s="509">
        <v>773.45</v>
      </c>
      <c r="J254" s="509">
        <v>781.95</v>
      </c>
      <c r="K254" s="508">
        <v>764.95</v>
      </c>
      <c r="L254" s="508">
        <v>749</v>
      </c>
      <c r="M254" s="508">
        <v>1.4819500000000001</v>
      </c>
      <c r="N254" s="1"/>
      <c r="O254" s="1"/>
    </row>
    <row r="255" spans="1:15" ht="12.75" customHeight="1">
      <c r="A255" s="31">
        <v>245</v>
      </c>
      <c r="B255" s="507" t="s">
        <v>138</v>
      </c>
      <c r="C255" s="508">
        <v>218</v>
      </c>
      <c r="D255" s="509">
        <v>218.29999999999998</v>
      </c>
      <c r="E255" s="509">
        <v>216.14999999999998</v>
      </c>
      <c r="F255" s="509">
        <v>214.29999999999998</v>
      </c>
      <c r="G255" s="509">
        <v>212.14999999999998</v>
      </c>
      <c r="H255" s="509">
        <v>220.14999999999998</v>
      </c>
      <c r="I255" s="509">
        <v>222.3</v>
      </c>
      <c r="J255" s="509">
        <v>224.14999999999998</v>
      </c>
      <c r="K255" s="508">
        <v>220.45</v>
      </c>
      <c r="L255" s="508">
        <v>216.45</v>
      </c>
      <c r="M255" s="508">
        <v>165.81585000000001</v>
      </c>
      <c r="N255" s="1"/>
      <c r="O255" s="1"/>
    </row>
    <row r="256" spans="1:15" ht="12.75" customHeight="1">
      <c r="A256" s="31">
        <v>246</v>
      </c>
      <c r="B256" s="507" t="s">
        <v>403</v>
      </c>
      <c r="C256" s="508">
        <v>116.1</v>
      </c>
      <c r="D256" s="509">
        <v>116.10000000000001</v>
      </c>
      <c r="E256" s="509">
        <v>113.80000000000001</v>
      </c>
      <c r="F256" s="509">
        <v>111.5</v>
      </c>
      <c r="G256" s="509">
        <v>109.2</v>
      </c>
      <c r="H256" s="509">
        <v>118.40000000000002</v>
      </c>
      <c r="I256" s="509">
        <v>120.7</v>
      </c>
      <c r="J256" s="509">
        <v>123.00000000000003</v>
      </c>
      <c r="K256" s="508">
        <v>118.4</v>
      </c>
      <c r="L256" s="508">
        <v>113.8</v>
      </c>
      <c r="M256" s="508">
        <v>5.2950699999999999</v>
      </c>
      <c r="N256" s="1"/>
      <c r="O256" s="1"/>
    </row>
    <row r="257" spans="1:15" ht="12.75" customHeight="1">
      <c r="A257" s="31">
        <v>247</v>
      </c>
      <c r="B257" s="507" t="s">
        <v>421</v>
      </c>
      <c r="C257" s="508">
        <v>100.5</v>
      </c>
      <c r="D257" s="509">
        <v>100.60000000000001</v>
      </c>
      <c r="E257" s="509">
        <v>99.700000000000017</v>
      </c>
      <c r="F257" s="509">
        <v>98.9</v>
      </c>
      <c r="G257" s="509">
        <v>98.000000000000014</v>
      </c>
      <c r="H257" s="509">
        <v>101.40000000000002</v>
      </c>
      <c r="I257" s="509">
        <v>102.30000000000003</v>
      </c>
      <c r="J257" s="509">
        <v>103.10000000000002</v>
      </c>
      <c r="K257" s="508">
        <v>101.5</v>
      </c>
      <c r="L257" s="508">
        <v>99.8</v>
      </c>
      <c r="M257" s="508">
        <v>4.0483099999999999</v>
      </c>
      <c r="N257" s="1"/>
      <c r="O257" s="1"/>
    </row>
    <row r="258" spans="1:15" ht="12.75" customHeight="1">
      <c r="A258" s="31">
        <v>248</v>
      </c>
      <c r="B258" s="507" t="s">
        <v>415</v>
      </c>
      <c r="C258" s="508">
        <v>1681.55</v>
      </c>
      <c r="D258" s="509">
        <v>1673.5333333333335</v>
      </c>
      <c r="E258" s="509">
        <v>1627.2666666666671</v>
      </c>
      <c r="F258" s="509">
        <v>1572.9833333333336</v>
      </c>
      <c r="G258" s="509">
        <v>1526.7166666666672</v>
      </c>
      <c r="H258" s="509">
        <v>1727.8166666666671</v>
      </c>
      <c r="I258" s="509">
        <v>1774.0833333333335</v>
      </c>
      <c r="J258" s="509">
        <v>1828.366666666667</v>
      </c>
      <c r="K258" s="508">
        <v>1719.8</v>
      </c>
      <c r="L258" s="508">
        <v>1619.25</v>
      </c>
      <c r="M258" s="508">
        <v>2.1523099999999999</v>
      </c>
      <c r="N258" s="1"/>
      <c r="O258" s="1"/>
    </row>
    <row r="259" spans="1:15" ht="12.75" customHeight="1">
      <c r="A259" s="31">
        <v>249</v>
      </c>
      <c r="B259" s="507" t="s">
        <v>425</v>
      </c>
      <c r="C259" s="508">
        <v>2066.75</v>
      </c>
      <c r="D259" s="509">
        <v>2084.1666666666665</v>
      </c>
      <c r="E259" s="509">
        <v>2024.583333333333</v>
      </c>
      <c r="F259" s="509">
        <v>1982.4166666666665</v>
      </c>
      <c r="G259" s="509">
        <v>1922.833333333333</v>
      </c>
      <c r="H259" s="509">
        <v>2126.333333333333</v>
      </c>
      <c r="I259" s="509">
        <v>2185.9166666666661</v>
      </c>
      <c r="J259" s="509">
        <v>2228.083333333333</v>
      </c>
      <c r="K259" s="508">
        <v>2143.75</v>
      </c>
      <c r="L259" s="508">
        <v>2042</v>
      </c>
      <c r="M259" s="508">
        <v>0.71133999999999997</v>
      </c>
      <c r="N259" s="1"/>
      <c r="O259" s="1"/>
    </row>
    <row r="260" spans="1:15" ht="12.75" customHeight="1">
      <c r="A260" s="31">
        <v>250</v>
      </c>
      <c r="B260" s="507" t="s">
        <v>422</v>
      </c>
      <c r="C260" s="508">
        <v>101.75</v>
      </c>
      <c r="D260" s="509">
        <v>102.39999999999999</v>
      </c>
      <c r="E260" s="509">
        <v>100.44999999999999</v>
      </c>
      <c r="F260" s="509">
        <v>99.149999999999991</v>
      </c>
      <c r="G260" s="509">
        <v>97.199999999999989</v>
      </c>
      <c r="H260" s="509">
        <v>103.69999999999999</v>
      </c>
      <c r="I260" s="509">
        <v>105.65</v>
      </c>
      <c r="J260" s="509">
        <v>106.94999999999999</v>
      </c>
      <c r="K260" s="508">
        <v>104.35</v>
      </c>
      <c r="L260" s="508">
        <v>101.1</v>
      </c>
      <c r="M260" s="508">
        <v>8.0733999999999995</v>
      </c>
      <c r="N260" s="1"/>
      <c r="O260" s="1"/>
    </row>
    <row r="261" spans="1:15" ht="12.75" customHeight="1">
      <c r="A261" s="31">
        <v>251</v>
      </c>
      <c r="B261" s="507" t="s">
        <v>139</v>
      </c>
      <c r="C261" s="508">
        <v>384.3</v>
      </c>
      <c r="D261" s="509">
        <v>383.23333333333335</v>
      </c>
      <c r="E261" s="509">
        <v>378.91666666666669</v>
      </c>
      <c r="F261" s="509">
        <v>373.53333333333336</v>
      </c>
      <c r="G261" s="509">
        <v>369.2166666666667</v>
      </c>
      <c r="H261" s="509">
        <v>388.61666666666667</v>
      </c>
      <c r="I261" s="509">
        <v>392.93333333333328</v>
      </c>
      <c r="J261" s="509">
        <v>398.31666666666666</v>
      </c>
      <c r="K261" s="508">
        <v>387.55</v>
      </c>
      <c r="L261" s="508">
        <v>377.85</v>
      </c>
      <c r="M261" s="508">
        <v>32.934199999999997</v>
      </c>
      <c r="N261" s="1"/>
      <c r="O261" s="1"/>
    </row>
    <row r="262" spans="1:15" ht="12.75" customHeight="1">
      <c r="A262" s="31">
        <v>252</v>
      </c>
      <c r="B262" s="507" t="s">
        <v>416</v>
      </c>
      <c r="C262" s="508">
        <v>3437.75</v>
      </c>
      <c r="D262" s="509">
        <v>3463.6333333333332</v>
      </c>
      <c r="E262" s="509">
        <v>3398.2666666666664</v>
      </c>
      <c r="F262" s="509">
        <v>3358.7833333333333</v>
      </c>
      <c r="G262" s="509">
        <v>3293.4166666666665</v>
      </c>
      <c r="H262" s="509">
        <v>3503.1166666666663</v>
      </c>
      <c r="I262" s="509">
        <v>3568.4833333333331</v>
      </c>
      <c r="J262" s="509">
        <v>3607.9666666666662</v>
      </c>
      <c r="K262" s="508">
        <v>3529</v>
      </c>
      <c r="L262" s="508">
        <v>3424.15</v>
      </c>
      <c r="M262" s="508">
        <v>0.23924000000000001</v>
      </c>
      <c r="N262" s="1"/>
      <c r="O262" s="1"/>
    </row>
    <row r="263" spans="1:15" ht="12.75" customHeight="1">
      <c r="A263" s="31">
        <v>253</v>
      </c>
      <c r="B263" s="507" t="s">
        <v>417</v>
      </c>
      <c r="C263" s="508">
        <v>550.70000000000005</v>
      </c>
      <c r="D263" s="509">
        <v>547.63333333333333</v>
      </c>
      <c r="E263" s="509">
        <v>540.26666666666665</v>
      </c>
      <c r="F263" s="509">
        <v>529.83333333333337</v>
      </c>
      <c r="G263" s="509">
        <v>522.4666666666667</v>
      </c>
      <c r="H263" s="509">
        <v>558.06666666666661</v>
      </c>
      <c r="I263" s="509">
        <v>565.43333333333317</v>
      </c>
      <c r="J263" s="509">
        <v>575.86666666666656</v>
      </c>
      <c r="K263" s="508">
        <v>555</v>
      </c>
      <c r="L263" s="508">
        <v>537.20000000000005</v>
      </c>
      <c r="M263" s="508">
        <v>1.5774699999999999</v>
      </c>
      <c r="N263" s="1"/>
      <c r="O263" s="1"/>
    </row>
    <row r="264" spans="1:15" ht="12.75" customHeight="1">
      <c r="A264" s="31">
        <v>254</v>
      </c>
      <c r="B264" s="507" t="s">
        <v>418</v>
      </c>
      <c r="C264" s="508">
        <v>200.15</v>
      </c>
      <c r="D264" s="509">
        <v>201.01666666666665</v>
      </c>
      <c r="E264" s="509">
        <v>197.3833333333333</v>
      </c>
      <c r="F264" s="509">
        <v>194.61666666666665</v>
      </c>
      <c r="G264" s="509">
        <v>190.98333333333329</v>
      </c>
      <c r="H264" s="509">
        <v>203.7833333333333</v>
      </c>
      <c r="I264" s="509">
        <v>207.41666666666663</v>
      </c>
      <c r="J264" s="509">
        <v>210.18333333333331</v>
      </c>
      <c r="K264" s="508">
        <v>204.65</v>
      </c>
      <c r="L264" s="508">
        <v>198.25</v>
      </c>
      <c r="M264" s="508">
        <v>3.0176400000000001</v>
      </c>
      <c r="N264" s="1"/>
      <c r="O264" s="1"/>
    </row>
    <row r="265" spans="1:15" ht="12.75" customHeight="1">
      <c r="A265" s="31">
        <v>255</v>
      </c>
      <c r="B265" s="507" t="s">
        <v>419</v>
      </c>
      <c r="C265" s="508">
        <v>133.55000000000001</v>
      </c>
      <c r="D265" s="509">
        <v>134.28333333333333</v>
      </c>
      <c r="E265" s="509">
        <v>132.26666666666665</v>
      </c>
      <c r="F265" s="509">
        <v>130.98333333333332</v>
      </c>
      <c r="G265" s="509">
        <v>128.96666666666664</v>
      </c>
      <c r="H265" s="509">
        <v>135.56666666666666</v>
      </c>
      <c r="I265" s="509">
        <v>137.58333333333337</v>
      </c>
      <c r="J265" s="509">
        <v>138.86666666666667</v>
      </c>
      <c r="K265" s="508">
        <v>136.30000000000001</v>
      </c>
      <c r="L265" s="508">
        <v>133</v>
      </c>
      <c r="M265" s="508">
        <v>3.1039599999999998</v>
      </c>
      <c r="N265" s="1"/>
      <c r="O265" s="1"/>
    </row>
    <row r="266" spans="1:15" ht="12.75" customHeight="1">
      <c r="A266" s="31">
        <v>256</v>
      </c>
      <c r="B266" s="507" t="s">
        <v>420</v>
      </c>
      <c r="C266" s="508">
        <v>73.2</v>
      </c>
      <c r="D266" s="509">
        <v>73.216666666666654</v>
      </c>
      <c r="E266" s="509">
        <v>72.183333333333309</v>
      </c>
      <c r="F266" s="509">
        <v>71.166666666666657</v>
      </c>
      <c r="G266" s="509">
        <v>70.133333333333312</v>
      </c>
      <c r="H266" s="509">
        <v>74.233333333333306</v>
      </c>
      <c r="I266" s="509">
        <v>75.266666666666637</v>
      </c>
      <c r="J266" s="509">
        <v>76.283333333333303</v>
      </c>
      <c r="K266" s="508">
        <v>74.25</v>
      </c>
      <c r="L266" s="508">
        <v>72.2</v>
      </c>
      <c r="M266" s="508">
        <v>6.1119199999999996</v>
      </c>
      <c r="N266" s="1"/>
      <c r="O266" s="1"/>
    </row>
    <row r="267" spans="1:15" ht="12.75" customHeight="1">
      <c r="A267" s="31">
        <v>257</v>
      </c>
      <c r="B267" s="507" t="s">
        <v>424</v>
      </c>
      <c r="C267" s="508">
        <v>183.3</v>
      </c>
      <c r="D267" s="509">
        <v>183.33333333333334</v>
      </c>
      <c r="E267" s="509">
        <v>180.26666666666668</v>
      </c>
      <c r="F267" s="509">
        <v>177.23333333333335</v>
      </c>
      <c r="G267" s="509">
        <v>174.16666666666669</v>
      </c>
      <c r="H267" s="509">
        <v>186.36666666666667</v>
      </c>
      <c r="I267" s="509">
        <v>189.43333333333334</v>
      </c>
      <c r="J267" s="509">
        <v>192.46666666666667</v>
      </c>
      <c r="K267" s="508">
        <v>186.4</v>
      </c>
      <c r="L267" s="508">
        <v>180.3</v>
      </c>
      <c r="M267" s="508">
        <v>9.3235499999999991</v>
      </c>
      <c r="N267" s="1"/>
      <c r="O267" s="1"/>
    </row>
    <row r="268" spans="1:15" ht="12.75" customHeight="1">
      <c r="A268" s="31">
        <v>258</v>
      </c>
      <c r="B268" s="507" t="s">
        <v>423</v>
      </c>
      <c r="C268" s="508">
        <v>320.8</v>
      </c>
      <c r="D268" s="509">
        <v>320.75</v>
      </c>
      <c r="E268" s="509">
        <v>318.05</v>
      </c>
      <c r="F268" s="509">
        <v>315.3</v>
      </c>
      <c r="G268" s="509">
        <v>312.60000000000002</v>
      </c>
      <c r="H268" s="509">
        <v>323.5</v>
      </c>
      <c r="I268" s="509">
        <v>326.20000000000005</v>
      </c>
      <c r="J268" s="509">
        <v>328.95</v>
      </c>
      <c r="K268" s="508">
        <v>323.45</v>
      </c>
      <c r="L268" s="508">
        <v>318</v>
      </c>
      <c r="M268" s="508">
        <v>0.50165999999999999</v>
      </c>
      <c r="N268" s="1"/>
      <c r="O268" s="1"/>
    </row>
    <row r="269" spans="1:15" ht="12.75" customHeight="1">
      <c r="A269" s="31">
        <v>259</v>
      </c>
      <c r="B269" s="507" t="s">
        <v>267</v>
      </c>
      <c r="C269" s="508">
        <v>302.35000000000002</v>
      </c>
      <c r="D269" s="509">
        <v>298.63333333333333</v>
      </c>
      <c r="E269" s="509">
        <v>292.31666666666666</v>
      </c>
      <c r="F269" s="509">
        <v>282.28333333333336</v>
      </c>
      <c r="G269" s="509">
        <v>275.9666666666667</v>
      </c>
      <c r="H269" s="509">
        <v>308.66666666666663</v>
      </c>
      <c r="I269" s="509">
        <v>314.98333333333323</v>
      </c>
      <c r="J269" s="509">
        <v>325.01666666666659</v>
      </c>
      <c r="K269" s="508">
        <v>304.95</v>
      </c>
      <c r="L269" s="508">
        <v>288.60000000000002</v>
      </c>
      <c r="M269" s="508">
        <v>10.72241</v>
      </c>
      <c r="N269" s="1"/>
      <c r="O269" s="1"/>
    </row>
    <row r="270" spans="1:15" ht="12.75" customHeight="1">
      <c r="A270" s="31">
        <v>260</v>
      </c>
      <c r="B270" s="507" t="s">
        <v>140</v>
      </c>
      <c r="C270" s="508">
        <v>651.29999999999995</v>
      </c>
      <c r="D270" s="509">
        <v>648.68333333333328</v>
      </c>
      <c r="E270" s="509">
        <v>641.91666666666652</v>
      </c>
      <c r="F270" s="509">
        <v>632.53333333333319</v>
      </c>
      <c r="G270" s="509">
        <v>625.76666666666642</v>
      </c>
      <c r="H270" s="509">
        <v>658.06666666666661</v>
      </c>
      <c r="I270" s="509">
        <v>664.83333333333326</v>
      </c>
      <c r="J270" s="509">
        <v>674.2166666666667</v>
      </c>
      <c r="K270" s="508">
        <v>655.45</v>
      </c>
      <c r="L270" s="508">
        <v>639.29999999999995</v>
      </c>
      <c r="M270" s="508">
        <v>39.73912</v>
      </c>
      <c r="N270" s="1"/>
      <c r="O270" s="1"/>
    </row>
    <row r="271" spans="1:15" ht="12.75" customHeight="1">
      <c r="A271" s="31">
        <v>261</v>
      </c>
      <c r="B271" s="507" t="s">
        <v>141</v>
      </c>
      <c r="C271" s="508">
        <v>3434.25</v>
      </c>
      <c r="D271" s="509">
        <v>3469.2833333333333</v>
      </c>
      <c r="E271" s="509">
        <v>3389.9666666666667</v>
      </c>
      <c r="F271" s="509">
        <v>3345.6833333333334</v>
      </c>
      <c r="G271" s="509">
        <v>3266.3666666666668</v>
      </c>
      <c r="H271" s="509">
        <v>3513.5666666666666</v>
      </c>
      <c r="I271" s="509">
        <v>3592.8833333333332</v>
      </c>
      <c r="J271" s="509">
        <v>3637.1666666666665</v>
      </c>
      <c r="K271" s="508">
        <v>3548.6</v>
      </c>
      <c r="L271" s="508">
        <v>3425</v>
      </c>
      <c r="M271" s="508">
        <v>3.1616</v>
      </c>
      <c r="N271" s="1"/>
      <c r="O271" s="1"/>
    </row>
    <row r="272" spans="1:15" ht="12.75" customHeight="1">
      <c r="A272" s="31">
        <v>262</v>
      </c>
      <c r="B272" s="507" t="s">
        <v>850</v>
      </c>
      <c r="C272" s="508">
        <v>528.35</v>
      </c>
      <c r="D272" s="509">
        <v>530.7166666666667</v>
      </c>
      <c r="E272" s="509">
        <v>523.88333333333344</v>
      </c>
      <c r="F272" s="509">
        <v>519.41666666666674</v>
      </c>
      <c r="G272" s="509">
        <v>512.58333333333348</v>
      </c>
      <c r="H272" s="509">
        <v>535.18333333333339</v>
      </c>
      <c r="I272" s="509">
        <v>542.01666666666665</v>
      </c>
      <c r="J272" s="509">
        <v>546.48333333333335</v>
      </c>
      <c r="K272" s="508">
        <v>537.54999999999995</v>
      </c>
      <c r="L272" s="508">
        <v>526.25</v>
      </c>
      <c r="M272" s="508">
        <v>2.0577700000000001</v>
      </c>
      <c r="N272" s="1"/>
      <c r="O272" s="1"/>
    </row>
    <row r="273" spans="1:15" ht="12.75" customHeight="1">
      <c r="A273" s="31">
        <v>263</v>
      </c>
      <c r="B273" s="507" t="s">
        <v>851</v>
      </c>
      <c r="C273" s="508">
        <v>575.75</v>
      </c>
      <c r="D273" s="509">
        <v>578.61666666666667</v>
      </c>
      <c r="E273" s="509">
        <v>570.13333333333333</v>
      </c>
      <c r="F273" s="509">
        <v>564.51666666666665</v>
      </c>
      <c r="G273" s="509">
        <v>556.0333333333333</v>
      </c>
      <c r="H273" s="509">
        <v>584.23333333333335</v>
      </c>
      <c r="I273" s="509">
        <v>592.7166666666667</v>
      </c>
      <c r="J273" s="509">
        <v>598.33333333333337</v>
      </c>
      <c r="K273" s="508">
        <v>587.1</v>
      </c>
      <c r="L273" s="508">
        <v>573</v>
      </c>
      <c r="M273" s="508">
        <v>0.36803000000000002</v>
      </c>
      <c r="N273" s="1"/>
      <c r="O273" s="1"/>
    </row>
    <row r="274" spans="1:15" ht="12.75" customHeight="1">
      <c r="A274" s="31">
        <v>264</v>
      </c>
      <c r="B274" s="507" t="s">
        <v>426</v>
      </c>
      <c r="C274" s="508">
        <v>799</v>
      </c>
      <c r="D274" s="509">
        <v>805.93333333333339</v>
      </c>
      <c r="E274" s="509">
        <v>788.06666666666683</v>
      </c>
      <c r="F274" s="509">
        <v>777.13333333333344</v>
      </c>
      <c r="G274" s="509">
        <v>759.26666666666688</v>
      </c>
      <c r="H274" s="509">
        <v>816.86666666666679</v>
      </c>
      <c r="I274" s="509">
        <v>834.73333333333335</v>
      </c>
      <c r="J274" s="509">
        <v>845.66666666666674</v>
      </c>
      <c r="K274" s="508">
        <v>823.8</v>
      </c>
      <c r="L274" s="508">
        <v>795</v>
      </c>
      <c r="M274" s="508">
        <v>5.8728600000000002</v>
      </c>
      <c r="N274" s="1"/>
      <c r="O274" s="1"/>
    </row>
    <row r="275" spans="1:15" ht="12.75" customHeight="1">
      <c r="A275" s="31">
        <v>265</v>
      </c>
      <c r="B275" s="507" t="s">
        <v>427</v>
      </c>
      <c r="C275" s="508">
        <v>137.94999999999999</v>
      </c>
      <c r="D275" s="509">
        <v>138.73333333333332</v>
      </c>
      <c r="E275" s="509">
        <v>136.96666666666664</v>
      </c>
      <c r="F275" s="509">
        <v>135.98333333333332</v>
      </c>
      <c r="G275" s="509">
        <v>134.21666666666664</v>
      </c>
      <c r="H275" s="509">
        <v>139.71666666666664</v>
      </c>
      <c r="I275" s="509">
        <v>141.48333333333335</v>
      </c>
      <c r="J275" s="509">
        <v>142.46666666666664</v>
      </c>
      <c r="K275" s="508">
        <v>140.5</v>
      </c>
      <c r="L275" s="508">
        <v>137.75</v>
      </c>
      <c r="M275" s="508">
        <v>2.9053200000000001</v>
      </c>
      <c r="N275" s="1"/>
      <c r="O275" s="1"/>
    </row>
    <row r="276" spans="1:15" ht="12.75" customHeight="1">
      <c r="A276" s="31">
        <v>266</v>
      </c>
      <c r="B276" s="507" t="s">
        <v>434</v>
      </c>
      <c r="C276" s="508">
        <v>1220.7</v>
      </c>
      <c r="D276" s="509">
        <v>1221.9166666666667</v>
      </c>
      <c r="E276" s="509">
        <v>1203.8333333333335</v>
      </c>
      <c r="F276" s="509">
        <v>1186.9666666666667</v>
      </c>
      <c r="G276" s="509">
        <v>1168.8833333333334</v>
      </c>
      <c r="H276" s="509">
        <v>1238.7833333333335</v>
      </c>
      <c r="I276" s="509">
        <v>1256.866666666667</v>
      </c>
      <c r="J276" s="509">
        <v>1273.7333333333336</v>
      </c>
      <c r="K276" s="508">
        <v>1240</v>
      </c>
      <c r="L276" s="508">
        <v>1205.05</v>
      </c>
      <c r="M276" s="508">
        <v>1.6807399999999999</v>
      </c>
      <c r="N276" s="1"/>
      <c r="O276" s="1"/>
    </row>
    <row r="277" spans="1:15" ht="12.75" customHeight="1">
      <c r="A277" s="31">
        <v>267</v>
      </c>
      <c r="B277" s="507" t="s">
        <v>435</v>
      </c>
      <c r="C277" s="508">
        <v>363.65</v>
      </c>
      <c r="D277" s="509">
        <v>364.76666666666665</v>
      </c>
      <c r="E277" s="509">
        <v>358.88333333333333</v>
      </c>
      <c r="F277" s="509">
        <v>354.11666666666667</v>
      </c>
      <c r="G277" s="509">
        <v>348.23333333333335</v>
      </c>
      <c r="H277" s="509">
        <v>369.5333333333333</v>
      </c>
      <c r="I277" s="509">
        <v>375.41666666666663</v>
      </c>
      <c r="J277" s="509">
        <v>380.18333333333328</v>
      </c>
      <c r="K277" s="508">
        <v>370.65</v>
      </c>
      <c r="L277" s="508">
        <v>360</v>
      </c>
      <c r="M277" s="508">
        <v>0.86809999999999998</v>
      </c>
      <c r="N277" s="1"/>
      <c r="O277" s="1"/>
    </row>
    <row r="278" spans="1:15" ht="12.75" customHeight="1">
      <c r="A278" s="31">
        <v>268</v>
      </c>
      <c r="B278" s="507" t="s">
        <v>852</v>
      </c>
      <c r="C278" s="508">
        <v>67.75</v>
      </c>
      <c r="D278" s="509">
        <v>67.733333333333334</v>
      </c>
      <c r="E278" s="509">
        <v>66.816666666666663</v>
      </c>
      <c r="F278" s="509">
        <v>65.883333333333326</v>
      </c>
      <c r="G278" s="509">
        <v>64.966666666666654</v>
      </c>
      <c r="H278" s="509">
        <v>68.666666666666671</v>
      </c>
      <c r="I278" s="509">
        <v>69.583333333333329</v>
      </c>
      <c r="J278" s="509">
        <v>70.51666666666668</v>
      </c>
      <c r="K278" s="508">
        <v>68.650000000000006</v>
      </c>
      <c r="L278" s="508">
        <v>66.8</v>
      </c>
      <c r="M278" s="508">
        <v>5.4761199999999999</v>
      </c>
      <c r="N278" s="1"/>
      <c r="O278" s="1"/>
    </row>
    <row r="279" spans="1:15" ht="12.75" customHeight="1">
      <c r="A279" s="31">
        <v>269</v>
      </c>
      <c r="B279" s="507" t="s">
        <v>436</v>
      </c>
      <c r="C279" s="508">
        <v>575.79999999999995</v>
      </c>
      <c r="D279" s="509">
        <v>579.01666666666665</v>
      </c>
      <c r="E279" s="509">
        <v>569.08333333333326</v>
      </c>
      <c r="F279" s="509">
        <v>562.36666666666656</v>
      </c>
      <c r="G279" s="509">
        <v>552.43333333333317</v>
      </c>
      <c r="H279" s="509">
        <v>585.73333333333335</v>
      </c>
      <c r="I279" s="509">
        <v>595.66666666666674</v>
      </c>
      <c r="J279" s="509">
        <v>602.38333333333344</v>
      </c>
      <c r="K279" s="508">
        <v>588.95000000000005</v>
      </c>
      <c r="L279" s="508">
        <v>572.29999999999995</v>
      </c>
      <c r="M279" s="508">
        <v>0.74231000000000003</v>
      </c>
      <c r="N279" s="1"/>
      <c r="O279" s="1"/>
    </row>
    <row r="280" spans="1:15" ht="12.75" customHeight="1">
      <c r="A280" s="31">
        <v>270</v>
      </c>
      <c r="B280" s="507" t="s">
        <v>437</v>
      </c>
      <c r="C280" s="508">
        <v>45.3</v>
      </c>
      <c r="D280" s="509">
        <v>45.716666666666669</v>
      </c>
      <c r="E280" s="509">
        <v>44.083333333333336</v>
      </c>
      <c r="F280" s="509">
        <v>42.866666666666667</v>
      </c>
      <c r="G280" s="509">
        <v>41.233333333333334</v>
      </c>
      <c r="H280" s="509">
        <v>46.933333333333337</v>
      </c>
      <c r="I280" s="509">
        <v>48.566666666666663</v>
      </c>
      <c r="J280" s="509">
        <v>49.783333333333339</v>
      </c>
      <c r="K280" s="508">
        <v>47.35</v>
      </c>
      <c r="L280" s="508">
        <v>44.5</v>
      </c>
      <c r="M280" s="508">
        <v>41.126420000000003</v>
      </c>
      <c r="N280" s="1"/>
      <c r="O280" s="1"/>
    </row>
    <row r="281" spans="1:15" ht="12.75" customHeight="1">
      <c r="A281" s="31">
        <v>271</v>
      </c>
      <c r="B281" s="507" t="s">
        <v>439</v>
      </c>
      <c r="C281" s="508">
        <v>470.6</v>
      </c>
      <c r="D281" s="509">
        <v>469.2833333333333</v>
      </c>
      <c r="E281" s="509">
        <v>464.06666666666661</v>
      </c>
      <c r="F281" s="509">
        <v>457.5333333333333</v>
      </c>
      <c r="G281" s="509">
        <v>452.31666666666661</v>
      </c>
      <c r="H281" s="509">
        <v>475.81666666666661</v>
      </c>
      <c r="I281" s="509">
        <v>481.0333333333333</v>
      </c>
      <c r="J281" s="509">
        <v>487.56666666666661</v>
      </c>
      <c r="K281" s="508">
        <v>474.5</v>
      </c>
      <c r="L281" s="508">
        <v>462.75</v>
      </c>
      <c r="M281" s="508">
        <v>4.5414700000000003</v>
      </c>
      <c r="N281" s="1"/>
      <c r="O281" s="1"/>
    </row>
    <row r="282" spans="1:15" ht="12.75" customHeight="1">
      <c r="A282" s="31">
        <v>272</v>
      </c>
      <c r="B282" s="507" t="s">
        <v>429</v>
      </c>
      <c r="C282" s="508">
        <v>1144.5</v>
      </c>
      <c r="D282" s="509">
        <v>1141.5</v>
      </c>
      <c r="E282" s="509">
        <v>1123</v>
      </c>
      <c r="F282" s="509">
        <v>1101.5</v>
      </c>
      <c r="G282" s="509">
        <v>1083</v>
      </c>
      <c r="H282" s="509">
        <v>1163</v>
      </c>
      <c r="I282" s="509">
        <v>1181.5</v>
      </c>
      <c r="J282" s="509">
        <v>1203</v>
      </c>
      <c r="K282" s="508">
        <v>1160</v>
      </c>
      <c r="L282" s="508">
        <v>1120</v>
      </c>
      <c r="M282" s="508">
        <v>3.4609200000000002</v>
      </c>
      <c r="N282" s="1"/>
      <c r="O282" s="1"/>
    </row>
    <row r="283" spans="1:15" ht="12.75" customHeight="1">
      <c r="A283" s="31">
        <v>273</v>
      </c>
      <c r="B283" s="507" t="s">
        <v>430</v>
      </c>
      <c r="C283" s="508">
        <v>285.95</v>
      </c>
      <c r="D283" s="509">
        <v>285.51666666666671</v>
      </c>
      <c r="E283" s="509">
        <v>283.03333333333342</v>
      </c>
      <c r="F283" s="509">
        <v>280.11666666666673</v>
      </c>
      <c r="G283" s="509">
        <v>277.63333333333344</v>
      </c>
      <c r="H283" s="509">
        <v>288.43333333333339</v>
      </c>
      <c r="I283" s="509">
        <v>290.91666666666663</v>
      </c>
      <c r="J283" s="509">
        <v>293.83333333333337</v>
      </c>
      <c r="K283" s="508">
        <v>288</v>
      </c>
      <c r="L283" s="508">
        <v>282.60000000000002</v>
      </c>
      <c r="M283" s="508">
        <v>1.1436299999999999</v>
      </c>
      <c r="N283" s="1"/>
      <c r="O283" s="1"/>
    </row>
    <row r="284" spans="1:15" ht="12.75" customHeight="1">
      <c r="A284" s="31">
        <v>274</v>
      </c>
      <c r="B284" s="507" t="s">
        <v>142</v>
      </c>
      <c r="C284" s="508">
        <v>1748.4</v>
      </c>
      <c r="D284" s="509">
        <v>1752.8</v>
      </c>
      <c r="E284" s="509">
        <v>1725.6</v>
      </c>
      <c r="F284" s="509">
        <v>1702.8</v>
      </c>
      <c r="G284" s="509">
        <v>1675.6</v>
      </c>
      <c r="H284" s="509">
        <v>1775.6</v>
      </c>
      <c r="I284" s="509">
        <v>1802.8000000000002</v>
      </c>
      <c r="J284" s="509">
        <v>1825.6</v>
      </c>
      <c r="K284" s="508">
        <v>1780</v>
      </c>
      <c r="L284" s="508">
        <v>1730</v>
      </c>
      <c r="M284" s="508">
        <v>22.715699999999998</v>
      </c>
      <c r="N284" s="1"/>
      <c r="O284" s="1"/>
    </row>
    <row r="285" spans="1:15" ht="12.75" customHeight="1">
      <c r="A285" s="31">
        <v>275</v>
      </c>
      <c r="B285" s="507" t="s">
        <v>431</v>
      </c>
      <c r="C285" s="508">
        <v>539.1</v>
      </c>
      <c r="D285" s="509">
        <v>531.96666666666658</v>
      </c>
      <c r="E285" s="509">
        <v>518.93333333333317</v>
      </c>
      <c r="F285" s="509">
        <v>498.76666666666659</v>
      </c>
      <c r="G285" s="509">
        <v>485.73333333333318</v>
      </c>
      <c r="H285" s="509">
        <v>552.13333333333321</v>
      </c>
      <c r="I285" s="509">
        <v>565.16666666666674</v>
      </c>
      <c r="J285" s="509">
        <v>585.33333333333314</v>
      </c>
      <c r="K285" s="508">
        <v>545</v>
      </c>
      <c r="L285" s="508">
        <v>511.8</v>
      </c>
      <c r="M285" s="508">
        <v>33.358319999999999</v>
      </c>
      <c r="N285" s="1"/>
      <c r="O285" s="1"/>
    </row>
    <row r="286" spans="1:15" ht="12.75" customHeight="1">
      <c r="A286" s="31">
        <v>276</v>
      </c>
      <c r="B286" s="507" t="s">
        <v>428</v>
      </c>
      <c r="C286" s="508">
        <v>614.9</v>
      </c>
      <c r="D286" s="509">
        <v>610.98333333333335</v>
      </c>
      <c r="E286" s="509">
        <v>604.9666666666667</v>
      </c>
      <c r="F286" s="509">
        <v>595.0333333333333</v>
      </c>
      <c r="G286" s="509">
        <v>589.01666666666665</v>
      </c>
      <c r="H286" s="509">
        <v>620.91666666666674</v>
      </c>
      <c r="I286" s="509">
        <v>626.93333333333339</v>
      </c>
      <c r="J286" s="509">
        <v>636.86666666666679</v>
      </c>
      <c r="K286" s="508">
        <v>617</v>
      </c>
      <c r="L286" s="508">
        <v>601.04999999999995</v>
      </c>
      <c r="M286" s="508">
        <v>9.6945599999999992</v>
      </c>
      <c r="N286" s="1"/>
      <c r="O286" s="1"/>
    </row>
    <row r="287" spans="1:15" ht="12.75" customHeight="1">
      <c r="A287" s="31">
        <v>277</v>
      </c>
      <c r="B287" s="507" t="s">
        <v>432</v>
      </c>
      <c r="C287" s="508">
        <v>242.65</v>
      </c>
      <c r="D287" s="509">
        <v>243.66666666666666</v>
      </c>
      <c r="E287" s="509">
        <v>239.63333333333333</v>
      </c>
      <c r="F287" s="509">
        <v>236.61666666666667</v>
      </c>
      <c r="G287" s="509">
        <v>232.58333333333334</v>
      </c>
      <c r="H287" s="509">
        <v>246.68333333333331</v>
      </c>
      <c r="I287" s="509">
        <v>250.71666666666667</v>
      </c>
      <c r="J287" s="509">
        <v>253.73333333333329</v>
      </c>
      <c r="K287" s="508">
        <v>247.7</v>
      </c>
      <c r="L287" s="508">
        <v>240.65</v>
      </c>
      <c r="M287" s="508">
        <v>3.19659</v>
      </c>
      <c r="N287" s="1"/>
      <c r="O287" s="1"/>
    </row>
    <row r="288" spans="1:15" ht="12.75" customHeight="1">
      <c r="A288" s="31">
        <v>278</v>
      </c>
      <c r="B288" s="507" t="s">
        <v>433</v>
      </c>
      <c r="C288" s="508">
        <v>1198.2</v>
      </c>
      <c r="D288" s="509">
        <v>1201.8666666666666</v>
      </c>
      <c r="E288" s="509">
        <v>1183.7333333333331</v>
      </c>
      <c r="F288" s="509">
        <v>1169.2666666666667</v>
      </c>
      <c r="G288" s="509">
        <v>1151.1333333333332</v>
      </c>
      <c r="H288" s="509">
        <v>1216.333333333333</v>
      </c>
      <c r="I288" s="509">
        <v>1234.4666666666667</v>
      </c>
      <c r="J288" s="509">
        <v>1248.9333333333329</v>
      </c>
      <c r="K288" s="508">
        <v>1220</v>
      </c>
      <c r="L288" s="508">
        <v>1187.4000000000001</v>
      </c>
      <c r="M288" s="508">
        <v>4.8009999999999997E-2</v>
      </c>
      <c r="N288" s="1"/>
      <c r="O288" s="1"/>
    </row>
    <row r="289" spans="1:15" ht="12.75" customHeight="1">
      <c r="A289" s="31">
        <v>279</v>
      </c>
      <c r="B289" s="507" t="s">
        <v>438</v>
      </c>
      <c r="C289" s="508">
        <v>531.25</v>
      </c>
      <c r="D289" s="509">
        <v>526.44999999999993</v>
      </c>
      <c r="E289" s="509">
        <v>516.89999999999986</v>
      </c>
      <c r="F289" s="509">
        <v>502.54999999999995</v>
      </c>
      <c r="G289" s="509">
        <v>492.99999999999989</v>
      </c>
      <c r="H289" s="509">
        <v>540.79999999999984</v>
      </c>
      <c r="I289" s="509">
        <v>550.3499999999998</v>
      </c>
      <c r="J289" s="509">
        <v>564.69999999999982</v>
      </c>
      <c r="K289" s="508">
        <v>536</v>
      </c>
      <c r="L289" s="508">
        <v>512.1</v>
      </c>
      <c r="M289" s="508">
        <v>1.7664599999999999</v>
      </c>
      <c r="N289" s="1"/>
      <c r="O289" s="1"/>
    </row>
    <row r="290" spans="1:15" ht="12.75" customHeight="1">
      <c r="A290" s="31">
        <v>280</v>
      </c>
      <c r="B290" s="507" t="s">
        <v>143</v>
      </c>
      <c r="C290" s="508">
        <v>76.900000000000006</v>
      </c>
      <c r="D290" s="509">
        <v>78.850000000000009</v>
      </c>
      <c r="E290" s="509">
        <v>74.700000000000017</v>
      </c>
      <c r="F290" s="509">
        <v>72.500000000000014</v>
      </c>
      <c r="G290" s="509">
        <v>68.350000000000023</v>
      </c>
      <c r="H290" s="509">
        <v>81.050000000000011</v>
      </c>
      <c r="I290" s="509">
        <v>85.200000000000017</v>
      </c>
      <c r="J290" s="509">
        <v>87.4</v>
      </c>
      <c r="K290" s="508">
        <v>83</v>
      </c>
      <c r="L290" s="508">
        <v>76.650000000000006</v>
      </c>
      <c r="M290" s="508">
        <v>311.97647999999998</v>
      </c>
      <c r="N290" s="1"/>
      <c r="O290" s="1"/>
    </row>
    <row r="291" spans="1:15" ht="12.75" customHeight="1">
      <c r="A291" s="31">
        <v>281</v>
      </c>
      <c r="B291" s="507" t="s">
        <v>144</v>
      </c>
      <c r="C291" s="508">
        <v>3514.8</v>
      </c>
      <c r="D291" s="509">
        <v>3509.8166666666671</v>
      </c>
      <c r="E291" s="509">
        <v>3446.0333333333342</v>
      </c>
      <c r="F291" s="509">
        <v>3377.2666666666673</v>
      </c>
      <c r="G291" s="509">
        <v>3313.4833333333345</v>
      </c>
      <c r="H291" s="509">
        <v>3578.5833333333339</v>
      </c>
      <c r="I291" s="509">
        <v>3642.3666666666668</v>
      </c>
      <c r="J291" s="509">
        <v>3711.1333333333337</v>
      </c>
      <c r="K291" s="508">
        <v>3573.6</v>
      </c>
      <c r="L291" s="508">
        <v>3441.05</v>
      </c>
      <c r="M291" s="508">
        <v>1.66828</v>
      </c>
      <c r="N291" s="1"/>
      <c r="O291" s="1"/>
    </row>
    <row r="292" spans="1:15" ht="12.75" customHeight="1">
      <c r="A292" s="31">
        <v>282</v>
      </c>
      <c r="B292" s="507" t="s">
        <v>440</v>
      </c>
      <c r="C292" s="508">
        <v>418.15</v>
      </c>
      <c r="D292" s="509">
        <v>418.81666666666666</v>
      </c>
      <c r="E292" s="509">
        <v>410.83333333333331</v>
      </c>
      <c r="F292" s="509">
        <v>403.51666666666665</v>
      </c>
      <c r="G292" s="509">
        <v>395.5333333333333</v>
      </c>
      <c r="H292" s="509">
        <v>426.13333333333333</v>
      </c>
      <c r="I292" s="509">
        <v>434.11666666666667</v>
      </c>
      <c r="J292" s="509">
        <v>441.43333333333334</v>
      </c>
      <c r="K292" s="508">
        <v>426.8</v>
      </c>
      <c r="L292" s="508">
        <v>411.5</v>
      </c>
      <c r="M292" s="508">
        <v>1.9497899999999999</v>
      </c>
      <c r="N292" s="1"/>
      <c r="O292" s="1"/>
    </row>
    <row r="293" spans="1:15" ht="12.75" customHeight="1">
      <c r="A293" s="31">
        <v>283</v>
      </c>
      <c r="B293" s="507" t="s">
        <v>268</v>
      </c>
      <c r="C293" s="508">
        <v>501.65</v>
      </c>
      <c r="D293" s="509">
        <v>503.09999999999997</v>
      </c>
      <c r="E293" s="509">
        <v>496.99999999999994</v>
      </c>
      <c r="F293" s="509">
        <v>492.34999999999997</v>
      </c>
      <c r="G293" s="509">
        <v>486.24999999999994</v>
      </c>
      <c r="H293" s="509">
        <v>507.74999999999994</v>
      </c>
      <c r="I293" s="509">
        <v>513.84999999999991</v>
      </c>
      <c r="J293" s="509">
        <v>518.5</v>
      </c>
      <c r="K293" s="508">
        <v>509.2</v>
      </c>
      <c r="L293" s="508">
        <v>498.45</v>
      </c>
      <c r="M293" s="508">
        <v>11.47739</v>
      </c>
      <c r="N293" s="1"/>
      <c r="O293" s="1"/>
    </row>
    <row r="294" spans="1:15" ht="12.75" customHeight="1">
      <c r="A294" s="31">
        <v>284</v>
      </c>
      <c r="B294" s="507" t="s">
        <v>441</v>
      </c>
      <c r="C294" s="508">
        <v>8558.2000000000007</v>
      </c>
      <c r="D294" s="509">
        <v>8615.7333333333336</v>
      </c>
      <c r="E294" s="509">
        <v>8482.4666666666672</v>
      </c>
      <c r="F294" s="509">
        <v>8406.7333333333336</v>
      </c>
      <c r="G294" s="509">
        <v>8273.4666666666672</v>
      </c>
      <c r="H294" s="509">
        <v>8691.4666666666672</v>
      </c>
      <c r="I294" s="509">
        <v>8824.7333333333336</v>
      </c>
      <c r="J294" s="509">
        <v>8900.4666666666672</v>
      </c>
      <c r="K294" s="508">
        <v>8749</v>
      </c>
      <c r="L294" s="508">
        <v>8540</v>
      </c>
      <c r="M294" s="508">
        <v>5.2740000000000002E-2</v>
      </c>
      <c r="N294" s="1"/>
      <c r="O294" s="1"/>
    </row>
    <row r="295" spans="1:15" ht="12.75" customHeight="1">
      <c r="A295" s="31">
        <v>285</v>
      </c>
      <c r="B295" s="507" t="s">
        <v>442</v>
      </c>
      <c r="C295" s="508">
        <v>44.95</v>
      </c>
      <c r="D295" s="509">
        <v>45.383333333333326</v>
      </c>
      <c r="E295" s="509">
        <v>44.366666666666653</v>
      </c>
      <c r="F295" s="509">
        <v>43.783333333333324</v>
      </c>
      <c r="G295" s="509">
        <v>42.766666666666652</v>
      </c>
      <c r="H295" s="509">
        <v>45.966666666666654</v>
      </c>
      <c r="I295" s="509">
        <v>46.983333333333334</v>
      </c>
      <c r="J295" s="509">
        <v>47.566666666666656</v>
      </c>
      <c r="K295" s="508">
        <v>46.4</v>
      </c>
      <c r="L295" s="508">
        <v>44.8</v>
      </c>
      <c r="M295" s="508">
        <v>10.594580000000001</v>
      </c>
      <c r="N295" s="1"/>
      <c r="O295" s="1"/>
    </row>
    <row r="296" spans="1:15" ht="12.75" customHeight="1">
      <c r="A296" s="31">
        <v>286</v>
      </c>
      <c r="B296" s="507" t="s">
        <v>145</v>
      </c>
      <c r="C296" s="508">
        <v>355.9</v>
      </c>
      <c r="D296" s="509">
        <v>358.95</v>
      </c>
      <c r="E296" s="509">
        <v>351.29999999999995</v>
      </c>
      <c r="F296" s="509">
        <v>346.7</v>
      </c>
      <c r="G296" s="509">
        <v>339.04999999999995</v>
      </c>
      <c r="H296" s="509">
        <v>363.54999999999995</v>
      </c>
      <c r="I296" s="509">
        <v>371.19999999999993</v>
      </c>
      <c r="J296" s="509">
        <v>375.79999999999995</v>
      </c>
      <c r="K296" s="508">
        <v>366.6</v>
      </c>
      <c r="L296" s="508">
        <v>354.35</v>
      </c>
      <c r="M296" s="508">
        <v>14.08649</v>
      </c>
      <c r="N296" s="1"/>
      <c r="O296" s="1"/>
    </row>
    <row r="297" spans="1:15" ht="12.75" customHeight="1">
      <c r="A297" s="31">
        <v>287</v>
      </c>
      <c r="B297" s="507" t="s">
        <v>443</v>
      </c>
      <c r="C297" s="508">
        <v>2426.4499999999998</v>
      </c>
      <c r="D297" s="509">
        <v>2419.5499999999997</v>
      </c>
      <c r="E297" s="509">
        <v>2383.0999999999995</v>
      </c>
      <c r="F297" s="509">
        <v>2339.7499999999995</v>
      </c>
      <c r="G297" s="509">
        <v>2303.2999999999993</v>
      </c>
      <c r="H297" s="509">
        <v>2462.8999999999996</v>
      </c>
      <c r="I297" s="509">
        <v>2499.3499999999995</v>
      </c>
      <c r="J297" s="509">
        <v>2542.6999999999998</v>
      </c>
      <c r="K297" s="508">
        <v>2456</v>
      </c>
      <c r="L297" s="508">
        <v>2376.1999999999998</v>
      </c>
      <c r="M297" s="508">
        <v>0.38179000000000002</v>
      </c>
      <c r="N297" s="1"/>
      <c r="O297" s="1"/>
    </row>
    <row r="298" spans="1:15" ht="12.75" customHeight="1">
      <c r="A298" s="31">
        <v>288</v>
      </c>
      <c r="B298" s="507" t="s">
        <v>853</v>
      </c>
      <c r="C298" s="508">
        <v>1246.2</v>
      </c>
      <c r="D298" s="509">
        <v>1260.5333333333333</v>
      </c>
      <c r="E298" s="509">
        <v>1223.7666666666667</v>
      </c>
      <c r="F298" s="509">
        <v>1201.3333333333333</v>
      </c>
      <c r="G298" s="509">
        <v>1164.5666666666666</v>
      </c>
      <c r="H298" s="509">
        <v>1282.9666666666667</v>
      </c>
      <c r="I298" s="509">
        <v>1319.7333333333331</v>
      </c>
      <c r="J298" s="509">
        <v>1342.1666666666667</v>
      </c>
      <c r="K298" s="508">
        <v>1297.3</v>
      </c>
      <c r="L298" s="508">
        <v>1238.0999999999999</v>
      </c>
      <c r="M298" s="508">
        <v>2.8035999999999999</v>
      </c>
      <c r="N298" s="1"/>
      <c r="O298" s="1"/>
    </row>
    <row r="299" spans="1:15" ht="12.75" customHeight="1">
      <c r="A299" s="31">
        <v>289</v>
      </c>
      <c r="B299" s="507" t="s">
        <v>146</v>
      </c>
      <c r="C299" s="508">
        <v>1859.4</v>
      </c>
      <c r="D299" s="509">
        <v>1866.05</v>
      </c>
      <c r="E299" s="509">
        <v>1843.35</v>
      </c>
      <c r="F299" s="509">
        <v>1827.3</v>
      </c>
      <c r="G299" s="509">
        <v>1804.6</v>
      </c>
      <c r="H299" s="509">
        <v>1882.1</v>
      </c>
      <c r="I299" s="509">
        <v>1904.8000000000002</v>
      </c>
      <c r="J299" s="509">
        <v>1920.85</v>
      </c>
      <c r="K299" s="508">
        <v>1888.75</v>
      </c>
      <c r="L299" s="508">
        <v>1850</v>
      </c>
      <c r="M299" s="508">
        <v>12.039910000000001</v>
      </c>
      <c r="N299" s="1"/>
      <c r="O299" s="1"/>
    </row>
    <row r="300" spans="1:15" ht="12.75" customHeight="1">
      <c r="A300" s="31">
        <v>290</v>
      </c>
      <c r="B300" s="507" t="s">
        <v>147</v>
      </c>
      <c r="C300" s="508">
        <v>7166.55</v>
      </c>
      <c r="D300" s="509">
        <v>7140.5166666666664</v>
      </c>
      <c r="E300" s="509">
        <v>7096.0333333333328</v>
      </c>
      <c r="F300" s="509">
        <v>7025.5166666666664</v>
      </c>
      <c r="G300" s="509">
        <v>6981.0333333333328</v>
      </c>
      <c r="H300" s="509">
        <v>7211.0333333333328</v>
      </c>
      <c r="I300" s="509">
        <v>7255.5166666666664</v>
      </c>
      <c r="J300" s="509">
        <v>7326.0333333333328</v>
      </c>
      <c r="K300" s="508">
        <v>7185</v>
      </c>
      <c r="L300" s="508">
        <v>7070</v>
      </c>
      <c r="M300" s="508">
        <v>3.6344599999999998</v>
      </c>
      <c r="N300" s="1"/>
      <c r="O300" s="1"/>
    </row>
    <row r="301" spans="1:15" ht="12.75" customHeight="1">
      <c r="A301" s="31">
        <v>291</v>
      </c>
      <c r="B301" s="507" t="s">
        <v>148</v>
      </c>
      <c r="C301" s="508">
        <v>5343.25</v>
      </c>
      <c r="D301" s="509">
        <v>5350.7833333333338</v>
      </c>
      <c r="E301" s="509">
        <v>5302.5666666666675</v>
      </c>
      <c r="F301" s="509">
        <v>5261.8833333333341</v>
      </c>
      <c r="G301" s="509">
        <v>5213.6666666666679</v>
      </c>
      <c r="H301" s="509">
        <v>5391.4666666666672</v>
      </c>
      <c r="I301" s="509">
        <v>5439.6833333333325</v>
      </c>
      <c r="J301" s="509">
        <v>5480.3666666666668</v>
      </c>
      <c r="K301" s="508">
        <v>5399</v>
      </c>
      <c r="L301" s="508">
        <v>5310.1</v>
      </c>
      <c r="M301" s="508">
        <v>1.7801100000000001</v>
      </c>
      <c r="N301" s="1"/>
      <c r="O301" s="1"/>
    </row>
    <row r="302" spans="1:15" ht="12.75" customHeight="1">
      <c r="A302" s="31">
        <v>292</v>
      </c>
      <c r="B302" s="507" t="s">
        <v>149</v>
      </c>
      <c r="C302" s="508">
        <v>897.75</v>
      </c>
      <c r="D302" s="509">
        <v>906.35</v>
      </c>
      <c r="E302" s="509">
        <v>887</v>
      </c>
      <c r="F302" s="509">
        <v>876.25</v>
      </c>
      <c r="G302" s="509">
        <v>856.9</v>
      </c>
      <c r="H302" s="509">
        <v>917.1</v>
      </c>
      <c r="I302" s="509">
        <v>936.45000000000016</v>
      </c>
      <c r="J302" s="509">
        <v>947.2</v>
      </c>
      <c r="K302" s="508">
        <v>925.7</v>
      </c>
      <c r="L302" s="508">
        <v>895.6</v>
      </c>
      <c r="M302" s="508">
        <v>13.531650000000001</v>
      </c>
      <c r="N302" s="1"/>
      <c r="O302" s="1"/>
    </row>
    <row r="303" spans="1:15" ht="12.75" customHeight="1">
      <c r="A303" s="31">
        <v>293</v>
      </c>
      <c r="B303" s="507" t="s">
        <v>444</v>
      </c>
      <c r="C303" s="508">
        <v>3681.8</v>
      </c>
      <c r="D303" s="509">
        <v>3712.8333333333335</v>
      </c>
      <c r="E303" s="509">
        <v>3627.416666666667</v>
      </c>
      <c r="F303" s="509">
        <v>3573.0333333333333</v>
      </c>
      <c r="G303" s="509">
        <v>3487.6166666666668</v>
      </c>
      <c r="H303" s="509">
        <v>3767.2166666666672</v>
      </c>
      <c r="I303" s="509">
        <v>3852.6333333333341</v>
      </c>
      <c r="J303" s="509">
        <v>3907.0166666666673</v>
      </c>
      <c r="K303" s="508">
        <v>3798.25</v>
      </c>
      <c r="L303" s="508">
        <v>3658.45</v>
      </c>
      <c r="M303" s="508">
        <v>0.31773000000000001</v>
      </c>
      <c r="N303" s="1"/>
      <c r="O303" s="1"/>
    </row>
    <row r="304" spans="1:15" ht="12.75" customHeight="1">
      <c r="A304" s="31">
        <v>294</v>
      </c>
      <c r="B304" s="507" t="s">
        <v>854</v>
      </c>
      <c r="C304" s="508">
        <v>397</v>
      </c>
      <c r="D304" s="509">
        <v>398.90000000000003</v>
      </c>
      <c r="E304" s="509">
        <v>393.10000000000008</v>
      </c>
      <c r="F304" s="509">
        <v>389.20000000000005</v>
      </c>
      <c r="G304" s="509">
        <v>383.40000000000009</v>
      </c>
      <c r="H304" s="509">
        <v>402.80000000000007</v>
      </c>
      <c r="I304" s="509">
        <v>408.6</v>
      </c>
      <c r="J304" s="509">
        <v>412.50000000000006</v>
      </c>
      <c r="K304" s="508">
        <v>404.7</v>
      </c>
      <c r="L304" s="508">
        <v>395</v>
      </c>
      <c r="M304" s="508">
        <v>2.6423999999999999</v>
      </c>
      <c r="N304" s="1"/>
      <c r="O304" s="1"/>
    </row>
    <row r="305" spans="1:15" ht="12.75" customHeight="1">
      <c r="A305" s="31">
        <v>295</v>
      </c>
      <c r="B305" s="507" t="s">
        <v>150</v>
      </c>
      <c r="C305" s="508">
        <v>812.65</v>
      </c>
      <c r="D305" s="509">
        <v>817.56666666666661</v>
      </c>
      <c r="E305" s="509">
        <v>803.08333333333326</v>
      </c>
      <c r="F305" s="509">
        <v>793.51666666666665</v>
      </c>
      <c r="G305" s="509">
        <v>779.0333333333333</v>
      </c>
      <c r="H305" s="509">
        <v>827.13333333333321</v>
      </c>
      <c r="I305" s="509">
        <v>841.61666666666656</v>
      </c>
      <c r="J305" s="509">
        <v>851.18333333333317</v>
      </c>
      <c r="K305" s="508">
        <v>832.05</v>
      </c>
      <c r="L305" s="508">
        <v>808</v>
      </c>
      <c r="M305" s="508">
        <v>10.7173</v>
      </c>
      <c r="N305" s="1"/>
      <c r="O305" s="1"/>
    </row>
    <row r="306" spans="1:15" ht="12.75" customHeight="1">
      <c r="A306" s="31">
        <v>296</v>
      </c>
      <c r="B306" s="507" t="s">
        <v>151</v>
      </c>
      <c r="C306" s="508">
        <v>145.05000000000001</v>
      </c>
      <c r="D306" s="509">
        <v>147.65</v>
      </c>
      <c r="E306" s="509">
        <v>141.70000000000002</v>
      </c>
      <c r="F306" s="509">
        <v>138.35000000000002</v>
      </c>
      <c r="G306" s="509">
        <v>132.40000000000003</v>
      </c>
      <c r="H306" s="509">
        <v>151</v>
      </c>
      <c r="I306" s="509">
        <v>156.94999999999999</v>
      </c>
      <c r="J306" s="509">
        <v>160.29999999999998</v>
      </c>
      <c r="K306" s="508">
        <v>153.6</v>
      </c>
      <c r="L306" s="508">
        <v>144.30000000000001</v>
      </c>
      <c r="M306" s="508">
        <v>56.285420000000002</v>
      </c>
      <c r="N306" s="1"/>
      <c r="O306" s="1"/>
    </row>
    <row r="307" spans="1:15" ht="12.75" customHeight="1">
      <c r="A307" s="31">
        <v>297</v>
      </c>
      <c r="B307" s="507" t="s">
        <v>317</v>
      </c>
      <c r="C307" s="508">
        <v>19.600000000000001</v>
      </c>
      <c r="D307" s="509">
        <v>19.616666666666667</v>
      </c>
      <c r="E307" s="509">
        <v>19.133333333333333</v>
      </c>
      <c r="F307" s="509">
        <v>18.666666666666664</v>
      </c>
      <c r="G307" s="509">
        <v>18.18333333333333</v>
      </c>
      <c r="H307" s="509">
        <v>20.083333333333336</v>
      </c>
      <c r="I307" s="509">
        <v>20.56666666666667</v>
      </c>
      <c r="J307" s="509">
        <v>21.033333333333339</v>
      </c>
      <c r="K307" s="508">
        <v>20.100000000000001</v>
      </c>
      <c r="L307" s="508">
        <v>19.149999999999999</v>
      </c>
      <c r="M307" s="508">
        <v>49.166350000000001</v>
      </c>
      <c r="N307" s="1"/>
      <c r="O307" s="1"/>
    </row>
    <row r="308" spans="1:15" ht="12.75" customHeight="1">
      <c r="A308" s="31">
        <v>298</v>
      </c>
      <c r="B308" s="507" t="s">
        <v>447</v>
      </c>
      <c r="C308" s="508">
        <v>223.1</v>
      </c>
      <c r="D308" s="509">
        <v>224.63333333333333</v>
      </c>
      <c r="E308" s="509">
        <v>220.46666666666664</v>
      </c>
      <c r="F308" s="509">
        <v>217.83333333333331</v>
      </c>
      <c r="G308" s="509">
        <v>213.66666666666663</v>
      </c>
      <c r="H308" s="509">
        <v>227.26666666666665</v>
      </c>
      <c r="I308" s="509">
        <v>231.43333333333334</v>
      </c>
      <c r="J308" s="509">
        <v>234.06666666666666</v>
      </c>
      <c r="K308" s="508">
        <v>228.8</v>
      </c>
      <c r="L308" s="508">
        <v>222</v>
      </c>
      <c r="M308" s="508">
        <v>0.92801999999999996</v>
      </c>
      <c r="N308" s="1"/>
      <c r="O308" s="1"/>
    </row>
    <row r="309" spans="1:15" ht="12.75" customHeight="1">
      <c r="A309" s="31">
        <v>299</v>
      </c>
      <c r="B309" s="507" t="s">
        <v>449</v>
      </c>
      <c r="C309" s="508">
        <v>663.65</v>
      </c>
      <c r="D309" s="509">
        <v>667.28333333333342</v>
      </c>
      <c r="E309" s="509">
        <v>656.56666666666683</v>
      </c>
      <c r="F309" s="509">
        <v>649.48333333333346</v>
      </c>
      <c r="G309" s="509">
        <v>638.76666666666688</v>
      </c>
      <c r="H309" s="509">
        <v>674.36666666666679</v>
      </c>
      <c r="I309" s="509">
        <v>685.08333333333326</v>
      </c>
      <c r="J309" s="509">
        <v>692.16666666666674</v>
      </c>
      <c r="K309" s="508">
        <v>678</v>
      </c>
      <c r="L309" s="508">
        <v>660.2</v>
      </c>
      <c r="M309" s="508">
        <v>0.27228000000000002</v>
      </c>
      <c r="N309" s="1"/>
      <c r="O309" s="1"/>
    </row>
    <row r="310" spans="1:15" ht="12.75" customHeight="1">
      <c r="A310" s="31">
        <v>300</v>
      </c>
      <c r="B310" s="507" t="s">
        <v>152</v>
      </c>
      <c r="C310" s="508">
        <v>165.85</v>
      </c>
      <c r="D310" s="509">
        <v>165.43333333333334</v>
      </c>
      <c r="E310" s="509">
        <v>163.46666666666667</v>
      </c>
      <c r="F310" s="509">
        <v>161.08333333333334</v>
      </c>
      <c r="G310" s="509">
        <v>159.11666666666667</v>
      </c>
      <c r="H310" s="509">
        <v>167.81666666666666</v>
      </c>
      <c r="I310" s="509">
        <v>169.78333333333336</v>
      </c>
      <c r="J310" s="509">
        <v>172.16666666666666</v>
      </c>
      <c r="K310" s="508">
        <v>167.4</v>
      </c>
      <c r="L310" s="508">
        <v>163.05000000000001</v>
      </c>
      <c r="M310" s="508">
        <v>18.095680000000002</v>
      </c>
      <c r="N310" s="1"/>
      <c r="O310" s="1"/>
    </row>
    <row r="311" spans="1:15" ht="12.75" customHeight="1">
      <c r="A311" s="31">
        <v>301</v>
      </c>
      <c r="B311" s="507" t="s">
        <v>153</v>
      </c>
      <c r="C311" s="508">
        <v>505.6</v>
      </c>
      <c r="D311" s="509">
        <v>507.60000000000008</v>
      </c>
      <c r="E311" s="509">
        <v>502.10000000000014</v>
      </c>
      <c r="F311" s="509">
        <v>498.60000000000008</v>
      </c>
      <c r="G311" s="509">
        <v>493.10000000000014</v>
      </c>
      <c r="H311" s="509">
        <v>511.10000000000014</v>
      </c>
      <c r="I311" s="509">
        <v>516.6</v>
      </c>
      <c r="J311" s="509">
        <v>520.10000000000014</v>
      </c>
      <c r="K311" s="508">
        <v>513.1</v>
      </c>
      <c r="L311" s="508">
        <v>504.1</v>
      </c>
      <c r="M311" s="508">
        <v>14.268929999999999</v>
      </c>
      <c r="N311" s="1"/>
      <c r="O311" s="1"/>
    </row>
    <row r="312" spans="1:15" ht="12.75" customHeight="1">
      <c r="A312" s="31">
        <v>302</v>
      </c>
      <c r="B312" s="507" t="s">
        <v>154</v>
      </c>
      <c r="C312" s="508">
        <v>7317.1</v>
      </c>
      <c r="D312" s="509">
        <v>7339.7</v>
      </c>
      <c r="E312" s="509">
        <v>7229.5499999999993</v>
      </c>
      <c r="F312" s="509">
        <v>7141.9999999999991</v>
      </c>
      <c r="G312" s="509">
        <v>7031.8499999999985</v>
      </c>
      <c r="H312" s="509">
        <v>7427.25</v>
      </c>
      <c r="I312" s="509">
        <v>7537.4</v>
      </c>
      <c r="J312" s="509">
        <v>7624.9500000000007</v>
      </c>
      <c r="K312" s="508">
        <v>7449.85</v>
      </c>
      <c r="L312" s="508">
        <v>7252.15</v>
      </c>
      <c r="M312" s="508">
        <v>3.5744699999999998</v>
      </c>
      <c r="N312" s="1"/>
      <c r="O312" s="1"/>
    </row>
    <row r="313" spans="1:15" ht="12.75" customHeight="1">
      <c r="A313" s="31">
        <v>303</v>
      </c>
      <c r="B313" s="507" t="s">
        <v>855</v>
      </c>
      <c r="C313" s="508">
        <v>2993.5</v>
      </c>
      <c r="D313" s="509">
        <v>3004.1666666666665</v>
      </c>
      <c r="E313" s="509">
        <v>2959.333333333333</v>
      </c>
      <c r="F313" s="509">
        <v>2925.1666666666665</v>
      </c>
      <c r="G313" s="509">
        <v>2880.333333333333</v>
      </c>
      <c r="H313" s="509">
        <v>3038.333333333333</v>
      </c>
      <c r="I313" s="509">
        <v>3083.1666666666661</v>
      </c>
      <c r="J313" s="509">
        <v>3117.333333333333</v>
      </c>
      <c r="K313" s="508">
        <v>3049</v>
      </c>
      <c r="L313" s="508">
        <v>2970</v>
      </c>
      <c r="M313" s="508">
        <v>1.3679600000000001</v>
      </c>
      <c r="N313" s="1"/>
      <c r="O313" s="1"/>
    </row>
    <row r="314" spans="1:15" ht="12.75" customHeight="1">
      <c r="A314" s="31">
        <v>304</v>
      </c>
      <c r="B314" s="507" t="s">
        <v>451</v>
      </c>
      <c r="C314" s="508">
        <v>413.8</v>
      </c>
      <c r="D314" s="509">
        <v>412.3</v>
      </c>
      <c r="E314" s="509">
        <v>406.65000000000003</v>
      </c>
      <c r="F314" s="509">
        <v>399.5</v>
      </c>
      <c r="G314" s="509">
        <v>393.85</v>
      </c>
      <c r="H314" s="509">
        <v>419.45000000000005</v>
      </c>
      <c r="I314" s="509">
        <v>425.1</v>
      </c>
      <c r="J314" s="509">
        <v>432.25000000000006</v>
      </c>
      <c r="K314" s="508">
        <v>417.95</v>
      </c>
      <c r="L314" s="508">
        <v>405.15</v>
      </c>
      <c r="M314" s="508">
        <v>14.71373</v>
      </c>
      <c r="N314" s="1"/>
      <c r="O314" s="1"/>
    </row>
    <row r="315" spans="1:15" ht="12.75" customHeight="1">
      <c r="A315" s="31">
        <v>305</v>
      </c>
      <c r="B315" s="507" t="s">
        <v>452</v>
      </c>
      <c r="C315" s="508">
        <v>262.3</v>
      </c>
      <c r="D315" s="509">
        <v>261.83333333333331</v>
      </c>
      <c r="E315" s="509">
        <v>259.16666666666663</v>
      </c>
      <c r="F315" s="509">
        <v>256.0333333333333</v>
      </c>
      <c r="G315" s="509">
        <v>253.36666666666662</v>
      </c>
      <c r="H315" s="509">
        <v>264.96666666666664</v>
      </c>
      <c r="I315" s="509">
        <v>267.63333333333327</v>
      </c>
      <c r="J315" s="509">
        <v>270.76666666666665</v>
      </c>
      <c r="K315" s="508">
        <v>264.5</v>
      </c>
      <c r="L315" s="508">
        <v>258.7</v>
      </c>
      <c r="M315" s="508">
        <v>3.4359899999999999</v>
      </c>
      <c r="N315" s="1"/>
      <c r="O315" s="1"/>
    </row>
    <row r="316" spans="1:15" ht="12.75" customHeight="1">
      <c r="A316" s="31">
        <v>306</v>
      </c>
      <c r="B316" s="507" t="s">
        <v>155</v>
      </c>
      <c r="C316" s="508">
        <v>886.35</v>
      </c>
      <c r="D316" s="509">
        <v>893.2166666666667</v>
      </c>
      <c r="E316" s="509">
        <v>877.38333333333344</v>
      </c>
      <c r="F316" s="509">
        <v>868.41666666666674</v>
      </c>
      <c r="G316" s="509">
        <v>852.58333333333348</v>
      </c>
      <c r="H316" s="509">
        <v>902.18333333333339</v>
      </c>
      <c r="I316" s="509">
        <v>918.01666666666665</v>
      </c>
      <c r="J316" s="509">
        <v>926.98333333333335</v>
      </c>
      <c r="K316" s="508">
        <v>909.05</v>
      </c>
      <c r="L316" s="508">
        <v>884.25</v>
      </c>
      <c r="M316" s="508">
        <v>5.9428000000000001</v>
      </c>
      <c r="N316" s="1"/>
      <c r="O316" s="1"/>
    </row>
    <row r="317" spans="1:15" ht="12.75" customHeight="1">
      <c r="A317" s="31">
        <v>307</v>
      </c>
      <c r="B317" s="507" t="s">
        <v>457</v>
      </c>
      <c r="C317" s="508">
        <v>1581.75</v>
      </c>
      <c r="D317" s="509">
        <v>1590.4666666666665</v>
      </c>
      <c r="E317" s="509">
        <v>1566.2833333333328</v>
      </c>
      <c r="F317" s="509">
        <v>1550.8166666666664</v>
      </c>
      <c r="G317" s="509">
        <v>1526.6333333333328</v>
      </c>
      <c r="H317" s="509">
        <v>1605.9333333333329</v>
      </c>
      <c r="I317" s="509">
        <v>1630.1166666666668</v>
      </c>
      <c r="J317" s="509">
        <v>1645.583333333333</v>
      </c>
      <c r="K317" s="508">
        <v>1614.65</v>
      </c>
      <c r="L317" s="508">
        <v>1575</v>
      </c>
      <c r="M317" s="508">
        <v>2.4870100000000002</v>
      </c>
      <c r="N317" s="1"/>
      <c r="O317" s="1"/>
    </row>
    <row r="318" spans="1:15" ht="12.75" customHeight="1">
      <c r="A318" s="31">
        <v>308</v>
      </c>
      <c r="B318" s="507" t="s">
        <v>156</v>
      </c>
      <c r="C318" s="508">
        <v>3278.2</v>
      </c>
      <c r="D318" s="509">
        <v>3260.35</v>
      </c>
      <c r="E318" s="509">
        <v>3201</v>
      </c>
      <c r="F318" s="509">
        <v>3123.8</v>
      </c>
      <c r="G318" s="509">
        <v>3064.4500000000003</v>
      </c>
      <c r="H318" s="509">
        <v>3337.5499999999997</v>
      </c>
      <c r="I318" s="509">
        <v>3396.8999999999992</v>
      </c>
      <c r="J318" s="509">
        <v>3474.0999999999995</v>
      </c>
      <c r="K318" s="508">
        <v>3319.7</v>
      </c>
      <c r="L318" s="508">
        <v>3183.15</v>
      </c>
      <c r="M318" s="508">
        <v>1.74929</v>
      </c>
      <c r="N318" s="1"/>
      <c r="O318" s="1"/>
    </row>
    <row r="319" spans="1:15" ht="12.75" customHeight="1">
      <c r="A319" s="31">
        <v>309</v>
      </c>
      <c r="B319" s="507" t="s">
        <v>157</v>
      </c>
      <c r="C319" s="508">
        <v>949.15</v>
      </c>
      <c r="D319" s="509">
        <v>954.56666666666661</v>
      </c>
      <c r="E319" s="509">
        <v>941.08333333333326</v>
      </c>
      <c r="F319" s="509">
        <v>933.01666666666665</v>
      </c>
      <c r="G319" s="509">
        <v>919.5333333333333</v>
      </c>
      <c r="H319" s="509">
        <v>962.63333333333321</v>
      </c>
      <c r="I319" s="509">
        <v>976.11666666666656</v>
      </c>
      <c r="J319" s="509">
        <v>984.18333333333317</v>
      </c>
      <c r="K319" s="508">
        <v>968.05</v>
      </c>
      <c r="L319" s="508">
        <v>946.5</v>
      </c>
      <c r="M319" s="508">
        <v>1.16245</v>
      </c>
      <c r="N319" s="1"/>
      <c r="O319" s="1"/>
    </row>
    <row r="320" spans="1:15" ht="12.75" customHeight="1">
      <c r="A320" s="31">
        <v>310</v>
      </c>
      <c r="B320" s="507" t="s">
        <v>158</v>
      </c>
      <c r="C320" s="508">
        <v>848.95</v>
      </c>
      <c r="D320" s="509">
        <v>851.76666666666677</v>
      </c>
      <c r="E320" s="509">
        <v>840.78333333333353</v>
      </c>
      <c r="F320" s="509">
        <v>832.61666666666679</v>
      </c>
      <c r="G320" s="509">
        <v>821.63333333333355</v>
      </c>
      <c r="H320" s="509">
        <v>859.93333333333351</v>
      </c>
      <c r="I320" s="509">
        <v>870.91666666666686</v>
      </c>
      <c r="J320" s="509">
        <v>879.08333333333348</v>
      </c>
      <c r="K320" s="508">
        <v>862.75</v>
      </c>
      <c r="L320" s="508">
        <v>843.6</v>
      </c>
      <c r="M320" s="508">
        <v>2.72905</v>
      </c>
      <c r="N320" s="1"/>
      <c r="O320" s="1"/>
    </row>
    <row r="321" spans="1:15" ht="12.75" customHeight="1">
      <c r="A321" s="31">
        <v>311</v>
      </c>
      <c r="B321" s="507" t="s">
        <v>448</v>
      </c>
      <c r="C321" s="508">
        <v>190.2</v>
      </c>
      <c r="D321" s="509">
        <v>191.38333333333333</v>
      </c>
      <c r="E321" s="509">
        <v>188.41666666666666</v>
      </c>
      <c r="F321" s="509">
        <v>186.63333333333333</v>
      </c>
      <c r="G321" s="509">
        <v>183.66666666666666</v>
      </c>
      <c r="H321" s="509">
        <v>193.16666666666666</v>
      </c>
      <c r="I321" s="509">
        <v>196.13333333333335</v>
      </c>
      <c r="J321" s="509">
        <v>197.91666666666666</v>
      </c>
      <c r="K321" s="508">
        <v>194.35</v>
      </c>
      <c r="L321" s="508">
        <v>189.6</v>
      </c>
      <c r="M321" s="508">
        <v>1.3679699999999999</v>
      </c>
      <c r="N321" s="1"/>
      <c r="O321" s="1"/>
    </row>
    <row r="322" spans="1:15" ht="12.75" customHeight="1">
      <c r="A322" s="31">
        <v>312</v>
      </c>
      <c r="B322" s="507" t="s">
        <v>455</v>
      </c>
      <c r="C322" s="508">
        <v>179.05</v>
      </c>
      <c r="D322" s="509">
        <v>179.30000000000004</v>
      </c>
      <c r="E322" s="509">
        <v>178.05000000000007</v>
      </c>
      <c r="F322" s="509">
        <v>177.05000000000004</v>
      </c>
      <c r="G322" s="509">
        <v>175.80000000000007</v>
      </c>
      <c r="H322" s="509">
        <v>180.30000000000007</v>
      </c>
      <c r="I322" s="509">
        <v>181.55</v>
      </c>
      <c r="J322" s="509">
        <v>182.55000000000007</v>
      </c>
      <c r="K322" s="508">
        <v>180.55</v>
      </c>
      <c r="L322" s="508">
        <v>178.3</v>
      </c>
      <c r="M322" s="508">
        <v>0.74092000000000002</v>
      </c>
      <c r="N322" s="1"/>
      <c r="O322" s="1"/>
    </row>
    <row r="323" spans="1:15" ht="12.75" customHeight="1">
      <c r="A323" s="31">
        <v>313</v>
      </c>
      <c r="B323" s="507" t="s">
        <v>453</v>
      </c>
      <c r="C323" s="508">
        <v>167.4</v>
      </c>
      <c r="D323" s="509">
        <v>168.35</v>
      </c>
      <c r="E323" s="509">
        <v>164.04999999999998</v>
      </c>
      <c r="F323" s="509">
        <v>160.69999999999999</v>
      </c>
      <c r="G323" s="509">
        <v>156.39999999999998</v>
      </c>
      <c r="H323" s="509">
        <v>171.7</v>
      </c>
      <c r="I323" s="509">
        <v>176</v>
      </c>
      <c r="J323" s="509">
        <v>179.35</v>
      </c>
      <c r="K323" s="508">
        <v>172.65</v>
      </c>
      <c r="L323" s="508">
        <v>165</v>
      </c>
      <c r="M323" s="508">
        <v>4.1860400000000002</v>
      </c>
      <c r="N323" s="1"/>
      <c r="O323" s="1"/>
    </row>
    <row r="324" spans="1:15" ht="12.75" customHeight="1">
      <c r="A324" s="31">
        <v>314</v>
      </c>
      <c r="B324" s="507" t="s">
        <v>454</v>
      </c>
      <c r="C324" s="508">
        <v>1185.4000000000001</v>
      </c>
      <c r="D324" s="509">
        <v>1180.6499999999999</v>
      </c>
      <c r="E324" s="509">
        <v>1154.7999999999997</v>
      </c>
      <c r="F324" s="509">
        <v>1124.1999999999998</v>
      </c>
      <c r="G324" s="509">
        <v>1098.3499999999997</v>
      </c>
      <c r="H324" s="509">
        <v>1211.2499999999998</v>
      </c>
      <c r="I324" s="509">
        <v>1237.0999999999997</v>
      </c>
      <c r="J324" s="509">
        <v>1267.6999999999998</v>
      </c>
      <c r="K324" s="508">
        <v>1206.5</v>
      </c>
      <c r="L324" s="508">
        <v>1150.05</v>
      </c>
      <c r="M324" s="508">
        <v>10.149319999999999</v>
      </c>
      <c r="N324" s="1"/>
      <c r="O324" s="1"/>
    </row>
    <row r="325" spans="1:15" ht="12.75" customHeight="1">
      <c r="A325" s="31">
        <v>315</v>
      </c>
      <c r="B325" s="507" t="s">
        <v>159</v>
      </c>
      <c r="C325" s="508">
        <v>4621.05</v>
      </c>
      <c r="D325" s="509">
        <v>4612.3499999999995</v>
      </c>
      <c r="E325" s="509">
        <v>4569.6999999999989</v>
      </c>
      <c r="F325" s="509">
        <v>4518.3499999999995</v>
      </c>
      <c r="G325" s="509">
        <v>4475.6999999999989</v>
      </c>
      <c r="H325" s="509">
        <v>4663.6999999999989</v>
      </c>
      <c r="I325" s="509">
        <v>4706.3499999999985</v>
      </c>
      <c r="J325" s="509">
        <v>4757.6999999999989</v>
      </c>
      <c r="K325" s="508">
        <v>4655</v>
      </c>
      <c r="L325" s="508">
        <v>4561</v>
      </c>
      <c r="M325" s="508">
        <v>5.8891099999999996</v>
      </c>
      <c r="N325" s="1"/>
      <c r="O325" s="1"/>
    </row>
    <row r="326" spans="1:15" ht="12.75" customHeight="1">
      <c r="A326" s="31">
        <v>316</v>
      </c>
      <c r="B326" s="507" t="s">
        <v>445</v>
      </c>
      <c r="C326" s="508">
        <v>47.6</v>
      </c>
      <c r="D326" s="509">
        <v>47.75</v>
      </c>
      <c r="E326" s="509">
        <v>46.85</v>
      </c>
      <c r="F326" s="509">
        <v>46.1</v>
      </c>
      <c r="G326" s="509">
        <v>45.2</v>
      </c>
      <c r="H326" s="509">
        <v>48.5</v>
      </c>
      <c r="I326" s="509">
        <v>49.400000000000006</v>
      </c>
      <c r="J326" s="509">
        <v>50.15</v>
      </c>
      <c r="K326" s="508">
        <v>48.65</v>
      </c>
      <c r="L326" s="508">
        <v>47</v>
      </c>
      <c r="M326" s="508">
        <v>167.12253000000001</v>
      </c>
      <c r="N326" s="1"/>
      <c r="O326" s="1"/>
    </row>
    <row r="327" spans="1:15" ht="12.75" customHeight="1">
      <c r="A327" s="31">
        <v>317</v>
      </c>
      <c r="B327" s="507" t="s">
        <v>446</v>
      </c>
      <c r="C327" s="508">
        <v>180.1</v>
      </c>
      <c r="D327" s="509">
        <v>179.83333333333334</v>
      </c>
      <c r="E327" s="509">
        <v>178.06666666666669</v>
      </c>
      <c r="F327" s="509">
        <v>176.03333333333336</v>
      </c>
      <c r="G327" s="509">
        <v>174.26666666666671</v>
      </c>
      <c r="H327" s="509">
        <v>181.86666666666667</v>
      </c>
      <c r="I327" s="509">
        <v>183.63333333333333</v>
      </c>
      <c r="J327" s="509">
        <v>185.66666666666666</v>
      </c>
      <c r="K327" s="508">
        <v>181.6</v>
      </c>
      <c r="L327" s="508">
        <v>177.8</v>
      </c>
      <c r="M327" s="508">
        <v>6.3392099999999996</v>
      </c>
      <c r="N327" s="1"/>
      <c r="O327" s="1"/>
    </row>
    <row r="328" spans="1:15" ht="12.75" customHeight="1">
      <c r="A328" s="31">
        <v>318</v>
      </c>
      <c r="B328" s="507" t="s">
        <v>456</v>
      </c>
      <c r="C328" s="508">
        <v>917.55</v>
      </c>
      <c r="D328" s="509">
        <v>917.55000000000007</v>
      </c>
      <c r="E328" s="509">
        <v>910.00000000000011</v>
      </c>
      <c r="F328" s="509">
        <v>902.45</v>
      </c>
      <c r="G328" s="509">
        <v>894.90000000000009</v>
      </c>
      <c r="H328" s="509">
        <v>925.10000000000014</v>
      </c>
      <c r="I328" s="509">
        <v>932.65000000000009</v>
      </c>
      <c r="J328" s="509">
        <v>940.20000000000016</v>
      </c>
      <c r="K328" s="508">
        <v>925.1</v>
      </c>
      <c r="L328" s="508">
        <v>910</v>
      </c>
      <c r="M328" s="508">
        <v>1.03423</v>
      </c>
      <c r="N328" s="1"/>
      <c r="O328" s="1"/>
    </row>
    <row r="329" spans="1:15" ht="12.75" customHeight="1">
      <c r="A329" s="31">
        <v>319</v>
      </c>
      <c r="B329" s="507" t="s">
        <v>161</v>
      </c>
      <c r="C329" s="508">
        <v>3218</v>
      </c>
      <c r="D329" s="509">
        <v>3230.5833333333335</v>
      </c>
      <c r="E329" s="509">
        <v>3169.916666666667</v>
      </c>
      <c r="F329" s="509">
        <v>3121.8333333333335</v>
      </c>
      <c r="G329" s="509">
        <v>3061.166666666667</v>
      </c>
      <c r="H329" s="509">
        <v>3278.666666666667</v>
      </c>
      <c r="I329" s="509">
        <v>3339.3333333333339</v>
      </c>
      <c r="J329" s="509">
        <v>3387.416666666667</v>
      </c>
      <c r="K329" s="508">
        <v>3291.25</v>
      </c>
      <c r="L329" s="508">
        <v>3182.5</v>
      </c>
      <c r="M329" s="508">
        <v>8.62697</v>
      </c>
      <c r="N329" s="1"/>
      <c r="O329" s="1"/>
    </row>
    <row r="330" spans="1:15" ht="12.75" customHeight="1">
      <c r="A330" s="31">
        <v>320</v>
      </c>
      <c r="B330" s="507" t="s">
        <v>162</v>
      </c>
      <c r="C330" s="508">
        <v>70090.7</v>
      </c>
      <c r="D330" s="509">
        <v>70365.816666666666</v>
      </c>
      <c r="E330" s="509">
        <v>69431.633333333331</v>
      </c>
      <c r="F330" s="509">
        <v>68772.566666666666</v>
      </c>
      <c r="G330" s="509">
        <v>67838.383333333331</v>
      </c>
      <c r="H330" s="509">
        <v>71024.883333333331</v>
      </c>
      <c r="I330" s="509">
        <v>71959.066666666651</v>
      </c>
      <c r="J330" s="509">
        <v>72618.133333333331</v>
      </c>
      <c r="K330" s="508">
        <v>71300</v>
      </c>
      <c r="L330" s="508">
        <v>69706.75</v>
      </c>
      <c r="M330" s="508">
        <v>8.5239999999999996E-2</v>
      </c>
      <c r="N330" s="1"/>
      <c r="O330" s="1"/>
    </row>
    <row r="331" spans="1:15" ht="12.75" customHeight="1">
      <c r="A331" s="31">
        <v>321</v>
      </c>
      <c r="B331" s="507" t="s">
        <v>450</v>
      </c>
      <c r="C331" s="508">
        <v>42.3</v>
      </c>
      <c r="D331" s="509">
        <v>42.533333333333331</v>
      </c>
      <c r="E331" s="509">
        <v>41.86666666666666</v>
      </c>
      <c r="F331" s="509">
        <v>41.43333333333333</v>
      </c>
      <c r="G331" s="509">
        <v>40.766666666666659</v>
      </c>
      <c r="H331" s="509">
        <v>42.966666666666661</v>
      </c>
      <c r="I331" s="509">
        <v>43.633333333333333</v>
      </c>
      <c r="J331" s="509">
        <v>44.066666666666663</v>
      </c>
      <c r="K331" s="508">
        <v>43.2</v>
      </c>
      <c r="L331" s="508">
        <v>42.1</v>
      </c>
      <c r="M331" s="508">
        <v>4.2142999999999997</v>
      </c>
      <c r="N331" s="1"/>
      <c r="O331" s="1"/>
    </row>
    <row r="332" spans="1:15" ht="12.75" customHeight="1">
      <c r="A332" s="31">
        <v>322</v>
      </c>
      <c r="B332" s="507" t="s">
        <v>163</v>
      </c>
      <c r="C332" s="508">
        <v>1472.85</v>
      </c>
      <c r="D332" s="509">
        <v>1479.6833333333334</v>
      </c>
      <c r="E332" s="509">
        <v>1461.1666666666667</v>
      </c>
      <c r="F332" s="509">
        <v>1449.4833333333333</v>
      </c>
      <c r="G332" s="509">
        <v>1430.9666666666667</v>
      </c>
      <c r="H332" s="509">
        <v>1491.3666666666668</v>
      </c>
      <c r="I332" s="509">
        <v>1509.8833333333332</v>
      </c>
      <c r="J332" s="509">
        <v>1521.5666666666668</v>
      </c>
      <c r="K332" s="508">
        <v>1498.2</v>
      </c>
      <c r="L332" s="508">
        <v>1468</v>
      </c>
      <c r="M332" s="508">
        <v>4.6279500000000002</v>
      </c>
      <c r="N332" s="1"/>
      <c r="O332" s="1"/>
    </row>
    <row r="333" spans="1:15" ht="12.75" customHeight="1">
      <c r="A333" s="31">
        <v>323</v>
      </c>
      <c r="B333" s="507" t="s">
        <v>164</v>
      </c>
      <c r="C333" s="508">
        <v>337.75</v>
      </c>
      <c r="D333" s="509">
        <v>336.16666666666669</v>
      </c>
      <c r="E333" s="509">
        <v>332.48333333333335</v>
      </c>
      <c r="F333" s="509">
        <v>327.21666666666664</v>
      </c>
      <c r="G333" s="509">
        <v>323.5333333333333</v>
      </c>
      <c r="H333" s="509">
        <v>341.43333333333339</v>
      </c>
      <c r="I333" s="509">
        <v>345.11666666666667</v>
      </c>
      <c r="J333" s="509">
        <v>350.38333333333344</v>
      </c>
      <c r="K333" s="508">
        <v>339.85</v>
      </c>
      <c r="L333" s="508">
        <v>330.9</v>
      </c>
      <c r="M333" s="508">
        <v>7.3759899999999998</v>
      </c>
      <c r="N333" s="1"/>
      <c r="O333" s="1"/>
    </row>
    <row r="334" spans="1:15" ht="12.75" customHeight="1">
      <c r="A334" s="31">
        <v>324</v>
      </c>
      <c r="B334" s="507" t="s">
        <v>269</v>
      </c>
      <c r="C334" s="508">
        <v>847</v>
      </c>
      <c r="D334" s="509">
        <v>844.25</v>
      </c>
      <c r="E334" s="509">
        <v>836.5</v>
      </c>
      <c r="F334" s="509">
        <v>826</v>
      </c>
      <c r="G334" s="509">
        <v>818.25</v>
      </c>
      <c r="H334" s="509">
        <v>854.75</v>
      </c>
      <c r="I334" s="509">
        <v>862.5</v>
      </c>
      <c r="J334" s="509">
        <v>873</v>
      </c>
      <c r="K334" s="508">
        <v>852</v>
      </c>
      <c r="L334" s="508">
        <v>833.75</v>
      </c>
      <c r="M334" s="508">
        <v>2.2176100000000001</v>
      </c>
      <c r="N334" s="1"/>
      <c r="O334" s="1"/>
    </row>
    <row r="335" spans="1:15" ht="12.75" customHeight="1">
      <c r="A335" s="31">
        <v>325</v>
      </c>
      <c r="B335" s="507" t="s">
        <v>165</v>
      </c>
      <c r="C335" s="508">
        <v>100.8</v>
      </c>
      <c r="D335" s="509">
        <v>101.68333333333332</v>
      </c>
      <c r="E335" s="509">
        <v>98.96666666666664</v>
      </c>
      <c r="F335" s="509">
        <v>97.133333333333312</v>
      </c>
      <c r="G335" s="509">
        <v>94.416666666666629</v>
      </c>
      <c r="H335" s="509">
        <v>103.51666666666665</v>
      </c>
      <c r="I335" s="509">
        <v>106.23333333333332</v>
      </c>
      <c r="J335" s="509">
        <v>108.06666666666666</v>
      </c>
      <c r="K335" s="508">
        <v>104.4</v>
      </c>
      <c r="L335" s="508">
        <v>99.85</v>
      </c>
      <c r="M335" s="508">
        <v>220.78242</v>
      </c>
      <c r="N335" s="1"/>
      <c r="O335" s="1"/>
    </row>
    <row r="336" spans="1:15" ht="12.75" customHeight="1">
      <c r="A336" s="31">
        <v>326</v>
      </c>
      <c r="B336" s="507" t="s">
        <v>166</v>
      </c>
      <c r="C336" s="508">
        <v>5399.55</v>
      </c>
      <c r="D336" s="509">
        <v>5400.4333333333334</v>
      </c>
      <c r="E336" s="509">
        <v>5365.8166666666666</v>
      </c>
      <c r="F336" s="509">
        <v>5332.083333333333</v>
      </c>
      <c r="G336" s="509">
        <v>5297.4666666666662</v>
      </c>
      <c r="H336" s="509">
        <v>5434.166666666667</v>
      </c>
      <c r="I336" s="509">
        <v>5468.7833333333338</v>
      </c>
      <c r="J336" s="509">
        <v>5502.5166666666673</v>
      </c>
      <c r="K336" s="508">
        <v>5435.05</v>
      </c>
      <c r="L336" s="508">
        <v>5366.7</v>
      </c>
      <c r="M336" s="508">
        <v>1.5819700000000001</v>
      </c>
      <c r="N336" s="1"/>
      <c r="O336" s="1"/>
    </row>
    <row r="337" spans="1:15" ht="12.75" customHeight="1">
      <c r="A337" s="31">
        <v>327</v>
      </c>
      <c r="B337" s="507" t="s">
        <v>167</v>
      </c>
      <c r="C337" s="508">
        <v>3993.5</v>
      </c>
      <c r="D337" s="509">
        <v>3989.8166666666671</v>
      </c>
      <c r="E337" s="509">
        <v>3946.6833333333343</v>
      </c>
      <c r="F337" s="509">
        <v>3899.8666666666672</v>
      </c>
      <c r="G337" s="509">
        <v>3856.7333333333345</v>
      </c>
      <c r="H337" s="509">
        <v>4036.6333333333341</v>
      </c>
      <c r="I337" s="509">
        <v>4079.7666666666664</v>
      </c>
      <c r="J337" s="509">
        <v>4126.5833333333339</v>
      </c>
      <c r="K337" s="508">
        <v>4032.95</v>
      </c>
      <c r="L337" s="508">
        <v>3943</v>
      </c>
      <c r="M337" s="508">
        <v>0.75172000000000005</v>
      </c>
      <c r="N337" s="1"/>
      <c r="O337" s="1"/>
    </row>
    <row r="338" spans="1:15" ht="12.75" customHeight="1">
      <c r="A338" s="31">
        <v>328</v>
      </c>
      <c r="B338" s="507" t="s">
        <v>856</v>
      </c>
      <c r="C338" s="508">
        <v>2267.6999999999998</v>
      </c>
      <c r="D338" s="509">
        <v>2249.6666666666665</v>
      </c>
      <c r="E338" s="509">
        <v>2219.2333333333331</v>
      </c>
      <c r="F338" s="509">
        <v>2170.7666666666664</v>
      </c>
      <c r="G338" s="509">
        <v>2140.333333333333</v>
      </c>
      <c r="H338" s="509">
        <v>2298.1333333333332</v>
      </c>
      <c r="I338" s="509">
        <v>2328.5666666666666</v>
      </c>
      <c r="J338" s="509">
        <v>2377.0333333333333</v>
      </c>
      <c r="K338" s="508">
        <v>2280.1</v>
      </c>
      <c r="L338" s="508">
        <v>2201.1999999999998</v>
      </c>
      <c r="M338" s="508">
        <v>0.19461000000000001</v>
      </c>
      <c r="N338" s="1"/>
      <c r="O338" s="1"/>
    </row>
    <row r="339" spans="1:15" ht="12.75" customHeight="1">
      <c r="A339" s="31">
        <v>329</v>
      </c>
      <c r="B339" s="507" t="s">
        <v>458</v>
      </c>
      <c r="C339" s="508">
        <v>42</v>
      </c>
      <c r="D339" s="509">
        <v>42.266666666666673</v>
      </c>
      <c r="E339" s="509">
        <v>41.583333333333343</v>
      </c>
      <c r="F339" s="509">
        <v>41.166666666666671</v>
      </c>
      <c r="G339" s="509">
        <v>40.483333333333341</v>
      </c>
      <c r="H339" s="509">
        <v>42.683333333333344</v>
      </c>
      <c r="I339" s="509">
        <v>43.366666666666667</v>
      </c>
      <c r="J339" s="509">
        <v>43.783333333333346</v>
      </c>
      <c r="K339" s="508">
        <v>42.95</v>
      </c>
      <c r="L339" s="508">
        <v>41.85</v>
      </c>
      <c r="M339" s="508">
        <v>23.330880000000001</v>
      </c>
      <c r="N339" s="1"/>
      <c r="O339" s="1"/>
    </row>
    <row r="340" spans="1:15" ht="12.75" customHeight="1">
      <c r="A340" s="31">
        <v>330</v>
      </c>
      <c r="B340" s="507" t="s">
        <v>459</v>
      </c>
      <c r="C340" s="508">
        <v>68.5</v>
      </c>
      <c r="D340" s="509">
        <v>68.8</v>
      </c>
      <c r="E340" s="509">
        <v>67.75</v>
      </c>
      <c r="F340" s="509">
        <v>67</v>
      </c>
      <c r="G340" s="509">
        <v>65.95</v>
      </c>
      <c r="H340" s="509">
        <v>69.55</v>
      </c>
      <c r="I340" s="509">
        <v>70.59999999999998</v>
      </c>
      <c r="J340" s="509">
        <v>71.349999999999994</v>
      </c>
      <c r="K340" s="508">
        <v>69.849999999999994</v>
      </c>
      <c r="L340" s="508">
        <v>68.05</v>
      </c>
      <c r="M340" s="508">
        <v>22.638439999999999</v>
      </c>
      <c r="N340" s="1"/>
      <c r="O340" s="1"/>
    </row>
    <row r="341" spans="1:15" ht="12.75" customHeight="1">
      <c r="A341" s="31">
        <v>331</v>
      </c>
      <c r="B341" s="507" t="s">
        <v>460</v>
      </c>
      <c r="C341" s="508">
        <v>571.35</v>
      </c>
      <c r="D341" s="509">
        <v>571.7833333333333</v>
      </c>
      <c r="E341" s="509">
        <v>565.56666666666661</v>
      </c>
      <c r="F341" s="509">
        <v>559.7833333333333</v>
      </c>
      <c r="G341" s="509">
        <v>553.56666666666661</v>
      </c>
      <c r="H341" s="509">
        <v>577.56666666666661</v>
      </c>
      <c r="I341" s="509">
        <v>583.7833333333333</v>
      </c>
      <c r="J341" s="509">
        <v>589.56666666666661</v>
      </c>
      <c r="K341" s="508">
        <v>578</v>
      </c>
      <c r="L341" s="508">
        <v>566</v>
      </c>
      <c r="M341" s="508">
        <v>0.33044000000000001</v>
      </c>
      <c r="N341" s="1"/>
      <c r="O341" s="1"/>
    </row>
    <row r="342" spans="1:15" ht="12.75" customHeight="1">
      <c r="A342" s="31">
        <v>332</v>
      </c>
      <c r="B342" s="507" t="s">
        <v>168</v>
      </c>
      <c r="C342" s="508">
        <v>19224.2</v>
      </c>
      <c r="D342" s="509">
        <v>19276.45</v>
      </c>
      <c r="E342" s="509">
        <v>19118.850000000002</v>
      </c>
      <c r="F342" s="509">
        <v>19013.5</v>
      </c>
      <c r="G342" s="509">
        <v>18855.900000000001</v>
      </c>
      <c r="H342" s="509">
        <v>19381.800000000003</v>
      </c>
      <c r="I342" s="509">
        <v>19539.400000000001</v>
      </c>
      <c r="J342" s="509">
        <v>19644.750000000004</v>
      </c>
      <c r="K342" s="508">
        <v>19434.05</v>
      </c>
      <c r="L342" s="508">
        <v>19171.099999999999</v>
      </c>
      <c r="M342" s="508">
        <v>0.3422</v>
      </c>
      <c r="N342" s="1"/>
      <c r="O342" s="1"/>
    </row>
    <row r="343" spans="1:15" ht="12.75" customHeight="1">
      <c r="A343" s="31">
        <v>333</v>
      </c>
      <c r="B343" s="507" t="s">
        <v>466</v>
      </c>
      <c r="C343" s="508">
        <v>91.5</v>
      </c>
      <c r="D343" s="509">
        <v>89.366666666666674</v>
      </c>
      <c r="E343" s="509">
        <v>87.133333333333354</v>
      </c>
      <c r="F343" s="509">
        <v>82.76666666666668</v>
      </c>
      <c r="G343" s="509">
        <v>80.53333333333336</v>
      </c>
      <c r="H343" s="509">
        <v>93.733333333333348</v>
      </c>
      <c r="I343" s="509">
        <v>95.966666666666669</v>
      </c>
      <c r="J343" s="509">
        <v>100.33333333333334</v>
      </c>
      <c r="K343" s="508">
        <v>91.6</v>
      </c>
      <c r="L343" s="508">
        <v>85</v>
      </c>
      <c r="M343" s="508">
        <v>21.932860000000002</v>
      </c>
      <c r="N343" s="1"/>
      <c r="O343" s="1"/>
    </row>
    <row r="344" spans="1:15" ht="12.75" customHeight="1">
      <c r="A344" s="31">
        <v>334</v>
      </c>
      <c r="B344" s="507" t="s">
        <v>465</v>
      </c>
      <c r="C344" s="508">
        <v>50.15</v>
      </c>
      <c r="D344" s="509">
        <v>50.4</v>
      </c>
      <c r="E344" s="509">
        <v>49.55</v>
      </c>
      <c r="F344" s="509">
        <v>48.949999999999996</v>
      </c>
      <c r="G344" s="509">
        <v>48.099999999999994</v>
      </c>
      <c r="H344" s="509">
        <v>51</v>
      </c>
      <c r="I344" s="509">
        <v>51.850000000000009</v>
      </c>
      <c r="J344" s="509">
        <v>52.45</v>
      </c>
      <c r="K344" s="508">
        <v>51.25</v>
      </c>
      <c r="L344" s="508">
        <v>49.8</v>
      </c>
      <c r="M344" s="508">
        <v>3.2318500000000001</v>
      </c>
      <c r="N344" s="1"/>
      <c r="O344" s="1"/>
    </row>
    <row r="345" spans="1:15" ht="12.75" customHeight="1">
      <c r="A345" s="31">
        <v>335</v>
      </c>
      <c r="B345" s="507" t="s">
        <v>464</v>
      </c>
      <c r="C345" s="508">
        <v>571.95000000000005</v>
      </c>
      <c r="D345" s="509">
        <v>571.2833333333333</v>
      </c>
      <c r="E345" s="509">
        <v>565.91666666666663</v>
      </c>
      <c r="F345" s="509">
        <v>559.88333333333333</v>
      </c>
      <c r="G345" s="509">
        <v>554.51666666666665</v>
      </c>
      <c r="H345" s="509">
        <v>577.31666666666661</v>
      </c>
      <c r="I345" s="509">
        <v>582.68333333333339</v>
      </c>
      <c r="J345" s="509">
        <v>588.71666666666658</v>
      </c>
      <c r="K345" s="508">
        <v>576.65</v>
      </c>
      <c r="L345" s="508">
        <v>565.25</v>
      </c>
      <c r="M345" s="508">
        <v>0.45706999999999998</v>
      </c>
      <c r="N345" s="1"/>
      <c r="O345" s="1"/>
    </row>
    <row r="346" spans="1:15" ht="12.75" customHeight="1">
      <c r="A346" s="31">
        <v>336</v>
      </c>
      <c r="B346" s="507" t="s">
        <v>461</v>
      </c>
      <c r="C346" s="508">
        <v>30.35</v>
      </c>
      <c r="D346" s="509">
        <v>30.483333333333334</v>
      </c>
      <c r="E346" s="509">
        <v>29.966666666666669</v>
      </c>
      <c r="F346" s="509">
        <v>29.583333333333336</v>
      </c>
      <c r="G346" s="509">
        <v>29.06666666666667</v>
      </c>
      <c r="H346" s="509">
        <v>30.866666666666667</v>
      </c>
      <c r="I346" s="509">
        <v>31.383333333333333</v>
      </c>
      <c r="J346" s="509">
        <v>31.766666666666666</v>
      </c>
      <c r="K346" s="508">
        <v>31</v>
      </c>
      <c r="L346" s="508">
        <v>30.1</v>
      </c>
      <c r="M346" s="508">
        <v>31.759209999999999</v>
      </c>
      <c r="N346" s="1"/>
      <c r="O346" s="1"/>
    </row>
    <row r="347" spans="1:15" ht="12.75" customHeight="1">
      <c r="A347" s="31">
        <v>337</v>
      </c>
      <c r="B347" s="507" t="s">
        <v>537</v>
      </c>
      <c r="C347" s="508">
        <v>134.9</v>
      </c>
      <c r="D347" s="509">
        <v>134.96666666666667</v>
      </c>
      <c r="E347" s="509">
        <v>133.98333333333335</v>
      </c>
      <c r="F347" s="509">
        <v>133.06666666666669</v>
      </c>
      <c r="G347" s="509">
        <v>132.08333333333337</v>
      </c>
      <c r="H347" s="509">
        <v>135.88333333333333</v>
      </c>
      <c r="I347" s="509">
        <v>136.86666666666662</v>
      </c>
      <c r="J347" s="509">
        <v>137.7833333333333</v>
      </c>
      <c r="K347" s="508">
        <v>135.94999999999999</v>
      </c>
      <c r="L347" s="508">
        <v>134.05000000000001</v>
      </c>
      <c r="M347" s="508">
        <v>1.35453</v>
      </c>
      <c r="N347" s="1"/>
      <c r="O347" s="1"/>
    </row>
    <row r="348" spans="1:15" ht="12.75" customHeight="1">
      <c r="A348" s="31">
        <v>338</v>
      </c>
      <c r="B348" s="507" t="s">
        <v>467</v>
      </c>
      <c r="C348" s="508">
        <v>2407.4499999999998</v>
      </c>
      <c r="D348" s="509">
        <v>2398.6833333333329</v>
      </c>
      <c r="E348" s="509">
        <v>2368.766666666666</v>
      </c>
      <c r="F348" s="509">
        <v>2330.083333333333</v>
      </c>
      <c r="G348" s="509">
        <v>2300.1666666666661</v>
      </c>
      <c r="H348" s="509">
        <v>2437.3666666666659</v>
      </c>
      <c r="I348" s="509">
        <v>2467.2833333333328</v>
      </c>
      <c r="J348" s="509">
        <v>2505.9666666666658</v>
      </c>
      <c r="K348" s="508">
        <v>2428.6</v>
      </c>
      <c r="L348" s="508">
        <v>2360</v>
      </c>
      <c r="M348" s="508">
        <v>3.721E-2</v>
      </c>
      <c r="N348" s="1"/>
      <c r="O348" s="1"/>
    </row>
    <row r="349" spans="1:15" ht="12.75" customHeight="1">
      <c r="A349" s="31">
        <v>339</v>
      </c>
      <c r="B349" s="507" t="s">
        <v>462</v>
      </c>
      <c r="C349" s="508">
        <v>58.4</v>
      </c>
      <c r="D349" s="509">
        <v>58.633333333333333</v>
      </c>
      <c r="E349" s="509">
        <v>57.866666666666667</v>
      </c>
      <c r="F349" s="509">
        <v>57.333333333333336</v>
      </c>
      <c r="G349" s="509">
        <v>56.56666666666667</v>
      </c>
      <c r="H349" s="509">
        <v>59.166666666666664</v>
      </c>
      <c r="I349" s="509">
        <v>59.93333333333333</v>
      </c>
      <c r="J349" s="509">
        <v>60.466666666666661</v>
      </c>
      <c r="K349" s="508">
        <v>59.4</v>
      </c>
      <c r="L349" s="508">
        <v>58.1</v>
      </c>
      <c r="M349" s="508">
        <v>7.5319200000000004</v>
      </c>
      <c r="N349" s="1"/>
      <c r="O349" s="1"/>
    </row>
    <row r="350" spans="1:15" ht="12.75" customHeight="1">
      <c r="A350" s="31">
        <v>340</v>
      </c>
      <c r="B350" s="507" t="s">
        <v>169</v>
      </c>
      <c r="C350" s="508">
        <v>132.6</v>
      </c>
      <c r="D350" s="509">
        <v>133.43333333333334</v>
      </c>
      <c r="E350" s="509">
        <v>130.96666666666667</v>
      </c>
      <c r="F350" s="509">
        <v>129.33333333333334</v>
      </c>
      <c r="G350" s="509">
        <v>126.86666666666667</v>
      </c>
      <c r="H350" s="509">
        <v>135.06666666666666</v>
      </c>
      <c r="I350" s="509">
        <v>137.53333333333336</v>
      </c>
      <c r="J350" s="509">
        <v>139.16666666666666</v>
      </c>
      <c r="K350" s="508">
        <v>135.9</v>
      </c>
      <c r="L350" s="508">
        <v>131.80000000000001</v>
      </c>
      <c r="M350" s="508">
        <v>35.305070000000001</v>
      </c>
      <c r="N350" s="1"/>
      <c r="O350" s="1"/>
    </row>
    <row r="351" spans="1:15" ht="12.75" customHeight="1">
      <c r="A351" s="31">
        <v>341</v>
      </c>
      <c r="B351" s="507" t="s">
        <v>463</v>
      </c>
      <c r="C351" s="508">
        <v>220.75</v>
      </c>
      <c r="D351" s="509">
        <v>221.23333333333335</v>
      </c>
      <c r="E351" s="509">
        <v>218.16666666666669</v>
      </c>
      <c r="F351" s="509">
        <v>215.58333333333334</v>
      </c>
      <c r="G351" s="509">
        <v>212.51666666666668</v>
      </c>
      <c r="H351" s="509">
        <v>223.81666666666669</v>
      </c>
      <c r="I351" s="509">
        <v>226.88333333333335</v>
      </c>
      <c r="J351" s="509">
        <v>229.4666666666667</v>
      </c>
      <c r="K351" s="508">
        <v>224.3</v>
      </c>
      <c r="L351" s="508">
        <v>218.65</v>
      </c>
      <c r="M351" s="508">
        <v>3.20018</v>
      </c>
      <c r="N351" s="1"/>
      <c r="O351" s="1"/>
    </row>
    <row r="352" spans="1:15" ht="12.75" customHeight="1">
      <c r="A352" s="31">
        <v>342</v>
      </c>
      <c r="B352" s="507" t="s">
        <v>171</v>
      </c>
      <c r="C352" s="508">
        <v>121.25</v>
      </c>
      <c r="D352" s="509">
        <v>122.38333333333333</v>
      </c>
      <c r="E352" s="509">
        <v>119.76666666666665</v>
      </c>
      <c r="F352" s="509">
        <v>118.28333333333333</v>
      </c>
      <c r="G352" s="509">
        <v>115.66666666666666</v>
      </c>
      <c r="H352" s="509">
        <v>123.86666666666665</v>
      </c>
      <c r="I352" s="509">
        <v>126.48333333333332</v>
      </c>
      <c r="J352" s="509">
        <v>127.96666666666664</v>
      </c>
      <c r="K352" s="508">
        <v>125</v>
      </c>
      <c r="L352" s="508">
        <v>120.9</v>
      </c>
      <c r="M352" s="508">
        <v>85.095749999999995</v>
      </c>
      <c r="N352" s="1"/>
      <c r="O352" s="1"/>
    </row>
    <row r="353" spans="1:15" ht="12.75" customHeight="1">
      <c r="A353" s="31">
        <v>343</v>
      </c>
      <c r="B353" s="507" t="s">
        <v>270</v>
      </c>
      <c r="C353" s="508">
        <v>842.45</v>
      </c>
      <c r="D353" s="509">
        <v>852.15</v>
      </c>
      <c r="E353" s="509">
        <v>828.3</v>
      </c>
      <c r="F353" s="509">
        <v>814.15</v>
      </c>
      <c r="G353" s="509">
        <v>790.3</v>
      </c>
      <c r="H353" s="509">
        <v>866.3</v>
      </c>
      <c r="I353" s="509">
        <v>890.15000000000009</v>
      </c>
      <c r="J353" s="509">
        <v>904.3</v>
      </c>
      <c r="K353" s="508">
        <v>876</v>
      </c>
      <c r="L353" s="508">
        <v>838</v>
      </c>
      <c r="M353" s="508">
        <v>5.7166300000000003</v>
      </c>
      <c r="N353" s="1"/>
      <c r="O353" s="1"/>
    </row>
    <row r="354" spans="1:15" ht="12.75" customHeight="1">
      <c r="A354" s="31">
        <v>344</v>
      </c>
      <c r="B354" s="507" t="s">
        <v>468</v>
      </c>
      <c r="C354" s="508">
        <v>3905.65</v>
      </c>
      <c r="D354" s="509">
        <v>3937.8833333333332</v>
      </c>
      <c r="E354" s="509">
        <v>3855.7666666666664</v>
      </c>
      <c r="F354" s="509">
        <v>3805.8833333333332</v>
      </c>
      <c r="G354" s="509">
        <v>3723.7666666666664</v>
      </c>
      <c r="H354" s="509">
        <v>3987.7666666666664</v>
      </c>
      <c r="I354" s="509">
        <v>4069.8833333333332</v>
      </c>
      <c r="J354" s="509">
        <v>4119.7666666666664</v>
      </c>
      <c r="K354" s="508">
        <v>4020</v>
      </c>
      <c r="L354" s="508">
        <v>3888</v>
      </c>
      <c r="M354" s="508">
        <v>0.93347999999999998</v>
      </c>
      <c r="N354" s="1"/>
      <c r="O354" s="1"/>
    </row>
    <row r="355" spans="1:15" ht="12.75" customHeight="1">
      <c r="A355" s="31">
        <v>345</v>
      </c>
      <c r="B355" s="507" t="s">
        <v>271</v>
      </c>
      <c r="C355" s="508">
        <v>176.85</v>
      </c>
      <c r="D355" s="509">
        <v>178.35</v>
      </c>
      <c r="E355" s="509">
        <v>174.64999999999998</v>
      </c>
      <c r="F355" s="509">
        <v>172.45</v>
      </c>
      <c r="G355" s="509">
        <v>168.74999999999997</v>
      </c>
      <c r="H355" s="509">
        <v>180.54999999999998</v>
      </c>
      <c r="I355" s="509">
        <v>184.24999999999997</v>
      </c>
      <c r="J355" s="509">
        <v>186.45</v>
      </c>
      <c r="K355" s="508">
        <v>182.05</v>
      </c>
      <c r="L355" s="508">
        <v>176.15</v>
      </c>
      <c r="M355" s="508">
        <v>4.6057199999999998</v>
      </c>
      <c r="N355" s="1"/>
      <c r="O355" s="1"/>
    </row>
    <row r="356" spans="1:15" ht="12.75" customHeight="1">
      <c r="A356" s="31">
        <v>346</v>
      </c>
      <c r="B356" s="507" t="s">
        <v>172</v>
      </c>
      <c r="C356" s="508">
        <v>138.5</v>
      </c>
      <c r="D356" s="509">
        <v>139.1</v>
      </c>
      <c r="E356" s="509">
        <v>136.6</v>
      </c>
      <c r="F356" s="509">
        <v>134.69999999999999</v>
      </c>
      <c r="G356" s="509">
        <v>132.19999999999999</v>
      </c>
      <c r="H356" s="509">
        <v>141</v>
      </c>
      <c r="I356" s="509">
        <v>143.5</v>
      </c>
      <c r="J356" s="509">
        <v>145.4</v>
      </c>
      <c r="K356" s="508">
        <v>141.6</v>
      </c>
      <c r="L356" s="508">
        <v>137.19999999999999</v>
      </c>
      <c r="M356" s="508">
        <v>56.574950000000001</v>
      </c>
      <c r="N356" s="1"/>
      <c r="O356" s="1"/>
    </row>
    <row r="357" spans="1:15" ht="12.75" customHeight="1">
      <c r="A357" s="31">
        <v>347</v>
      </c>
      <c r="B357" s="507" t="s">
        <v>469</v>
      </c>
      <c r="C357" s="508">
        <v>369.9</v>
      </c>
      <c r="D357" s="509">
        <v>371.2833333333333</v>
      </c>
      <c r="E357" s="509">
        <v>366.61666666666662</v>
      </c>
      <c r="F357" s="509">
        <v>363.33333333333331</v>
      </c>
      <c r="G357" s="509">
        <v>358.66666666666663</v>
      </c>
      <c r="H357" s="509">
        <v>374.56666666666661</v>
      </c>
      <c r="I357" s="509">
        <v>379.23333333333335</v>
      </c>
      <c r="J357" s="509">
        <v>382.51666666666659</v>
      </c>
      <c r="K357" s="508">
        <v>375.95</v>
      </c>
      <c r="L357" s="508">
        <v>368</v>
      </c>
      <c r="M357" s="508">
        <v>0.62224000000000002</v>
      </c>
      <c r="N357" s="1"/>
      <c r="O357" s="1"/>
    </row>
    <row r="358" spans="1:15" ht="12.75" customHeight="1">
      <c r="A358" s="31">
        <v>348</v>
      </c>
      <c r="B358" s="507" t="s">
        <v>173</v>
      </c>
      <c r="C358" s="508">
        <v>39294.85</v>
      </c>
      <c r="D358" s="509">
        <v>39509.799999999996</v>
      </c>
      <c r="E358" s="509">
        <v>38986.249999999993</v>
      </c>
      <c r="F358" s="509">
        <v>38677.649999999994</v>
      </c>
      <c r="G358" s="509">
        <v>38154.099999999991</v>
      </c>
      <c r="H358" s="509">
        <v>39818.399999999994</v>
      </c>
      <c r="I358" s="509">
        <v>40341.949999999997</v>
      </c>
      <c r="J358" s="509">
        <v>40650.549999999996</v>
      </c>
      <c r="K358" s="508">
        <v>40033.35</v>
      </c>
      <c r="L358" s="508">
        <v>39201.199999999997</v>
      </c>
      <c r="M358" s="508">
        <v>6.1350000000000002E-2</v>
      </c>
      <c r="N358" s="1"/>
      <c r="O358" s="1"/>
    </row>
    <row r="359" spans="1:15" ht="12.75" customHeight="1">
      <c r="A359" s="31">
        <v>349</v>
      </c>
      <c r="B359" s="507" t="s">
        <v>174</v>
      </c>
      <c r="C359" s="508">
        <v>2576.8000000000002</v>
      </c>
      <c r="D359" s="509">
        <v>2588.5</v>
      </c>
      <c r="E359" s="509">
        <v>2552</v>
      </c>
      <c r="F359" s="509">
        <v>2527.1999999999998</v>
      </c>
      <c r="G359" s="509">
        <v>2490.6999999999998</v>
      </c>
      <c r="H359" s="509">
        <v>2613.3000000000002</v>
      </c>
      <c r="I359" s="509">
        <v>2649.8</v>
      </c>
      <c r="J359" s="509">
        <v>2674.6000000000004</v>
      </c>
      <c r="K359" s="508">
        <v>2625</v>
      </c>
      <c r="L359" s="508">
        <v>2563.6999999999998</v>
      </c>
      <c r="M359" s="508">
        <v>3.5473499999999998</v>
      </c>
      <c r="N359" s="1"/>
      <c r="O359" s="1"/>
    </row>
    <row r="360" spans="1:15" ht="12.75" customHeight="1">
      <c r="A360" s="31">
        <v>350</v>
      </c>
      <c r="B360" s="507" t="s">
        <v>473</v>
      </c>
      <c r="C360" s="508">
        <v>4618.05</v>
      </c>
      <c r="D360" s="509">
        <v>4669.7833333333338</v>
      </c>
      <c r="E360" s="509">
        <v>4550.7666666666673</v>
      </c>
      <c r="F360" s="509">
        <v>4483.4833333333336</v>
      </c>
      <c r="G360" s="509">
        <v>4364.4666666666672</v>
      </c>
      <c r="H360" s="509">
        <v>4737.0666666666675</v>
      </c>
      <c r="I360" s="509">
        <v>4856.0833333333339</v>
      </c>
      <c r="J360" s="509">
        <v>4923.3666666666677</v>
      </c>
      <c r="K360" s="508">
        <v>4788.8</v>
      </c>
      <c r="L360" s="508">
        <v>4602.5</v>
      </c>
      <c r="M360" s="508">
        <v>3.6510400000000001</v>
      </c>
      <c r="N360" s="1"/>
      <c r="O360" s="1"/>
    </row>
    <row r="361" spans="1:15" ht="12.75" customHeight="1">
      <c r="A361" s="31">
        <v>351</v>
      </c>
      <c r="B361" s="507" t="s">
        <v>175</v>
      </c>
      <c r="C361" s="508">
        <v>216.05</v>
      </c>
      <c r="D361" s="509">
        <v>217.25</v>
      </c>
      <c r="E361" s="509">
        <v>214.5</v>
      </c>
      <c r="F361" s="509">
        <v>212.95</v>
      </c>
      <c r="G361" s="509">
        <v>210.2</v>
      </c>
      <c r="H361" s="509">
        <v>218.8</v>
      </c>
      <c r="I361" s="509">
        <v>221.55</v>
      </c>
      <c r="J361" s="509">
        <v>223.10000000000002</v>
      </c>
      <c r="K361" s="508">
        <v>220</v>
      </c>
      <c r="L361" s="508">
        <v>215.7</v>
      </c>
      <c r="M361" s="508">
        <v>4.9776699999999998</v>
      </c>
      <c r="N361" s="1"/>
      <c r="O361" s="1"/>
    </row>
    <row r="362" spans="1:15" ht="12.75" customHeight="1">
      <c r="A362" s="31">
        <v>352</v>
      </c>
      <c r="B362" s="507" t="s">
        <v>176</v>
      </c>
      <c r="C362" s="508">
        <v>118.05</v>
      </c>
      <c r="D362" s="509">
        <v>119.08333333333333</v>
      </c>
      <c r="E362" s="509">
        <v>116.76666666666665</v>
      </c>
      <c r="F362" s="509">
        <v>115.48333333333332</v>
      </c>
      <c r="G362" s="509">
        <v>113.16666666666664</v>
      </c>
      <c r="H362" s="509">
        <v>120.36666666666666</v>
      </c>
      <c r="I362" s="509">
        <v>122.68333333333335</v>
      </c>
      <c r="J362" s="509">
        <v>123.96666666666667</v>
      </c>
      <c r="K362" s="508">
        <v>121.4</v>
      </c>
      <c r="L362" s="508">
        <v>117.8</v>
      </c>
      <c r="M362" s="508">
        <v>17.000260000000001</v>
      </c>
      <c r="N362" s="1"/>
      <c r="O362" s="1"/>
    </row>
    <row r="363" spans="1:15" ht="12.75" customHeight="1">
      <c r="A363" s="31">
        <v>353</v>
      </c>
      <c r="B363" s="507" t="s">
        <v>177</v>
      </c>
      <c r="C363" s="508">
        <v>5053.3999999999996</v>
      </c>
      <c r="D363" s="509">
        <v>5079.5333333333328</v>
      </c>
      <c r="E363" s="509">
        <v>4989.0666666666657</v>
      </c>
      <c r="F363" s="509">
        <v>4924.7333333333327</v>
      </c>
      <c r="G363" s="509">
        <v>4834.2666666666655</v>
      </c>
      <c r="H363" s="509">
        <v>5143.8666666666659</v>
      </c>
      <c r="I363" s="509">
        <v>5234.333333333333</v>
      </c>
      <c r="J363" s="509">
        <v>5298.6666666666661</v>
      </c>
      <c r="K363" s="508">
        <v>5170</v>
      </c>
      <c r="L363" s="508">
        <v>5015.2</v>
      </c>
      <c r="M363" s="508">
        <v>0.78952999999999995</v>
      </c>
      <c r="N363" s="1"/>
      <c r="O363" s="1"/>
    </row>
    <row r="364" spans="1:15" ht="12.75" customHeight="1">
      <c r="A364" s="31">
        <v>354</v>
      </c>
      <c r="B364" s="507" t="s">
        <v>274</v>
      </c>
      <c r="C364" s="508">
        <v>14686.8</v>
      </c>
      <c r="D364" s="509">
        <v>14594.633333333333</v>
      </c>
      <c r="E364" s="509">
        <v>14452.166666666666</v>
      </c>
      <c r="F364" s="509">
        <v>14217.533333333333</v>
      </c>
      <c r="G364" s="509">
        <v>14075.066666666666</v>
      </c>
      <c r="H364" s="509">
        <v>14829.266666666666</v>
      </c>
      <c r="I364" s="509">
        <v>14971.733333333334</v>
      </c>
      <c r="J364" s="509">
        <v>15206.366666666667</v>
      </c>
      <c r="K364" s="508">
        <v>14737.1</v>
      </c>
      <c r="L364" s="508">
        <v>14360</v>
      </c>
      <c r="M364" s="508">
        <v>5.7790000000000001E-2</v>
      </c>
      <c r="N364" s="1"/>
      <c r="O364" s="1"/>
    </row>
    <row r="365" spans="1:15" ht="12.75" customHeight="1">
      <c r="A365" s="31">
        <v>355</v>
      </c>
      <c r="B365" s="507" t="s">
        <v>480</v>
      </c>
      <c r="C365" s="508">
        <v>5103.25</v>
      </c>
      <c r="D365" s="509">
        <v>5131.083333333333</v>
      </c>
      <c r="E365" s="509">
        <v>5062.1666666666661</v>
      </c>
      <c r="F365" s="509">
        <v>5021.083333333333</v>
      </c>
      <c r="G365" s="509">
        <v>4952.1666666666661</v>
      </c>
      <c r="H365" s="509">
        <v>5172.1666666666661</v>
      </c>
      <c r="I365" s="509">
        <v>5241.0833333333321</v>
      </c>
      <c r="J365" s="509">
        <v>5282.1666666666661</v>
      </c>
      <c r="K365" s="508">
        <v>5200</v>
      </c>
      <c r="L365" s="508">
        <v>5090</v>
      </c>
      <c r="M365" s="508">
        <v>4.3650000000000001E-2</v>
      </c>
      <c r="N365" s="1"/>
      <c r="O365" s="1"/>
    </row>
    <row r="366" spans="1:15" ht="12.75" customHeight="1">
      <c r="A366" s="31">
        <v>356</v>
      </c>
      <c r="B366" s="507" t="s">
        <v>474</v>
      </c>
      <c r="C366" s="508">
        <v>229.9</v>
      </c>
      <c r="D366" s="509">
        <v>229.36666666666667</v>
      </c>
      <c r="E366" s="509">
        <v>223.83333333333334</v>
      </c>
      <c r="F366" s="509">
        <v>217.76666666666668</v>
      </c>
      <c r="G366" s="509">
        <v>212.23333333333335</v>
      </c>
      <c r="H366" s="509">
        <v>235.43333333333334</v>
      </c>
      <c r="I366" s="509">
        <v>240.96666666666664</v>
      </c>
      <c r="J366" s="509">
        <v>247.03333333333333</v>
      </c>
      <c r="K366" s="508">
        <v>234.9</v>
      </c>
      <c r="L366" s="508">
        <v>223.3</v>
      </c>
      <c r="M366" s="508">
        <v>13.60101</v>
      </c>
      <c r="N366" s="1"/>
      <c r="O366" s="1"/>
    </row>
    <row r="367" spans="1:15" ht="12.75" customHeight="1">
      <c r="A367" s="31">
        <v>357</v>
      </c>
      <c r="B367" s="507" t="s">
        <v>475</v>
      </c>
      <c r="C367" s="508">
        <v>999.55</v>
      </c>
      <c r="D367" s="509">
        <v>1000.6166666666667</v>
      </c>
      <c r="E367" s="509">
        <v>982.18333333333339</v>
      </c>
      <c r="F367" s="509">
        <v>964.81666666666672</v>
      </c>
      <c r="G367" s="509">
        <v>946.38333333333344</v>
      </c>
      <c r="H367" s="509">
        <v>1017.9833333333333</v>
      </c>
      <c r="I367" s="509">
        <v>1036.4166666666665</v>
      </c>
      <c r="J367" s="509">
        <v>1053.7833333333333</v>
      </c>
      <c r="K367" s="508">
        <v>1019.05</v>
      </c>
      <c r="L367" s="508">
        <v>983.25</v>
      </c>
      <c r="M367" s="508">
        <v>1.7702</v>
      </c>
      <c r="N367" s="1"/>
      <c r="O367" s="1"/>
    </row>
    <row r="368" spans="1:15" ht="12.75" customHeight="1">
      <c r="A368" s="31">
        <v>358</v>
      </c>
      <c r="B368" s="507" t="s">
        <v>178</v>
      </c>
      <c r="C368" s="508">
        <v>2410.1999999999998</v>
      </c>
      <c r="D368" s="509">
        <v>2421.3833333333332</v>
      </c>
      <c r="E368" s="509">
        <v>2393.8166666666666</v>
      </c>
      <c r="F368" s="509">
        <v>2377.4333333333334</v>
      </c>
      <c r="G368" s="509">
        <v>2349.8666666666668</v>
      </c>
      <c r="H368" s="509">
        <v>2437.7666666666664</v>
      </c>
      <c r="I368" s="509">
        <v>2465.333333333333</v>
      </c>
      <c r="J368" s="509">
        <v>2481.7166666666662</v>
      </c>
      <c r="K368" s="508">
        <v>2448.9499999999998</v>
      </c>
      <c r="L368" s="508">
        <v>2405</v>
      </c>
      <c r="M368" s="508">
        <v>1.74813</v>
      </c>
      <c r="N368" s="1"/>
      <c r="O368" s="1"/>
    </row>
    <row r="369" spans="1:15" ht="12.75" customHeight="1">
      <c r="A369" s="31">
        <v>359</v>
      </c>
      <c r="B369" s="507" t="s">
        <v>179</v>
      </c>
      <c r="C369" s="508">
        <v>2902.9</v>
      </c>
      <c r="D369" s="509">
        <v>2917.6333333333332</v>
      </c>
      <c r="E369" s="509">
        <v>2875.2666666666664</v>
      </c>
      <c r="F369" s="509">
        <v>2847.6333333333332</v>
      </c>
      <c r="G369" s="509">
        <v>2805.2666666666664</v>
      </c>
      <c r="H369" s="509">
        <v>2945.2666666666664</v>
      </c>
      <c r="I369" s="509">
        <v>2987.6333333333332</v>
      </c>
      <c r="J369" s="509">
        <v>3015.2666666666664</v>
      </c>
      <c r="K369" s="508">
        <v>2960</v>
      </c>
      <c r="L369" s="508">
        <v>2890</v>
      </c>
      <c r="M369" s="508">
        <v>1.6758500000000001</v>
      </c>
      <c r="N369" s="1"/>
      <c r="O369" s="1"/>
    </row>
    <row r="370" spans="1:15" ht="12.75" customHeight="1">
      <c r="A370" s="31">
        <v>360</v>
      </c>
      <c r="B370" s="507" t="s">
        <v>180</v>
      </c>
      <c r="C370" s="508">
        <v>36.85</v>
      </c>
      <c r="D370" s="509">
        <v>37.083333333333336</v>
      </c>
      <c r="E370" s="509">
        <v>36.016666666666673</v>
      </c>
      <c r="F370" s="509">
        <v>35.183333333333337</v>
      </c>
      <c r="G370" s="509">
        <v>34.116666666666674</v>
      </c>
      <c r="H370" s="509">
        <v>37.916666666666671</v>
      </c>
      <c r="I370" s="509">
        <v>38.983333333333334</v>
      </c>
      <c r="J370" s="509">
        <v>39.81666666666667</v>
      </c>
      <c r="K370" s="508">
        <v>38.15</v>
      </c>
      <c r="L370" s="508">
        <v>36.25</v>
      </c>
      <c r="M370" s="508">
        <v>574.14841000000001</v>
      </c>
      <c r="N370" s="1"/>
      <c r="O370" s="1"/>
    </row>
    <row r="371" spans="1:15" ht="12.75" customHeight="1">
      <c r="A371" s="31">
        <v>361</v>
      </c>
      <c r="B371" s="507" t="s">
        <v>471</v>
      </c>
      <c r="C371" s="508">
        <v>496.45</v>
      </c>
      <c r="D371" s="509">
        <v>501.56666666666661</v>
      </c>
      <c r="E371" s="509">
        <v>487.23333333333323</v>
      </c>
      <c r="F371" s="509">
        <v>478.01666666666665</v>
      </c>
      <c r="G371" s="509">
        <v>463.68333333333328</v>
      </c>
      <c r="H371" s="509">
        <v>510.78333333333319</v>
      </c>
      <c r="I371" s="509">
        <v>525.11666666666656</v>
      </c>
      <c r="J371" s="509">
        <v>534.33333333333314</v>
      </c>
      <c r="K371" s="508">
        <v>515.9</v>
      </c>
      <c r="L371" s="508">
        <v>492.35</v>
      </c>
      <c r="M371" s="508">
        <v>1.22525</v>
      </c>
      <c r="N371" s="1"/>
      <c r="O371" s="1"/>
    </row>
    <row r="372" spans="1:15" ht="12.75" customHeight="1">
      <c r="A372" s="31">
        <v>362</v>
      </c>
      <c r="B372" s="507" t="s">
        <v>472</v>
      </c>
      <c r="C372" s="508">
        <v>265.05</v>
      </c>
      <c r="D372" s="509">
        <v>267.34999999999997</v>
      </c>
      <c r="E372" s="509">
        <v>260.89999999999992</v>
      </c>
      <c r="F372" s="509">
        <v>256.74999999999994</v>
      </c>
      <c r="G372" s="509">
        <v>250.2999999999999</v>
      </c>
      <c r="H372" s="509">
        <v>271.49999999999994</v>
      </c>
      <c r="I372" s="509">
        <v>277.95</v>
      </c>
      <c r="J372" s="509">
        <v>282.09999999999997</v>
      </c>
      <c r="K372" s="508">
        <v>273.8</v>
      </c>
      <c r="L372" s="508">
        <v>263.2</v>
      </c>
      <c r="M372" s="508">
        <v>1.53494</v>
      </c>
      <c r="N372" s="1"/>
      <c r="O372" s="1"/>
    </row>
    <row r="373" spans="1:15" ht="12.75" customHeight="1">
      <c r="A373" s="31">
        <v>363</v>
      </c>
      <c r="B373" s="507" t="s">
        <v>272</v>
      </c>
      <c r="C373" s="508">
        <v>2339.15</v>
      </c>
      <c r="D373" s="509">
        <v>2354.4666666666667</v>
      </c>
      <c r="E373" s="509">
        <v>2314.7333333333336</v>
      </c>
      <c r="F373" s="509">
        <v>2290.3166666666671</v>
      </c>
      <c r="G373" s="509">
        <v>2250.5833333333339</v>
      </c>
      <c r="H373" s="509">
        <v>2378.8833333333332</v>
      </c>
      <c r="I373" s="509">
        <v>2418.6166666666659</v>
      </c>
      <c r="J373" s="509">
        <v>2443.0333333333328</v>
      </c>
      <c r="K373" s="508">
        <v>2394.1999999999998</v>
      </c>
      <c r="L373" s="508">
        <v>2330.0500000000002</v>
      </c>
      <c r="M373" s="508">
        <v>1.63106</v>
      </c>
      <c r="N373" s="1"/>
      <c r="O373" s="1"/>
    </row>
    <row r="374" spans="1:15" ht="12.75" customHeight="1">
      <c r="A374" s="31">
        <v>364</v>
      </c>
      <c r="B374" s="507" t="s">
        <v>476</v>
      </c>
      <c r="C374" s="508">
        <v>904.15</v>
      </c>
      <c r="D374" s="509">
        <v>908.66666666666663</v>
      </c>
      <c r="E374" s="509">
        <v>895.48333333333323</v>
      </c>
      <c r="F374" s="509">
        <v>886.81666666666661</v>
      </c>
      <c r="G374" s="509">
        <v>873.63333333333321</v>
      </c>
      <c r="H374" s="509">
        <v>917.33333333333326</v>
      </c>
      <c r="I374" s="509">
        <v>930.51666666666665</v>
      </c>
      <c r="J374" s="509">
        <v>939.18333333333328</v>
      </c>
      <c r="K374" s="508">
        <v>921.85</v>
      </c>
      <c r="L374" s="508">
        <v>900</v>
      </c>
      <c r="M374" s="508">
        <v>0.2419</v>
      </c>
      <c r="N374" s="1"/>
      <c r="O374" s="1"/>
    </row>
    <row r="375" spans="1:15" ht="12.75" customHeight="1">
      <c r="A375" s="31">
        <v>365</v>
      </c>
      <c r="B375" s="507" t="s">
        <v>477</v>
      </c>
      <c r="C375" s="508">
        <v>1820.9</v>
      </c>
      <c r="D375" s="509">
        <v>1826.5166666666667</v>
      </c>
      <c r="E375" s="509">
        <v>1810.0333333333333</v>
      </c>
      <c r="F375" s="509">
        <v>1799.1666666666667</v>
      </c>
      <c r="G375" s="509">
        <v>1782.6833333333334</v>
      </c>
      <c r="H375" s="509">
        <v>1837.3833333333332</v>
      </c>
      <c r="I375" s="509">
        <v>1853.8666666666663</v>
      </c>
      <c r="J375" s="509">
        <v>1864.7333333333331</v>
      </c>
      <c r="K375" s="508">
        <v>1843</v>
      </c>
      <c r="L375" s="508">
        <v>1815.65</v>
      </c>
      <c r="M375" s="508">
        <v>0.63412000000000002</v>
      </c>
      <c r="N375" s="1"/>
      <c r="O375" s="1"/>
    </row>
    <row r="376" spans="1:15" ht="12.75" customHeight="1">
      <c r="A376" s="31">
        <v>366</v>
      </c>
      <c r="B376" s="507" t="s">
        <v>857</v>
      </c>
      <c r="C376" s="508">
        <v>196.8</v>
      </c>
      <c r="D376" s="509">
        <v>198.71666666666667</v>
      </c>
      <c r="E376" s="509">
        <v>193.58333333333334</v>
      </c>
      <c r="F376" s="509">
        <v>190.36666666666667</v>
      </c>
      <c r="G376" s="509">
        <v>185.23333333333335</v>
      </c>
      <c r="H376" s="509">
        <v>201.93333333333334</v>
      </c>
      <c r="I376" s="509">
        <v>207.06666666666666</v>
      </c>
      <c r="J376" s="509">
        <v>210.28333333333333</v>
      </c>
      <c r="K376" s="508">
        <v>203.85</v>
      </c>
      <c r="L376" s="508">
        <v>195.5</v>
      </c>
      <c r="M376" s="508">
        <v>18.505880000000001</v>
      </c>
      <c r="N376" s="1"/>
      <c r="O376" s="1"/>
    </row>
    <row r="377" spans="1:15" ht="12.75" customHeight="1">
      <c r="A377" s="31">
        <v>367</v>
      </c>
      <c r="B377" s="507" t="s">
        <v>181</v>
      </c>
      <c r="C377" s="508">
        <v>205.4</v>
      </c>
      <c r="D377" s="509">
        <v>206.31666666666669</v>
      </c>
      <c r="E377" s="509">
        <v>203.93333333333339</v>
      </c>
      <c r="F377" s="509">
        <v>202.4666666666667</v>
      </c>
      <c r="G377" s="509">
        <v>200.0833333333334</v>
      </c>
      <c r="H377" s="509">
        <v>207.78333333333339</v>
      </c>
      <c r="I377" s="509">
        <v>210.16666666666666</v>
      </c>
      <c r="J377" s="509">
        <v>211.63333333333338</v>
      </c>
      <c r="K377" s="508">
        <v>208.7</v>
      </c>
      <c r="L377" s="508">
        <v>204.85</v>
      </c>
      <c r="M377" s="508">
        <v>67.319770000000005</v>
      </c>
      <c r="N377" s="1"/>
      <c r="O377" s="1"/>
    </row>
    <row r="378" spans="1:15" ht="12.75" customHeight="1">
      <c r="A378" s="31">
        <v>368</v>
      </c>
      <c r="B378" s="507" t="s">
        <v>291</v>
      </c>
      <c r="C378" s="508">
        <v>2541.5500000000002</v>
      </c>
      <c r="D378" s="509">
        <v>2549.5833333333335</v>
      </c>
      <c r="E378" s="509">
        <v>2514.166666666667</v>
      </c>
      <c r="F378" s="509">
        <v>2486.7833333333333</v>
      </c>
      <c r="G378" s="509">
        <v>2451.3666666666668</v>
      </c>
      <c r="H378" s="509">
        <v>2576.9666666666672</v>
      </c>
      <c r="I378" s="509">
        <v>2612.3833333333341</v>
      </c>
      <c r="J378" s="509">
        <v>2639.7666666666673</v>
      </c>
      <c r="K378" s="508">
        <v>2585</v>
      </c>
      <c r="L378" s="508">
        <v>2522.1999999999998</v>
      </c>
      <c r="M378" s="508">
        <v>6.0170000000000001E-2</v>
      </c>
      <c r="N378" s="1"/>
      <c r="O378" s="1"/>
    </row>
    <row r="379" spans="1:15" ht="12.75" customHeight="1">
      <c r="A379" s="31">
        <v>369</v>
      </c>
      <c r="B379" s="507" t="s">
        <v>858</v>
      </c>
      <c r="C379" s="508">
        <v>305.75</v>
      </c>
      <c r="D379" s="509">
        <v>306.65000000000003</v>
      </c>
      <c r="E379" s="509">
        <v>302.30000000000007</v>
      </c>
      <c r="F379" s="509">
        <v>298.85000000000002</v>
      </c>
      <c r="G379" s="509">
        <v>294.50000000000006</v>
      </c>
      <c r="H379" s="509">
        <v>310.10000000000008</v>
      </c>
      <c r="I379" s="509">
        <v>314.4500000000001</v>
      </c>
      <c r="J379" s="509">
        <v>317.90000000000009</v>
      </c>
      <c r="K379" s="508">
        <v>311</v>
      </c>
      <c r="L379" s="508">
        <v>303.2</v>
      </c>
      <c r="M379" s="508">
        <v>1.9482999999999999</v>
      </c>
      <c r="N379" s="1"/>
      <c r="O379" s="1"/>
    </row>
    <row r="380" spans="1:15" ht="12.75" customHeight="1">
      <c r="A380" s="31">
        <v>370</v>
      </c>
      <c r="B380" s="507" t="s">
        <v>273</v>
      </c>
      <c r="C380" s="508">
        <v>467.4</v>
      </c>
      <c r="D380" s="509">
        <v>466.76666666666665</v>
      </c>
      <c r="E380" s="509">
        <v>459.58333333333331</v>
      </c>
      <c r="F380" s="509">
        <v>451.76666666666665</v>
      </c>
      <c r="G380" s="509">
        <v>444.58333333333331</v>
      </c>
      <c r="H380" s="509">
        <v>474.58333333333331</v>
      </c>
      <c r="I380" s="509">
        <v>481.76666666666671</v>
      </c>
      <c r="J380" s="509">
        <v>489.58333333333331</v>
      </c>
      <c r="K380" s="508">
        <v>473.95</v>
      </c>
      <c r="L380" s="508">
        <v>458.95</v>
      </c>
      <c r="M380" s="508">
        <v>4.5276699999999996</v>
      </c>
      <c r="N380" s="1"/>
      <c r="O380" s="1"/>
    </row>
    <row r="381" spans="1:15" ht="12.75" customHeight="1">
      <c r="A381" s="31">
        <v>371</v>
      </c>
      <c r="B381" s="507" t="s">
        <v>478</v>
      </c>
      <c r="C381" s="508">
        <v>695.7</v>
      </c>
      <c r="D381" s="509">
        <v>698.7166666666667</v>
      </c>
      <c r="E381" s="509">
        <v>688.98333333333335</v>
      </c>
      <c r="F381" s="509">
        <v>682.26666666666665</v>
      </c>
      <c r="G381" s="509">
        <v>672.5333333333333</v>
      </c>
      <c r="H381" s="509">
        <v>705.43333333333339</v>
      </c>
      <c r="I381" s="509">
        <v>715.16666666666674</v>
      </c>
      <c r="J381" s="509">
        <v>721.88333333333344</v>
      </c>
      <c r="K381" s="508">
        <v>708.45</v>
      </c>
      <c r="L381" s="508">
        <v>692</v>
      </c>
      <c r="M381" s="508">
        <v>0.67798000000000003</v>
      </c>
      <c r="N381" s="1"/>
      <c r="O381" s="1"/>
    </row>
    <row r="382" spans="1:15" ht="12.75" customHeight="1">
      <c r="A382" s="31">
        <v>372</v>
      </c>
      <c r="B382" s="507" t="s">
        <v>479</v>
      </c>
      <c r="C382" s="508">
        <v>128.15</v>
      </c>
      <c r="D382" s="509">
        <v>128.41666666666666</v>
      </c>
      <c r="E382" s="509">
        <v>126.73333333333332</v>
      </c>
      <c r="F382" s="509">
        <v>125.31666666666666</v>
      </c>
      <c r="G382" s="509">
        <v>123.63333333333333</v>
      </c>
      <c r="H382" s="509">
        <v>129.83333333333331</v>
      </c>
      <c r="I382" s="509">
        <v>131.51666666666665</v>
      </c>
      <c r="J382" s="509">
        <v>132.93333333333331</v>
      </c>
      <c r="K382" s="508">
        <v>130.1</v>
      </c>
      <c r="L382" s="508">
        <v>127</v>
      </c>
      <c r="M382" s="508">
        <v>1.33311</v>
      </c>
      <c r="N382" s="1"/>
      <c r="O382" s="1"/>
    </row>
    <row r="383" spans="1:15" ht="12.75" customHeight="1">
      <c r="A383" s="31">
        <v>373</v>
      </c>
      <c r="B383" s="507" t="s">
        <v>183</v>
      </c>
      <c r="C383" s="508">
        <v>1318.9</v>
      </c>
      <c r="D383" s="509">
        <v>1333.8</v>
      </c>
      <c r="E383" s="509">
        <v>1297.5999999999999</v>
      </c>
      <c r="F383" s="509">
        <v>1276.3</v>
      </c>
      <c r="G383" s="509">
        <v>1240.0999999999999</v>
      </c>
      <c r="H383" s="509">
        <v>1355.1</v>
      </c>
      <c r="I383" s="509">
        <v>1391.3000000000002</v>
      </c>
      <c r="J383" s="509">
        <v>1412.6</v>
      </c>
      <c r="K383" s="508">
        <v>1370</v>
      </c>
      <c r="L383" s="508">
        <v>1312.5</v>
      </c>
      <c r="M383" s="508">
        <v>9.3254199999999994</v>
      </c>
      <c r="N383" s="1"/>
      <c r="O383" s="1"/>
    </row>
    <row r="384" spans="1:15" ht="12.75" customHeight="1">
      <c r="A384" s="31">
        <v>374</v>
      </c>
      <c r="B384" s="507" t="s">
        <v>481</v>
      </c>
      <c r="C384" s="508">
        <v>800.4</v>
      </c>
      <c r="D384" s="509">
        <v>801.96666666666658</v>
      </c>
      <c r="E384" s="509">
        <v>792.73333333333312</v>
      </c>
      <c r="F384" s="509">
        <v>785.06666666666649</v>
      </c>
      <c r="G384" s="509">
        <v>775.83333333333303</v>
      </c>
      <c r="H384" s="509">
        <v>809.63333333333321</v>
      </c>
      <c r="I384" s="509">
        <v>818.86666666666656</v>
      </c>
      <c r="J384" s="509">
        <v>826.5333333333333</v>
      </c>
      <c r="K384" s="508">
        <v>811.2</v>
      </c>
      <c r="L384" s="508">
        <v>794.3</v>
      </c>
      <c r="M384" s="508">
        <v>0.40368999999999999</v>
      </c>
      <c r="N384" s="1"/>
      <c r="O384" s="1"/>
    </row>
    <row r="385" spans="1:15" ht="12.75" customHeight="1">
      <c r="A385" s="31">
        <v>375</v>
      </c>
      <c r="B385" s="507" t="s">
        <v>483</v>
      </c>
      <c r="C385" s="508">
        <v>1198.95</v>
      </c>
      <c r="D385" s="509">
        <v>1190.5166666666667</v>
      </c>
      <c r="E385" s="509">
        <v>1147.0333333333333</v>
      </c>
      <c r="F385" s="509">
        <v>1095.1166666666666</v>
      </c>
      <c r="G385" s="509">
        <v>1051.6333333333332</v>
      </c>
      <c r="H385" s="509">
        <v>1242.4333333333334</v>
      </c>
      <c r="I385" s="509">
        <v>1285.9166666666665</v>
      </c>
      <c r="J385" s="509">
        <v>1337.8333333333335</v>
      </c>
      <c r="K385" s="508">
        <v>1234</v>
      </c>
      <c r="L385" s="508">
        <v>1138.5999999999999</v>
      </c>
      <c r="M385" s="508">
        <v>21.41094</v>
      </c>
      <c r="N385" s="1"/>
      <c r="O385" s="1"/>
    </row>
    <row r="386" spans="1:15" ht="12.75" customHeight="1">
      <c r="A386" s="31">
        <v>376</v>
      </c>
      <c r="B386" s="507" t="s">
        <v>859</v>
      </c>
      <c r="C386" s="508">
        <v>115.55</v>
      </c>
      <c r="D386" s="509">
        <v>115.98333333333333</v>
      </c>
      <c r="E386" s="509">
        <v>114.66666666666667</v>
      </c>
      <c r="F386" s="509">
        <v>113.78333333333333</v>
      </c>
      <c r="G386" s="509">
        <v>112.46666666666667</v>
      </c>
      <c r="H386" s="509">
        <v>116.86666666666667</v>
      </c>
      <c r="I386" s="509">
        <v>118.18333333333334</v>
      </c>
      <c r="J386" s="509">
        <v>119.06666666666668</v>
      </c>
      <c r="K386" s="508">
        <v>117.3</v>
      </c>
      <c r="L386" s="508">
        <v>115.1</v>
      </c>
      <c r="M386" s="508">
        <v>2.73719</v>
      </c>
      <c r="N386" s="1"/>
      <c r="O386" s="1"/>
    </row>
    <row r="387" spans="1:15" ht="12.75" customHeight="1">
      <c r="A387" s="31">
        <v>377</v>
      </c>
      <c r="B387" s="507" t="s">
        <v>485</v>
      </c>
      <c r="C387" s="508">
        <v>201.55</v>
      </c>
      <c r="D387" s="509">
        <v>201.70000000000002</v>
      </c>
      <c r="E387" s="509">
        <v>200.45000000000005</v>
      </c>
      <c r="F387" s="509">
        <v>199.35000000000002</v>
      </c>
      <c r="G387" s="509">
        <v>198.10000000000005</v>
      </c>
      <c r="H387" s="509">
        <v>202.80000000000004</v>
      </c>
      <c r="I387" s="509">
        <v>204.04999999999998</v>
      </c>
      <c r="J387" s="509">
        <v>205.15000000000003</v>
      </c>
      <c r="K387" s="508">
        <v>202.95</v>
      </c>
      <c r="L387" s="508">
        <v>200.6</v>
      </c>
      <c r="M387" s="508">
        <v>8.5316799999999997</v>
      </c>
      <c r="N387" s="1"/>
      <c r="O387" s="1"/>
    </row>
    <row r="388" spans="1:15" ht="12.75" customHeight="1">
      <c r="A388" s="31">
        <v>378</v>
      </c>
      <c r="B388" s="507" t="s">
        <v>486</v>
      </c>
      <c r="C388" s="508">
        <v>745.45</v>
      </c>
      <c r="D388" s="509">
        <v>745.7833333333333</v>
      </c>
      <c r="E388" s="509">
        <v>741.16666666666663</v>
      </c>
      <c r="F388" s="509">
        <v>736.88333333333333</v>
      </c>
      <c r="G388" s="509">
        <v>732.26666666666665</v>
      </c>
      <c r="H388" s="509">
        <v>750.06666666666661</v>
      </c>
      <c r="I388" s="509">
        <v>754.68333333333339</v>
      </c>
      <c r="J388" s="509">
        <v>758.96666666666658</v>
      </c>
      <c r="K388" s="508">
        <v>750.4</v>
      </c>
      <c r="L388" s="508">
        <v>741.5</v>
      </c>
      <c r="M388" s="508">
        <v>3.83629</v>
      </c>
      <c r="N388" s="1"/>
      <c r="O388" s="1"/>
    </row>
    <row r="389" spans="1:15" ht="12.75" customHeight="1">
      <c r="A389" s="31">
        <v>379</v>
      </c>
      <c r="B389" s="507" t="s">
        <v>487</v>
      </c>
      <c r="C389" s="508">
        <v>257.3</v>
      </c>
      <c r="D389" s="509">
        <v>257.86666666666667</v>
      </c>
      <c r="E389" s="509">
        <v>251.53333333333336</v>
      </c>
      <c r="F389" s="509">
        <v>245.76666666666668</v>
      </c>
      <c r="G389" s="509">
        <v>239.43333333333337</v>
      </c>
      <c r="H389" s="509">
        <v>263.63333333333333</v>
      </c>
      <c r="I389" s="509">
        <v>269.96666666666658</v>
      </c>
      <c r="J389" s="509">
        <v>275.73333333333335</v>
      </c>
      <c r="K389" s="508">
        <v>264.2</v>
      </c>
      <c r="L389" s="508">
        <v>252.1</v>
      </c>
      <c r="M389" s="508">
        <v>1.1689700000000001</v>
      </c>
      <c r="N389" s="1"/>
      <c r="O389" s="1"/>
    </row>
    <row r="390" spans="1:15" ht="12.75" customHeight="1">
      <c r="A390" s="31">
        <v>380</v>
      </c>
      <c r="B390" s="507" t="s">
        <v>184</v>
      </c>
      <c r="C390" s="508">
        <v>991.1</v>
      </c>
      <c r="D390" s="509">
        <v>990.29999999999984</v>
      </c>
      <c r="E390" s="509">
        <v>980.59999999999968</v>
      </c>
      <c r="F390" s="509">
        <v>970.0999999999998</v>
      </c>
      <c r="G390" s="509">
        <v>960.39999999999964</v>
      </c>
      <c r="H390" s="509">
        <v>1000.7999999999997</v>
      </c>
      <c r="I390" s="509">
        <v>1010.4999999999998</v>
      </c>
      <c r="J390" s="509">
        <v>1020.9999999999998</v>
      </c>
      <c r="K390" s="508">
        <v>1000</v>
      </c>
      <c r="L390" s="508">
        <v>979.8</v>
      </c>
      <c r="M390" s="508">
        <v>1.62077</v>
      </c>
      <c r="N390" s="1"/>
      <c r="O390" s="1"/>
    </row>
    <row r="391" spans="1:15" ht="12.75" customHeight="1">
      <c r="A391" s="31">
        <v>381</v>
      </c>
      <c r="B391" s="507" t="s">
        <v>489</v>
      </c>
      <c r="C391" s="508">
        <v>1883.8</v>
      </c>
      <c r="D391" s="509">
        <v>1883.7</v>
      </c>
      <c r="E391" s="509">
        <v>1855.7</v>
      </c>
      <c r="F391" s="509">
        <v>1827.6</v>
      </c>
      <c r="G391" s="509">
        <v>1799.6</v>
      </c>
      <c r="H391" s="509">
        <v>1911.8000000000002</v>
      </c>
      <c r="I391" s="509">
        <v>1939.8000000000002</v>
      </c>
      <c r="J391" s="509">
        <v>1967.9000000000003</v>
      </c>
      <c r="K391" s="508">
        <v>1911.7</v>
      </c>
      <c r="L391" s="508">
        <v>1855.6</v>
      </c>
      <c r="M391" s="508">
        <v>9.2679999999999998E-2</v>
      </c>
      <c r="N391" s="1"/>
      <c r="O391" s="1"/>
    </row>
    <row r="392" spans="1:15" ht="12.75" customHeight="1">
      <c r="A392" s="31">
        <v>382</v>
      </c>
      <c r="B392" s="507" t="s">
        <v>185</v>
      </c>
      <c r="C392" s="508">
        <v>172.9</v>
      </c>
      <c r="D392" s="509">
        <v>174.81666666666669</v>
      </c>
      <c r="E392" s="509">
        <v>170.33333333333337</v>
      </c>
      <c r="F392" s="509">
        <v>167.76666666666668</v>
      </c>
      <c r="G392" s="509">
        <v>163.28333333333336</v>
      </c>
      <c r="H392" s="509">
        <v>177.38333333333338</v>
      </c>
      <c r="I392" s="509">
        <v>181.86666666666667</v>
      </c>
      <c r="J392" s="509">
        <v>184.43333333333339</v>
      </c>
      <c r="K392" s="508">
        <v>179.3</v>
      </c>
      <c r="L392" s="508">
        <v>172.25</v>
      </c>
      <c r="M392" s="508">
        <v>45.30048</v>
      </c>
      <c r="N392" s="1"/>
      <c r="O392" s="1"/>
    </row>
    <row r="393" spans="1:15" ht="12.75" customHeight="1">
      <c r="A393" s="31">
        <v>383</v>
      </c>
      <c r="B393" s="507" t="s">
        <v>488</v>
      </c>
      <c r="C393" s="508">
        <v>72.650000000000006</v>
      </c>
      <c r="D393" s="509">
        <v>73.150000000000006</v>
      </c>
      <c r="E393" s="509">
        <v>71.650000000000006</v>
      </c>
      <c r="F393" s="509">
        <v>70.650000000000006</v>
      </c>
      <c r="G393" s="509">
        <v>69.150000000000006</v>
      </c>
      <c r="H393" s="509">
        <v>74.150000000000006</v>
      </c>
      <c r="I393" s="509">
        <v>75.650000000000006</v>
      </c>
      <c r="J393" s="509">
        <v>76.650000000000006</v>
      </c>
      <c r="K393" s="508">
        <v>74.650000000000006</v>
      </c>
      <c r="L393" s="508">
        <v>72.150000000000006</v>
      </c>
      <c r="M393" s="508">
        <v>15.832039999999999</v>
      </c>
      <c r="N393" s="1"/>
      <c r="O393" s="1"/>
    </row>
    <row r="394" spans="1:15" ht="12.75" customHeight="1">
      <c r="A394" s="31">
        <v>384</v>
      </c>
      <c r="B394" s="507" t="s">
        <v>186</v>
      </c>
      <c r="C394" s="508">
        <v>131.4</v>
      </c>
      <c r="D394" s="509">
        <v>131.96666666666667</v>
      </c>
      <c r="E394" s="509">
        <v>130.53333333333333</v>
      </c>
      <c r="F394" s="509">
        <v>129.66666666666666</v>
      </c>
      <c r="G394" s="509">
        <v>128.23333333333332</v>
      </c>
      <c r="H394" s="509">
        <v>132.83333333333334</v>
      </c>
      <c r="I394" s="509">
        <v>134.26666666666668</v>
      </c>
      <c r="J394" s="509">
        <v>135.13333333333335</v>
      </c>
      <c r="K394" s="508">
        <v>133.4</v>
      </c>
      <c r="L394" s="508">
        <v>131.1</v>
      </c>
      <c r="M394" s="508">
        <v>30.075410000000002</v>
      </c>
      <c r="N394" s="1"/>
      <c r="O394" s="1"/>
    </row>
    <row r="395" spans="1:15" ht="12.75" customHeight="1">
      <c r="A395" s="31">
        <v>385</v>
      </c>
      <c r="B395" s="507" t="s">
        <v>490</v>
      </c>
      <c r="C395" s="508">
        <v>144.55000000000001</v>
      </c>
      <c r="D395" s="509">
        <v>144.6</v>
      </c>
      <c r="E395" s="509">
        <v>142.5</v>
      </c>
      <c r="F395" s="509">
        <v>140.45000000000002</v>
      </c>
      <c r="G395" s="509">
        <v>138.35000000000002</v>
      </c>
      <c r="H395" s="509">
        <v>146.64999999999998</v>
      </c>
      <c r="I395" s="509">
        <v>148.74999999999994</v>
      </c>
      <c r="J395" s="509">
        <v>150.79999999999995</v>
      </c>
      <c r="K395" s="508">
        <v>146.69999999999999</v>
      </c>
      <c r="L395" s="508">
        <v>142.55000000000001</v>
      </c>
      <c r="M395" s="508">
        <v>12.05077</v>
      </c>
      <c r="N395" s="1"/>
      <c r="O395" s="1"/>
    </row>
    <row r="396" spans="1:15" ht="12.75" customHeight="1">
      <c r="A396" s="31">
        <v>386</v>
      </c>
      <c r="B396" s="507" t="s">
        <v>491</v>
      </c>
      <c r="C396" s="508">
        <v>1243.5999999999999</v>
      </c>
      <c r="D396" s="509">
        <v>1244.3666666666666</v>
      </c>
      <c r="E396" s="509">
        <v>1233.2333333333331</v>
      </c>
      <c r="F396" s="509">
        <v>1222.8666666666666</v>
      </c>
      <c r="G396" s="509">
        <v>1211.7333333333331</v>
      </c>
      <c r="H396" s="509">
        <v>1254.7333333333331</v>
      </c>
      <c r="I396" s="509">
        <v>1265.8666666666668</v>
      </c>
      <c r="J396" s="509">
        <v>1276.2333333333331</v>
      </c>
      <c r="K396" s="508">
        <v>1255.5</v>
      </c>
      <c r="L396" s="508">
        <v>1234</v>
      </c>
      <c r="M396" s="508">
        <v>0.94694999999999996</v>
      </c>
      <c r="N396" s="1"/>
      <c r="O396" s="1"/>
    </row>
    <row r="397" spans="1:15" ht="12.75" customHeight="1">
      <c r="A397" s="31">
        <v>387</v>
      </c>
      <c r="B397" s="507" t="s">
        <v>187</v>
      </c>
      <c r="C397" s="508">
        <v>2372.8000000000002</v>
      </c>
      <c r="D397" s="509">
        <v>2367.4500000000003</v>
      </c>
      <c r="E397" s="509">
        <v>2342.9000000000005</v>
      </c>
      <c r="F397" s="509">
        <v>2313.0000000000005</v>
      </c>
      <c r="G397" s="509">
        <v>2288.4500000000007</v>
      </c>
      <c r="H397" s="509">
        <v>2397.3500000000004</v>
      </c>
      <c r="I397" s="509">
        <v>2421.9000000000005</v>
      </c>
      <c r="J397" s="509">
        <v>2451.8000000000002</v>
      </c>
      <c r="K397" s="508">
        <v>2392</v>
      </c>
      <c r="L397" s="508">
        <v>2337.5500000000002</v>
      </c>
      <c r="M397" s="508">
        <v>36.396160000000002</v>
      </c>
      <c r="N397" s="1"/>
      <c r="O397" s="1"/>
    </row>
    <row r="398" spans="1:15" ht="12.75" customHeight="1">
      <c r="A398" s="31">
        <v>388</v>
      </c>
      <c r="B398" s="507" t="s">
        <v>860</v>
      </c>
      <c r="C398" s="508">
        <v>357.1</v>
      </c>
      <c r="D398" s="509">
        <v>360.09999999999997</v>
      </c>
      <c r="E398" s="509">
        <v>352.99999999999994</v>
      </c>
      <c r="F398" s="509">
        <v>348.9</v>
      </c>
      <c r="G398" s="509">
        <v>341.79999999999995</v>
      </c>
      <c r="H398" s="509">
        <v>364.19999999999993</v>
      </c>
      <c r="I398" s="509">
        <v>371.29999999999995</v>
      </c>
      <c r="J398" s="509">
        <v>375.39999999999992</v>
      </c>
      <c r="K398" s="508">
        <v>367.2</v>
      </c>
      <c r="L398" s="508">
        <v>356</v>
      </c>
      <c r="M398" s="508">
        <v>0.49606</v>
      </c>
      <c r="N398" s="1"/>
      <c r="O398" s="1"/>
    </row>
    <row r="399" spans="1:15" ht="12.75" customHeight="1">
      <c r="A399" s="31">
        <v>389</v>
      </c>
      <c r="B399" s="507" t="s">
        <v>482</v>
      </c>
      <c r="C399" s="508">
        <v>259.3</v>
      </c>
      <c r="D399" s="509">
        <v>260.40000000000003</v>
      </c>
      <c r="E399" s="509">
        <v>257.15000000000009</v>
      </c>
      <c r="F399" s="509">
        <v>255.00000000000006</v>
      </c>
      <c r="G399" s="509">
        <v>251.75000000000011</v>
      </c>
      <c r="H399" s="509">
        <v>262.55000000000007</v>
      </c>
      <c r="I399" s="509">
        <v>265.79999999999995</v>
      </c>
      <c r="J399" s="509">
        <v>267.95000000000005</v>
      </c>
      <c r="K399" s="508">
        <v>263.64999999999998</v>
      </c>
      <c r="L399" s="508">
        <v>258.25</v>
      </c>
      <c r="M399" s="508">
        <v>0.89090000000000003</v>
      </c>
      <c r="N399" s="1"/>
      <c r="O399" s="1"/>
    </row>
    <row r="400" spans="1:15" ht="12.75" customHeight="1">
      <c r="A400" s="31">
        <v>390</v>
      </c>
      <c r="B400" s="507" t="s">
        <v>492</v>
      </c>
      <c r="C400" s="508">
        <v>1245.6500000000001</v>
      </c>
      <c r="D400" s="509">
        <v>1254.3500000000001</v>
      </c>
      <c r="E400" s="509">
        <v>1231.3000000000002</v>
      </c>
      <c r="F400" s="509">
        <v>1216.95</v>
      </c>
      <c r="G400" s="509">
        <v>1193.9000000000001</v>
      </c>
      <c r="H400" s="509">
        <v>1268.7000000000003</v>
      </c>
      <c r="I400" s="509">
        <v>1291.75</v>
      </c>
      <c r="J400" s="509">
        <v>1306.1000000000004</v>
      </c>
      <c r="K400" s="508">
        <v>1277.4000000000001</v>
      </c>
      <c r="L400" s="508">
        <v>1240</v>
      </c>
      <c r="M400" s="508">
        <v>0.31545000000000001</v>
      </c>
      <c r="N400" s="1"/>
      <c r="O400" s="1"/>
    </row>
    <row r="401" spans="1:15" ht="12.75" customHeight="1">
      <c r="A401" s="31">
        <v>391</v>
      </c>
      <c r="B401" s="507" t="s">
        <v>493</v>
      </c>
      <c r="C401" s="508">
        <v>1697.2</v>
      </c>
      <c r="D401" s="509">
        <v>1700.0166666666667</v>
      </c>
      <c r="E401" s="509">
        <v>1682.1833333333334</v>
      </c>
      <c r="F401" s="509">
        <v>1667.1666666666667</v>
      </c>
      <c r="G401" s="509">
        <v>1649.3333333333335</v>
      </c>
      <c r="H401" s="509">
        <v>1715.0333333333333</v>
      </c>
      <c r="I401" s="509">
        <v>1732.8666666666668</v>
      </c>
      <c r="J401" s="509">
        <v>1747.8833333333332</v>
      </c>
      <c r="K401" s="508">
        <v>1717.85</v>
      </c>
      <c r="L401" s="508">
        <v>1685</v>
      </c>
      <c r="M401" s="508">
        <v>0.49786000000000002</v>
      </c>
      <c r="N401" s="1"/>
      <c r="O401" s="1"/>
    </row>
    <row r="402" spans="1:15" ht="12.75" customHeight="1">
      <c r="A402" s="31">
        <v>392</v>
      </c>
      <c r="B402" s="507" t="s">
        <v>484</v>
      </c>
      <c r="C402" s="508">
        <v>33.85</v>
      </c>
      <c r="D402" s="509">
        <v>33.866666666666667</v>
      </c>
      <c r="E402" s="509">
        <v>33.333333333333336</v>
      </c>
      <c r="F402" s="509">
        <v>32.81666666666667</v>
      </c>
      <c r="G402" s="509">
        <v>32.283333333333339</v>
      </c>
      <c r="H402" s="509">
        <v>34.383333333333333</v>
      </c>
      <c r="I402" s="509">
        <v>34.916666666666664</v>
      </c>
      <c r="J402" s="509">
        <v>35.43333333333333</v>
      </c>
      <c r="K402" s="508">
        <v>34.4</v>
      </c>
      <c r="L402" s="508">
        <v>33.35</v>
      </c>
      <c r="M402" s="508">
        <v>23.802050000000001</v>
      </c>
      <c r="N402" s="1"/>
      <c r="O402" s="1"/>
    </row>
    <row r="403" spans="1:15" ht="12.75" customHeight="1">
      <c r="A403" s="31">
        <v>393</v>
      </c>
      <c r="B403" s="507" t="s">
        <v>188</v>
      </c>
      <c r="C403" s="508">
        <v>108.8</v>
      </c>
      <c r="D403" s="509">
        <v>109.51666666666667</v>
      </c>
      <c r="E403" s="509">
        <v>107.08333333333333</v>
      </c>
      <c r="F403" s="509">
        <v>105.36666666666666</v>
      </c>
      <c r="G403" s="509">
        <v>102.93333333333332</v>
      </c>
      <c r="H403" s="509">
        <v>111.23333333333333</v>
      </c>
      <c r="I403" s="509">
        <v>113.66666666666667</v>
      </c>
      <c r="J403" s="509">
        <v>115.38333333333334</v>
      </c>
      <c r="K403" s="508">
        <v>111.95</v>
      </c>
      <c r="L403" s="508">
        <v>107.8</v>
      </c>
      <c r="M403" s="508">
        <v>278.99054999999998</v>
      </c>
      <c r="N403" s="1"/>
      <c r="O403" s="1"/>
    </row>
    <row r="404" spans="1:15" ht="12.75" customHeight="1">
      <c r="A404" s="31">
        <v>394</v>
      </c>
      <c r="B404" s="507" t="s">
        <v>276</v>
      </c>
      <c r="C404" s="508">
        <v>7750.35</v>
      </c>
      <c r="D404" s="509">
        <v>7716.55</v>
      </c>
      <c r="E404" s="509">
        <v>7636.1</v>
      </c>
      <c r="F404" s="509">
        <v>7521.85</v>
      </c>
      <c r="G404" s="509">
        <v>7441.4000000000005</v>
      </c>
      <c r="H404" s="509">
        <v>7830.8</v>
      </c>
      <c r="I404" s="509">
        <v>7911.2499999999991</v>
      </c>
      <c r="J404" s="509">
        <v>8025.5</v>
      </c>
      <c r="K404" s="508">
        <v>7797</v>
      </c>
      <c r="L404" s="508">
        <v>7602.3</v>
      </c>
      <c r="M404" s="508">
        <v>0.10002999999999999</v>
      </c>
      <c r="N404" s="1"/>
      <c r="O404" s="1"/>
    </row>
    <row r="405" spans="1:15" ht="12.75" customHeight="1">
      <c r="A405" s="31">
        <v>395</v>
      </c>
      <c r="B405" s="507" t="s">
        <v>275</v>
      </c>
      <c r="C405" s="508">
        <v>907.25</v>
      </c>
      <c r="D405" s="509">
        <v>907.08333333333337</v>
      </c>
      <c r="E405" s="509">
        <v>899.16666666666674</v>
      </c>
      <c r="F405" s="509">
        <v>891.08333333333337</v>
      </c>
      <c r="G405" s="509">
        <v>883.16666666666674</v>
      </c>
      <c r="H405" s="509">
        <v>915.16666666666674</v>
      </c>
      <c r="I405" s="509">
        <v>923.08333333333348</v>
      </c>
      <c r="J405" s="509">
        <v>931.16666666666674</v>
      </c>
      <c r="K405" s="508">
        <v>915</v>
      </c>
      <c r="L405" s="508">
        <v>899</v>
      </c>
      <c r="M405" s="508">
        <v>13.62134</v>
      </c>
      <c r="N405" s="1"/>
      <c r="O405" s="1"/>
    </row>
    <row r="406" spans="1:15" ht="12.75" customHeight="1">
      <c r="A406" s="31">
        <v>396</v>
      </c>
      <c r="B406" s="507" t="s">
        <v>189</v>
      </c>
      <c r="C406" s="508">
        <v>1148.2</v>
      </c>
      <c r="D406" s="509">
        <v>1142.6166666666668</v>
      </c>
      <c r="E406" s="509">
        <v>1131.5833333333335</v>
      </c>
      <c r="F406" s="509">
        <v>1114.9666666666667</v>
      </c>
      <c r="G406" s="509">
        <v>1103.9333333333334</v>
      </c>
      <c r="H406" s="509">
        <v>1159.2333333333336</v>
      </c>
      <c r="I406" s="509">
        <v>1170.2666666666669</v>
      </c>
      <c r="J406" s="509">
        <v>1186.8833333333337</v>
      </c>
      <c r="K406" s="508">
        <v>1153.6500000000001</v>
      </c>
      <c r="L406" s="508">
        <v>1126</v>
      </c>
      <c r="M406" s="508">
        <v>19.30715</v>
      </c>
      <c r="N406" s="1"/>
      <c r="O406" s="1"/>
    </row>
    <row r="407" spans="1:15" ht="12.75" customHeight="1">
      <c r="A407" s="31">
        <v>397</v>
      </c>
      <c r="B407" s="507" t="s">
        <v>190</v>
      </c>
      <c r="C407" s="508">
        <v>456.95</v>
      </c>
      <c r="D407" s="509">
        <v>457.58333333333331</v>
      </c>
      <c r="E407" s="509">
        <v>451.56666666666661</v>
      </c>
      <c r="F407" s="509">
        <v>446.18333333333328</v>
      </c>
      <c r="G407" s="509">
        <v>440.16666666666657</v>
      </c>
      <c r="H407" s="509">
        <v>462.96666666666664</v>
      </c>
      <c r="I407" s="509">
        <v>468.98333333333341</v>
      </c>
      <c r="J407" s="509">
        <v>474.36666666666667</v>
      </c>
      <c r="K407" s="508">
        <v>463.6</v>
      </c>
      <c r="L407" s="508">
        <v>452.2</v>
      </c>
      <c r="M407" s="508">
        <v>132.21159</v>
      </c>
      <c r="N407" s="1"/>
      <c r="O407" s="1"/>
    </row>
    <row r="408" spans="1:15" ht="12.75" customHeight="1">
      <c r="A408" s="31">
        <v>398</v>
      </c>
      <c r="B408" s="507" t="s">
        <v>497</v>
      </c>
      <c r="C408" s="508">
        <v>8542.9500000000007</v>
      </c>
      <c r="D408" s="509">
        <v>8535.7333333333336</v>
      </c>
      <c r="E408" s="509">
        <v>8473.4666666666672</v>
      </c>
      <c r="F408" s="509">
        <v>8403.9833333333336</v>
      </c>
      <c r="G408" s="509">
        <v>8341.7166666666672</v>
      </c>
      <c r="H408" s="509">
        <v>8605.2166666666672</v>
      </c>
      <c r="I408" s="509">
        <v>8667.4833333333336</v>
      </c>
      <c r="J408" s="509">
        <v>8736.9666666666672</v>
      </c>
      <c r="K408" s="508">
        <v>8598</v>
      </c>
      <c r="L408" s="508">
        <v>8466.25</v>
      </c>
      <c r="M408" s="508">
        <v>0.17058999999999999</v>
      </c>
      <c r="N408" s="1"/>
      <c r="O408" s="1"/>
    </row>
    <row r="409" spans="1:15" ht="12.75" customHeight="1">
      <c r="A409" s="31">
        <v>399</v>
      </c>
      <c r="B409" s="507" t="s">
        <v>498</v>
      </c>
      <c r="C409" s="508">
        <v>102.15</v>
      </c>
      <c r="D409" s="509">
        <v>102.41666666666667</v>
      </c>
      <c r="E409" s="509">
        <v>100.43333333333334</v>
      </c>
      <c r="F409" s="509">
        <v>98.716666666666669</v>
      </c>
      <c r="G409" s="509">
        <v>96.733333333333334</v>
      </c>
      <c r="H409" s="509">
        <v>104.13333333333334</v>
      </c>
      <c r="I409" s="509">
        <v>106.11666666666666</v>
      </c>
      <c r="J409" s="509">
        <v>107.83333333333334</v>
      </c>
      <c r="K409" s="508">
        <v>104.4</v>
      </c>
      <c r="L409" s="508">
        <v>100.7</v>
      </c>
      <c r="M409" s="508">
        <v>3.1568800000000001</v>
      </c>
      <c r="N409" s="1"/>
      <c r="O409" s="1"/>
    </row>
    <row r="410" spans="1:15" ht="12.75" customHeight="1">
      <c r="A410" s="31">
        <v>400</v>
      </c>
      <c r="B410" s="507" t="s">
        <v>503</v>
      </c>
      <c r="C410" s="508">
        <v>136.1</v>
      </c>
      <c r="D410" s="509">
        <v>137.11666666666665</v>
      </c>
      <c r="E410" s="509">
        <v>134.5333333333333</v>
      </c>
      <c r="F410" s="509">
        <v>132.96666666666667</v>
      </c>
      <c r="G410" s="509">
        <v>130.38333333333333</v>
      </c>
      <c r="H410" s="509">
        <v>138.68333333333328</v>
      </c>
      <c r="I410" s="509">
        <v>141.26666666666659</v>
      </c>
      <c r="J410" s="509">
        <v>142.83333333333326</v>
      </c>
      <c r="K410" s="508">
        <v>139.69999999999999</v>
      </c>
      <c r="L410" s="508">
        <v>135.55000000000001</v>
      </c>
      <c r="M410" s="508">
        <v>8.7863500000000005</v>
      </c>
      <c r="N410" s="1"/>
      <c r="O410" s="1"/>
    </row>
    <row r="411" spans="1:15" ht="12.75" customHeight="1">
      <c r="A411" s="31">
        <v>401</v>
      </c>
      <c r="B411" s="507" t="s">
        <v>499</v>
      </c>
      <c r="C411" s="508">
        <v>157.35</v>
      </c>
      <c r="D411" s="509">
        <v>157.6</v>
      </c>
      <c r="E411" s="509">
        <v>155.35</v>
      </c>
      <c r="F411" s="509">
        <v>153.35</v>
      </c>
      <c r="G411" s="509">
        <v>151.1</v>
      </c>
      <c r="H411" s="509">
        <v>159.6</v>
      </c>
      <c r="I411" s="509">
        <v>161.85</v>
      </c>
      <c r="J411" s="509">
        <v>163.85</v>
      </c>
      <c r="K411" s="508">
        <v>159.85</v>
      </c>
      <c r="L411" s="508">
        <v>155.6</v>
      </c>
      <c r="M411" s="508">
        <v>7.7501899999999999</v>
      </c>
      <c r="N411" s="1"/>
      <c r="O411" s="1"/>
    </row>
    <row r="412" spans="1:15" ht="12.75" customHeight="1">
      <c r="A412" s="31">
        <v>402</v>
      </c>
      <c r="B412" s="507" t="s">
        <v>501</v>
      </c>
      <c r="C412" s="508">
        <v>3093.45</v>
      </c>
      <c r="D412" s="509">
        <v>3130.7999999999997</v>
      </c>
      <c r="E412" s="509">
        <v>3017.8499999999995</v>
      </c>
      <c r="F412" s="509">
        <v>2942.2499999999995</v>
      </c>
      <c r="G412" s="509">
        <v>2829.2999999999993</v>
      </c>
      <c r="H412" s="509">
        <v>3206.3999999999996</v>
      </c>
      <c r="I412" s="509">
        <v>3319.3499999999995</v>
      </c>
      <c r="J412" s="509">
        <v>3394.95</v>
      </c>
      <c r="K412" s="508">
        <v>3243.75</v>
      </c>
      <c r="L412" s="508">
        <v>3055.2</v>
      </c>
      <c r="M412" s="508">
        <v>0.21062</v>
      </c>
      <c r="N412" s="1"/>
      <c r="O412" s="1"/>
    </row>
    <row r="413" spans="1:15" ht="12.75" customHeight="1">
      <c r="A413" s="31">
        <v>403</v>
      </c>
      <c r="B413" s="507" t="s">
        <v>500</v>
      </c>
      <c r="C413" s="508">
        <v>339.5</v>
      </c>
      <c r="D413" s="509">
        <v>331.36666666666667</v>
      </c>
      <c r="E413" s="509">
        <v>308.73333333333335</v>
      </c>
      <c r="F413" s="509">
        <v>277.9666666666667</v>
      </c>
      <c r="G413" s="509">
        <v>255.33333333333337</v>
      </c>
      <c r="H413" s="509">
        <v>362.13333333333333</v>
      </c>
      <c r="I413" s="509">
        <v>384.76666666666665</v>
      </c>
      <c r="J413" s="509">
        <v>415.5333333333333</v>
      </c>
      <c r="K413" s="508">
        <v>354</v>
      </c>
      <c r="L413" s="508">
        <v>300.60000000000002</v>
      </c>
      <c r="M413" s="508">
        <v>19.431660000000001</v>
      </c>
      <c r="N413" s="1"/>
      <c r="O413" s="1"/>
    </row>
    <row r="414" spans="1:15" ht="12.75" customHeight="1">
      <c r="A414" s="31">
        <v>404</v>
      </c>
      <c r="B414" s="507" t="s">
        <v>502</v>
      </c>
      <c r="C414" s="508">
        <v>543.70000000000005</v>
      </c>
      <c r="D414" s="509">
        <v>549.31666666666672</v>
      </c>
      <c r="E414" s="509">
        <v>534.38333333333344</v>
      </c>
      <c r="F414" s="509">
        <v>525.06666666666672</v>
      </c>
      <c r="G414" s="509">
        <v>510.13333333333344</v>
      </c>
      <c r="H414" s="509">
        <v>558.63333333333344</v>
      </c>
      <c r="I414" s="509">
        <v>573.56666666666661</v>
      </c>
      <c r="J414" s="509">
        <v>582.88333333333344</v>
      </c>
      <c r="K414" s="508">
        <v>564.25</v>
      </c>
      <c r="L414" s="508">
        <v>540</v>
      </c>
      <c r="M414" s="508">
        <v>1.3224100000000001</v>
      </c>
      <c r="N414" s="1"/>
      <c r="O414" s="1"/>
    </row>
    <row r="415" spans="1:15" ht="12.75" customHeight="1">
      <c r="A415" s="31">
        <v>405</v>
      </c>
      <c r="B415" s="507" t="s">
        <v>191</v>
      </c>
      <c r="C415" s="508">
        <v>26310.95</v>
      </c>
      <c r="D415" s="509">
        <v>26250.266666666663</v>
      </c>
      <c r="E415" s="509">
        <v>25990.533333333326</v>
      </c>
      <c r="F415" s="509">
        <v>25670.116666666661</v>
      </c>
      <c r="G415" s="509">
        <v>25410.383333333324</v>
      </c>
      <c r="H415" s="509">
        <v>26570.683333333327</v>
      </c>
      <c r="I415" s="509">
        <v>26830.416666666664</v>
      </c>
      <c r="J415" s="509">
        <v>27150.833333333328</v>
      </c>
      <c r="K415" s="508">
        <v>26510</v>
      </c>
      <c r="L415" s="508">
        <v>25929.85</v>
      </c>
      <c r="M415" s="508">
        <v>0.16055</v>
      </c>
      <c r="N415" s="1"/>
      <c r="O415" s="1"/>
    </row>
    <row r="416" spans="1:15" ht="12.75" customHeight="1">
      <c r="A416" s="31">
        <v>406</v>
      </c>
      <c r="B416" s="507" t="s">
        <v>504</v>
      </c>
      <c r="C416" s="508">
        <v>1691.9</v>
      </c>
      <c r="D416" s="509">
        <v>1709.0166666666667</v>
      </c>
      <c r="E416" s="509">
        <v>1657.0333333333333</v>
      </c>
      <c r="F416" s="509">
        <v>1622.1666666666667</v>
      </c>
      <c r="G416" s="509">
        <v>1570.1833333333334</v>
      </c>
      <c r="H416" s="509">
        <v>1743.8833333333332</v>
      </c>
      <c r="I416" s="509">
        <v>1795.8666666666663</v>
      </c>
      <c r="J416" s="509">
        <v>1830.7333333333331</v>
      </c>
      <c r="K416" s="508">
        <v>1761</v>
      </c>
      <c r="L416" s="508">
        <v>1674.15</v>
      </c>
      <c r="M416" s="508">
        <v>0.53005000000000002</v>
      </c>
      <c r="N416" s="1"/>
      <c r="O416" s="1"/>
    </row>
    <row r="417" spans="1:15" ht="12.75" customHeight="1">
      <c r="A417" s="31">
        <v>407</v>
      </c>
      <c r="B417" s="507" t="s">
        <v>192</v>
      </c>
      <c r="C417" s="508">
        <v>2374.35</v>
      </c>
      <c r="D417" s="509">
        <v>2388.4500000000003</v>
      </c>
      <c r="E417" s="509">
        <v>2340.9000000000005</v>
      </c>
      <c r="F417" s="509">
        <v>2307.4500000000003</v>
      </c>
      <c r="G417" s="509">
        <v>2259.9000000000005</v>
      </c>
      <c r="H417" s="509">
        <v>2421.9000000000005</v>
      </c>
      <c r="I417" s="509">
        <v>2469.4500000000007</v>
      </c>
      <c r="J417" s="509">
        <v>2502.9000000000005</v>
      </c>
      <c r="K417" s="508">
        <v>2436</v>
      </c>
      <c r="L417" s="508">
        <v>2355</v>
      </c>
      <c r="M417" s="508">
        <v>3.1799499999999998</v>
      </c>
      <c r="N417" s="1"/>
      <c r="O417" s="1"/>
    </row>
    <row r="418" spans="1:15" ht="12.75" customHeight="1">
      <c r="A418" s="31">
        <v>408</v>
      </c>
      <c r="B418" s="507" t="s">
        <v>494</v>
      </c>
      <c r="C418" s="508">
        <v>445.45</v>
      </c>
      <c r="D418" s="509">
        <v>442.61666666666662</v>
      </c>
      <c r="E418" s="509">
        <v>433.43333333333322</v>
      </c>
      <c r="F418" s="509">
        <v>421.41666666666663</v>
      </c>
      <c r="G418" s="509">
        <v>412.23333333333323</v>
      </c>
      <c r="H418" s="509">
        <v>454.63333333333321</v>
      </c>
      <c r="I418" s="509">
        <v>463.81666666666661</v>
      </c>
      <c r="J418" s="509">
        <v>475.8333333333332</v>
      </c>
      <c r="K418" s="508">
        <v>451.8</v>
      </c>
      <c r="L418" s="508">
        <v>430.6</v>
      </c>
      <c r="M418" s="508">
        <v>0.39856000000000003</v>
      </c>
      <c r="N418" s="1"/>
      <c r="O418" s="1"/>
    </row>
    <row r="419" spans="1:15" ht="12.75" customHeight="1">
      <c r="A419" s="31">
        <v>409</v>
      </c>
      <c r="B419" s="507" t="s">
        <v>495</v>
      </c>
      <c r="C419" s="508">
        <v>28.5</v>
      </c>
      <c r="D419" s="509">
        <v>28.599999999999998</v>
      </c>
      <c r="E419" s="509">
        <v>28.299999999999997</v>
      </c>
      <c r="F419" s="509">
        <v>28.099999999999998</v>
      </c>
      <c r="G419" s="509">
        <v>27.799999999999997</v>
      </c>
      <c r="H419" s="509">
        <v>28.799999999999997</v>
      </c>
      <c r="I419" s="509">
        <v>29.1</v>
      </c>
      <c r="J419" s="509">
        <v>29.299999999999997</v>
      </c>
      <c r="K419" s="508">
        <v>28.9</v>
      </c>
      <c r="L419" s="508">
        <v>28.4</v>
      </c>
      <c r="M419" s="508">
        <v>21.01821</v>
      </c>
      <c r="N419" s="1"/>
      <c r="O419" s="1"/>
    </row>
    <row r="420" spans="1:15" ht="12.75" customHeight="1">
      <c r="A420" s="31">
        <v>410</v>
      </c>
      <c r="B420" s="507" t="s">
        <v>496</v>
      </c>
      <c r="C420" s="508">
        <v>3637.7</v>
      </c>
      <c r="D420" s="509">
        <v>3666.9833333333336</v>
      </c>
      <c r="E420" s="509">
        <v>3583.9666666666672</v>
      </c>
      <c r="F420" s="509">
        <v>3530.2333333333336</v>
      </c>
      <c r="G420" s="509">
        <v>3447.2166666666672</v>
      </c>
      <c r="H420" s="509">
        <v>3720.7166666666672</v>
      </c>
      <c r="I420" s="509">
        <v>3803.7333333333336</v>
      </c>
      <c r="J420" s="509">
        <v>3857.4666666666672</v>
      </c>
      <c r="K420" s="508">
        <v>3750</v>
      </c>
      <c r="L420" s="508">
        <v>3613.25</v>
      </c>
      <c r="M420" s="508">
        <v>0.34921000000000002</v>
      </c>
      <c r="N420" s="1"/>
      <c r="O420" s="1"/>
    </row>
    <row r="421" spans="1:15" ht="12.75" customHeight="1">
      <c r="A421" s="31">
        <v>411</v>
      </c>
      <c r="B421" s="507" t="s">
        <v>505</v>
      </c>
      <c r="C421" s="508">
        <v>869.6</v>
      </c>
      <c r="D421" s="509">
        <v>866.51666666666677</v>
      </c>
      <c r="E421" s="509">
        <v>858.73333333333358</v>
      </c>
      <c r="F421" s="509">
        <v>847.86666666666679</v>
      </c>
      <c r="G421" s="509">
        <v>840.0833333333336</v>
      </c>
      <c r="H421" s="509">
        <v>877.38333333333355</v>
      </c>
      <c r="I421" s="509">
        <v>885.16666666666663</v>
      </c>
      <c r="J421" s="509">
        <v>896.03333333333353</v>
      </c>
      <c r="K421" s="508">
        <v>874.3</v>
      </c>
      <c r="L421" s="508">
        <v>855.65</v>
      </c>
      <c r="M421" s="508">
        <v>4.1391799999999996</v>
      </c>
      <c r="N421" s="1"/>
      <c r="O421" s="1"/>
    </row>
    <row r="422" spans="1:15" ht="12.75" customHeight="1">
      <c r="A422" s="31">
        <v>412</v>
      </c>
      <c r="B422" s="507" t="s">
        <v>507</v>
      </c>
      <c r="C422" s="508">
        <v>993.4</v>
      </c>
      <c r="D422" s="509">
        <v>997.80000000000007</v>
      </c>
      <c r="E422" s="509">
        <v>986.60000000000014</v>
      </c>
      <c r="F422" s="509">
        <v>979.80000000000007</v>
      </c>
      <c r="G422" s="509">
        <v>968.60000000000014</v>
      </c>
      <c r="H422" s="509">
        <v>1004.6000000000001</v>
      </c>
      <c r="I422" s="509">
        <v>1015.8000000000002</v>
      </c>
      <c r="J422" s="509">
        <v>1022.6000000000001</v>
      </c>
      <c r="K422" s="508">
        <v>1009</v>
      </c>
      <c r="L422" s="508">
        <v>991</v>
      </c>
      <c r="M422" s="508">
        <v>0.29982999999999999</v>
      </c>
      <c r="N422" s="1"/>
      <c r="O422" s="1"/>
    </row>
    <row r="423" spans="1:15" ht="12.75" customHeight="1">
      <c r="A423" s="31">
        <v>413</v>
      </c>
      <c r="B423" s="507" t="s">
        <v>506</v>
      </c>
      <c r="C423" s="508">
        <v>2363.9</v>
      </c>
      <c r="D423" s="509">
        <v>2368.2166666666667</v>
      </c>
      <c r="E423" s="509">
        <v>2326.4333333333334</v>
      </c>
      <c r="F423" s="509">
        <v>2288.9666666666667</v>
      </c>
      <c r="G423" s="509">
        <v>2247.1833333333334</v>
      </c>
      <c r="H423" s="509">
        <v>2405.6833333333334</v>
      </c>
      <c r="I423" s="509">
        <v>2447.4666666666672</v>
      </c>
      <c r="J423" s="509">
        <v>2484.9333333333334</v>
      </c>
      <c r="K423" s="508">
        <v>2410</v>
      </c>
      <c r="L423" s="508">
        <v>2330.75</v>
      </c>
      <c r="M423" s="508">
        <v>0.37842999999999999</v>
      </c>
      <c r="N423" s="1"/>
      <c r="O423" s="1"/>
    </row>
    <row r="424" spans="1:15" ht="12.75" customHeight="1">
      <c r="A424" s="31">
        <v>414</v>
      </c>
      <c r="B424" s="507" t="s">
        <v>508</v>
      </c>
      <c r="C424" s="508">
        <v>841</v>
      </c>
      <c r="D424" s="509">
        <v>835.80000000000007</v>
      </c>
      <c r="E424" s="509">
        <v>823.10000000000014</v>
      </c>
      <c r="F424" s="509">
        <v>805.2</v>
      </c>
      <c r="G424" s="509">
        <v>792.50000000000011</v>
      </c>
      <c r="H424" s="509">
        <v>853.70000000000016</v>
      </c>
      <c r="I424" s="509">
        <v>866.4000000000002</v>
      </c>
      <c r="J424" s="509">
        <v>884.30000000000018</v>
      </c>
      <c r="K424" s="508">
        <v>848.5</v>
      </c>
      <c r="L424" s="508">
        <v>817.9</v>
      </c>
      <c r="M424" s="508">
        <v>3.8811599999999999</v>
      </c>
      <c r="N424" s="1"/>
      <c r="O424" s="1"/>
    </row>
    <row r="425" spans="1:15" ht="12.75" customHeight="1">
      <c r="A425" s="31">
        <v>415</v>
      </c>
      <c r="B425" s="507" t="s">
        <v>509</v>
      </c>
      <c r="C425" s="508">
        <v>426.45</v>
      </c>
      <c r="D425" s="509">
        <v>428.51666666666665</v>
      </c>
      <c r="E425" s="509">
        <v>420.13333333333333</v>
      </c>
      <c r="F425" s="509">
        <v>413.81666666666666</v>
      </c>
      <c r="G425" s="509">
        <v>405.43333333333334</v>
      </c>
      <c r="H425" s="509">
        <v>434.83333333333331</v>
      </c>
      <c r="I425" s="509">
        <v>443.21666666666664</v>
      </c>
      <c r="J425" s="509">
        <v>449.5333333333333</v>
      </c>
      <c r="K425" s="508">
        <v>436.9</v>
      </c>
      <c r="L425" s="508">
        <v>422.2</v>
      </c>
      <c r="M425" s="508">
        <v>0.71164000000000005</v>
      </c>
      <c r="N425" s="1"/>
      <c r="O425" s="1"/>
    </row>
    <row r="426" spans="1:15" ht="12.75" customHeight="1">
      <c r="A426" s="31">
        <v>416</v>
      </c>
      <c r="B426" s="507" t="s">
        <v>517</v>
      </c>
      <c r="C426" s="508">
        <v>246.25</v>
      </c>
      <c r="D426" s="509">
        <v>247.83333333333334</v>
      </c>
      <c r="E426" s="509">
        <v>243.56666666666669</v>
      </c>
      <c r="F426" s="509">
        <v>240.88333333333335</v>
      </c>
      <c r="G426" s="509">
        <v>236.6166666666667</v>
      </c>
      <c r="H426" s="509">
        <v>250.51666666666668</v>
      </c>
      <c r="I426" s="509">
        <v>254.78333333333333</v>
      </c>
      <c r="J426" s="509">
        <v>257.4666666666667</v>
      </c>
      <c r="K426" s="508">
        <v>252.1</v>
      </c>
      <c r="L426" s="508">
        <v>245.15</v>
      </c>
      <c r="M426" s="508">
        <v>1.47041</v>
      </c>
      <c r="N426" s="1"/>
      <c r="O426" s="1"/>
    </row>
    <row r="427" spans="1:15" ht="12.75" customHeight="1">
      <c r="A427" s="31">
        <v>417</v>
      </c>
      <c r="B427" s="507" t="s">
        <v>510</v>
      </c>
      <c r="C427" s="508">
        <v>67.45</v>
      </c>
      <c r="D427" s="509">
        <v>67.116666666666674</v>
      </c>
      <c r="E427" s="509">
        <v>66.333333333333343</v>
      </c>
      <c r="F427" s="509">
        <v>65.216666666666669</v>
      </c>
      <c r="G427" s="509">
        <v>64.433333333333337</v>
      </c>
      <c r="H427" s="509">
        <v>68.233333333333348</v>
      </c>
      <c r="I427" s="509">
        <v>69.01666666666668</v>
      </c>
      <c r="J427" s="509">
        <v>70.133333333333354</v>
      </c>
      <c r="K427" s="508">
        <v>67.900000000000006</v>
      </c>
      <c r="L427" s="508">
        <v>66</v>
      </c>
      <c r="M427" s="508">
        <v>27.948630000000001</v>
      </c>
      <c r="N427" s="1"/>
      <c r="O427" s="1"/>
    </row>
    <row r="428" spans="1:15" ht="12.75" customHeight="1">
      <c r="A428" s="31">
        <v>418</v>
      </c>
      <c r="B428" s="507" t="s">
        <v>193</v>
      </c>
      <c r="C428" s="508">
        <v>2315.9499999999998</v>
      </c>
      <c r="D428" s="509">
        <v>2319.1166666666668</v>
      </c>
      <c r="E428" s="509">
        <v>2287.8333333333335</v>
      </c>
      <c r="F428" s="509">
        <v>2259.7166666666667</v>
      </c>
      <c r="G428" s="509">
        <v>2228.4333333333334</v>
      </c>
      <c r="H428" s="509">
        <v>2347.2333333333336</v>
      </c>
      <c r="I428" s="509">
        <v>2378.5166666666664</v>
      </c>
      <c r="J428" s="509">
        <v>2406.6333333333337</v>
      </c>
      <c r="K428" s="508">
        <v>2350.4</v>
      </c>
      <c r="L428" s="508">
        <v>2291</v>
      </c>
      <c r="M428" s="508">
        <v>8.7761800000000001</v>
      </c>
      <c r="N428" s="1"/>
      <c r="O428" s="1"/>
    </row>
    <row r="429" spans="1:15" ht="12.75" customHeight="1">
      <c r="A429" s="31">
        <v>419</v>
      </c>
      <c r="B429" s="507" t="s">
        <v>194</v>
      </c>
      <c r="C429" s="508">
        <v>1177.55</v>
      </c>
      <c r="D429" s="509">
        <v>1187.7833333333335</v>
      </c>
      <c r="E429" s="509">
        <v>1155.5666666666671</v>
      </c>
      <c r="F429" s="509">
        <v>1133.5833333333335</v>
      </c>
      <c r="G429" s="509">
        <v>1101.366666666667</v>
      </c>
      <c r="H429" s="509">
        <v>1209.7666666666671</v>
      </c>
      <c r="I429" s="509">
        <v>1241.9833333333338</v>
      </c>
      <c r="J429" s="509">
        <v>1263.9666666666672</v>
      </c>
      <c r="K429" s="508">
        <v>1220</v>
      </c>
      <c r="L429" s="508">
        <v>1165.8</v>
      </c>
      <c r="M429" s="508">
        <v>11.15587</v>
      </c>
      <c r="N429" s="1"/>
      <c r="O429" s="1"/>
    </row>
    <row r="430" spans="1:15" ht="12.75" customHeight="1">
      <c r="A430" s="31">
        <v>420</v>
      </c>
      <c r="B430" s="507" t="s">
        <v>514</v>
      </c>
      <c r="C430" s="508">
        <v>429.05</v>
      </c>
      <c r="D430" s="509">
        <v>430.4666666666667</v>
      </c>
      <c r="E430" s="509">
        <v>425.08333333333337</v>
      </c>
      <c r="F430" s="509">
        <v>421.11666666666667</v>
      </c>
      <c r="G430" s="509">
        <v>415.73333333333335</v>
      </c>
      <c r="H430" s="509">
        <v>434.43333333333339</v>
      </c>
      <c r="I430" s="509">
        <v>439.81666666666672</v>
      </c>
      <c r="J430" s="509">
        <v>443.78333333333342</v>
      </c>
      <c r="K430" s="508">
        <v>435.85</v>
      </c>
      <c r="L430" s="508">
        <v>426.5</v>
      </c>
      <c r="M430" s="508">
        <v>4.6376799999999996</v>
      </c>
      <c r="N430" s="1"/>
      <c r="O430" s="1"/>
    </row>
    <row r="431" spans="1:15" ht="12.75" customHeight="1">
      <c r="A431" s="31">
        <v>421</v>
      </c>
      <c r="B431" s="507" t="s">
        <v>511</v>
      </c>
      <c r="C431" s="508">
        <v>94.6</v>
      </c>
      <c r="D431" s="509">
        <v>94.833333333333329</v>
      </c>
      <c r="E431" s="509">
        <v>94.216666666666654</v>
      </c>
      <c r="F431" s="509">
        <v>93.833333333333329</v>
      </c>
      <c r="G431" s="509">
        <v>93.216666666666654</v>
      </c>
      <c r="H431" s="509">
        <v>95.216666666666654</v>
      </c>
      <c r="I431" s="509">
        <v>95.833333333333329</v>
      </c>
      <c r="J431" s="509">
        <v>96.216666666666654</v>
      </c>
      <c r="K431" s="508">
        <v>95.45</v>
      </c>
      <c r="L431" s="508">
        <v>94.45</v>
      </c>
      <c r="M431" s="508">
        <v>0.39712999999999998</v>
      </c>
      <c r="N431" s="1"/>
      <c r="O431" s="1"/>
    </row>
    <row r="432" spans="1:15" ht="12.75" customHeight="1">
      <c r="A432" s="31">
        <v>422</v>
      </c>
      <c r="B432" s="507" t="s">
        <v>513</v>
      </c>
      <c r="C432" s="508">
        <v>281.75</v>
      </c>
      <c r="D432" s="509">
        <v>283.48333333333335</v>
      </c>
      <c r="E432" s="509">
        <v>279.26666666666671</v>
      </c>
      <c r="F432" s="509">
        <v>276.78333333333336</v>
      </c>
      <c r="G432" s="509">
        <v>272.56666666666672</v>
      </c>
      <c r="H432" s="509">
        <v>285.9666666666667</v>
      </c>
      <c r="I432" s="509">
        <v>290.18333333333339</v>
      </c>
      <c r="J432" s="509">
        <v>292.66666666666669</v>
      </c>
      <c r="K432" s="508">
        <v>287.7</v>
      </c>
      <c r="L432" s="508">
        <v>281</v>
      </c>
      <c r="M432" s="508">
        <v>2.1833200000000001</v>
      </c>
      <c r="N432" s="1"/>
      <c r="O432" s="1"/>
    </row>
    <row r="433" spans="1:15" ht="12.75" customHeight="1">
      <c r="A433" s="31">
        <v>423</v>
      </c>
      <c r="B433" s="507" t="s">
        <v>515</v>
      </c>
      <c r="C433" s="508">
        <v>559.79999999999995</v>
      </c>
      <c r="D433" s="509">
        <v>556.93333333333328</v>
      </c>
      <c r="E433" s="509">
        <v>548.86666666666656</v>
      </c>
      <c r="F433" s="509">
        <v>537.93333333333328</v>
      </c>
      <c r="G433" s="509">
        <v>529.86666666666656</v>
      </c>
      <c r="H433" s="509">
        <v>567.86666666666656</v>
      </c>
      <c r="I433" s="509">
        <v>575.93333333333339</v>
      </c>
      <c r="J433" s="509">
        <v>586.86666666666656</v>
      </c>
      <c r="K433" s="508">
        <v>565</v>
      </c>
      <c r="L433" s="508">
        <v>546</v>
      </c>
      <c r="M433" s="508">
        <v>0.99980000000000002</v>
      </c>
      <c r="N433" s="1"/>
      <c r="O433" s="1"/>
    </row>
    <row r="434" spans="1:15" ht="12.75" customHeight="1">
      <c r="A434" s="31">
        <v>424</v>
      </c>
      <c r="B434" s="507" t="s">
        <v>516</v>
      </c>
      <c r="C434" s="508">
        <v>361.3</v>
      </c>
      <c r="D434" s="509">
        <v>362.2166666666667</v>
      </c>
      <c r="E434" s="509">
        <v>359.18333333333339</v>
      </c>
      <c r="F434" s="509">
        <v>357.06666666666672</v>
      </c>
      <c r="G434" s="509">
        <v>354.03333333333342</v>
      </c>
      <c r="H434" s="509">
        <v>364.33333333333337</v>
      </c>
      <c r="I434" s="509">
        <v>367.36666666666667</v>
      </c>
      <c r="J434" s="509">
        <v>369.48333333333335</v>
      </c>
      <c r="K434" s="508">
        <v>365.25</v>
      </c>
      <c r="L434" s="508">
        <v>360.1</v>
      </c>
      <c r="M434" s="508">
        <v>0.87955000000000005</v>
      </c>
      <c r="N434" s="1"/>
      <c r="O434" s="1"/>
    </row>
    <row r="435" spans="1:15" ht="12.75" customHeight="1">
      <c r="A435" s="31">
        <v>425</v>
      </c>
      <c r="B435" s="507" t="s">
        <v>518</v>
      </c>
      <c r="C435" s="508">
        <v>2227.3000000000002</v>
      </c>
      <c r="D435" s="509">
        <v>2237.4166666666665</v>
      </c>
      <c r="E435" s="509">
        <v>2195.8833333333332</v>
      </c>
      <c r="F435" s="509">
        <v>2164.4666666666667</v>
      </c>
      <c r="G435" s="509">
        <v>2122.9333333333334</v>
      </c>
      <c r="H435" s="509">
        <v>2268.833333333333</v>
      </c>
      <c r="I435" s="509">
        <v>2310.3666666666668</v>
      </c>
      <c r="J435" s="509">
        <v>2341.7833333333328</v>
      </c>
      <c r="K435" s="508">
        <v>2278.9499999999998</v>
      </c>
      <c r="L435" s="508">
        <v>2206</v>
      </c>
      <c r="M435" s="508">
        <v>7.3599999999999999E-2</v>
      </c>
      <c r="N435" s="1"/>
      <c r="O435" s="1"/>
    </row>
    <row r="436" spans="1:15" ht="12.75" customHeight="1">
      <c r="A436" s="31">
        <v>426</v>
      </c>
      <c r="B436" s="507" t="s">
        <v>519</v>
      </c>
      <c r="C436" s="508">
        <v>864.25</v>
      </c>
      <c r="D436" s="509">
        <v>867.23333333333323</v>
      </c>
      <c r="E436" s="509">
        <v>850.31666666666649</v>
      </c>
      <c r="F436" s="509">
        <v>836.38333333333321</v>
      </c>
      <c r="G436" s="509">
        <v>819.46666666666647</v>
      </c>
      <c r="H436" s="509">
        <v>881.16666666666652</v>
      </c>
      <c r="I436" s="509">
        <v>898.08333333333326</v>
      </c>
      <c r="J436" s="509">
        <v>912.01666666666654</v>
      </c>
      <c r="K436" s="508">
        <v>884.15</v>
      </c>
      <c r="L436" s="508">
        <v>853.3</v>
      </c>
      <c r="M436" s="508">
        <v>0.20943999999999999</v>
      </c>
      <c r="N436" s="1"/>
      <c r="O436" s="1"/>
    </row>
    <row r="437" spans="1:15" ht="12.75" customHeight="1">
      <c r="A437" s="31">
        <v>427</v>
      </c>
      <c r="B437" s="507" t="s">
        <v>195</v>
      </c>
      <c r="C437" s="508">
        <v>785.4</v>
      </c>
      <c r="D437" s="509">
        <v>785.93333333333328</v>
      </c>
      <c r="E437" s="509">
        <v>777.06666666666661</v>
      </c>
      <c r="F437" s="509">
        <v>768.73333333333335</v>
      </c>
      <c r="G437" s="509">
        <v>759.86666666666667</v>
      </c>
      <c r="H437" s="509">
        <v>794.26666666666654</v>
      </c>
      <c r="I437" s="509">
        <v>803.1333333333331</v>
      </c>
      <c r="J437" s="509">
        <v>811.46666666666647</v>
      </c>
      <c r="K437" s="508">
        <v>794.8</v>
      </c>
      <c r="L437" s="508">
        <v>777.6</v>
      </c>
      <c r="M437" s="508">
        <v>30.762720000000002</v>
      </c>
      <c r="N437" s="1"/>
      <c r="O437" s="1"/>
    </row>
    <row r="438" spans="1:15" ht="12.75" customHeight="1">
      <c r="A438" s="31">
        <v>428</v>
      </c>
      <c r="B438" s="507" t="s">
        <v>520</v>
      </c>
      <c r="C438" s="508">
        <v>443.1</v>
      </c>
      <c r="D438" s="509">
        <v>444.3</v>
      </c>
      <c r="E438" s="509">
        <v>437.40000000000003</v>
      </c>
      <c r="F438" s="509">
        <v>431.70000000000005</v>
      </c>
      <c r="G438" s="509">
        <v>424.80000000000007</v>
      </c>
      <c r="H438" s="509">
        <v>450</v>
      </c>
      <c r="I438" s="509">
        <v>456.9</v>
      </c>
      <c r="J438" s="509">
        <v>462.59999999999997</v>
      </c>
      <c r="K438" s="508">
        <v>451.2</v>
      </c>
      <c r="L438" s="508">
        <v>438.6</v>
      </c>
      <c r="M438" s="508">
        <v>2.9146399999999999</v>
      </c>
      <c r="N438" s="1"/>
      <c r="O438" s="1"/>
    </row>
    <row r="439" spans="1:15" ht="12.75" customHeight="1">
      <c r="A439" s="31">
        <v>429</v>
      </c>
      <c r="B439" s="507" t="s">
        <v>196</v>
      </c>
      <c r="C439" s="508">
        <v>491.75</v>
      </c>
      <c r="D439" s="509">
        <v>495.58333333333331</v>
      </c>
      <c r="E439" s="509">
        <v>486.16666666666663</v>
      </c>
      <c r="F439" s="509">
        <v>480.58333333333331</v>
      </c>
      <c r="G439" s="509">
        <v>471.16666666666663</v>
      </c>
      <c r="H439" s="509">
        <v>501.16666666666663</v>
      </c>
      <c r="I439" s="509">
        <v>510.58333333333326</v>
      </c>
      <c r="J439" s="509">
        <v>516.16666666666663</v>
      </c>
      <c r="K439" s="508">
        <v>505</v>
      </c>
      <c r="L439" s="508">
        <v>490</v>
      </c>
      <c r="M439" s="508">
        <v>6.8555900000000003</v>
      </c>
      <c r="N439" s="1"/>
      <c r="O439" s="1"/>
    </row>
    <row r="440" spans="1:15" ht="12.75" customHeight="1">
      <c r="A440" s="31">
        <v>430</v>
      </c>
      <c r="B440" s="507" t="s">
        <v>523</v>
      </c>
      <c r="C440" s="508">
        <v>688.85</v>
      </c>
      <c r="D440" s="509">
        <v>696.33333333333337</v>
      </c>
      <c r="E440" s="509">
        <v>678.76666666666677</v>
      </c>
      <c r="F440" s="509">
        <v>668.68333333333339</v>
      </c>
      <c r="G440" s="509">
        <v>651.11666666666679</v>
      </c>
      <c r="H440" s="509">
        <v>706.41666666666674</v>
      </c>
      <c r="I440" s="509">
        <v>723.98333333333335</v>
      </c>
      <c r="J440" s="509">
        <v>734.06666666666672</v>
      </c>
      <c r="K440" s="508">
        <v>713.9</v>
      </c>
      <c r="L440" s="508">
        <v>686.25</v>
      </c>
      <c r="M440" s="508">
        <v>0.13993</v>
      </c>
      <c r="N440" s="1"/>
      <c r="O440" s="1"/>
    </row>
    <row r="441" spans="1:15" ht="12.75" customHeight="1">
      <c r="A441" s="31">
        <v>431</v>
      </c>
      <c r="B441" s="507" t="s">
        <v>521</v>
      </c>
      <c r="C441" s="508">
        <v>412.3</v>
      </c>
      <c r="D441" s="509">
        <v>411.84999999999997</v>
      </c>
      <c r="E441" s="509">
        <v>406.74999999999994</v>
      </c>
      <c r="F441" s="509">
        <v>401.2</v>
      </c>
      <c r="G441" s="509">
        <v>396.09999999999997</v>
      </c>
      <c r="H441" s="509">
        <v>417.39999999999992</v>
      </c>
      <c r="I441" s="509">
        <v>422.49999999999994</v>
      </c>
      <c r="J441" s="509">
        <v>428.0499999999999</v>
      </c>
      <c r="K441" s="508">
        <v>416.95</v>
      </c>
      <c r="L441" s="508">
        <v>406.3</v>
      </c>
      <c r="M441" s="508">
        <v>1.59972</v>
      </c>
      <c r="N441" s="1"/>
      <c r="O441" s="1"/>
    </row>
    <row r="442" spans="1:15" ht="12.75" customHeight="1">
      <c r="A442" s="31">
        <v>432</v>
      </c>
      <c r="B442" s="507" t="s">
        <v>522</v>
      </c>
      <c r="C442" s="508">
        <v>2218.9499999999998</v>
      </c>
      <c r="D442" s="509">
        <v>2219.1666666666665</v>
      </c>
      <c r="E442" s="509">
        <v>2201.333333333333</v>
      </c>
      <c r="F442" s="509">
        <v>2183.7166666666667</v>
      </c>
      <c r="G442" s="509">
        <v>2165.8833333333332</v>
      </c>
      <c r="H442" s="509">
        <v>2236.7833333333328</v>
      </c>
      <c r="I442" s="509">
        <v>2254.6166666666659</v>
      </c>
      <c r="J442" s="509">
        <v>2272.2333333333327</v>
      </c>
      <c r="K442" s="508">
        <v>2237</v>
      </c>
      <c r="L442" s="508">
        <v>2201.5500000000002</v>
      </c>
      <c r="M442" s="508">
        <v>0.16026000000000001</v>
      </c>
      <c r="N442" s="1"/>
      <c r="O442" s="1"/>
    </row>
    <row r="443" spans="1:15" ht="12.75" customHeight="1">
      <c r="A443" s="31">
        <v>433</v>
      </c>
      <c r="B443" s="507" t="s">
        <v>524</v>
      </c>
      <c r="C443" s="508">
        <v>480.4</v>
      </c>
      <c r="D443" s="509">
        <v>483.63333333333338</v>
      </c>
      <c r="E443" s="509">
        <v>471.86666666666679</v>
      </c>
      <c r="F443" s="509">
        <v>463.33333333333343</v>
      </c>
      <c r="G443" s="509">
        <v>451.56666666666683</v>
      </c>
      <c r="H443" s="509">
        <v>492.16666666666674</v>
      </c>
      <c r="I443" s="509">
        <v>503.93333333333328</v>
      </c>
      <c r="J443" s="509">
        <v>512.4666666666667</v>
      </c>
      <c r="K443" s="508">
        <v>495.4</v>
      </c>
      <c r="L443" s="508">
        <v>475.1</v>
      </c>
      <c r="M443" s="508">
        <v>0.89549000000000001</v>
      </c>
      <c r="N443" s="1"/>
      <c r="O443" s="1"/>
    </row>
    <row r="444" spans="1:15" ht="12.75" customHeight="1">
      <c r="A444" s="31">
        <v>434</v>
      </c>
      <c r="B444" s="507" t="s">
        <v>525</v>
      </c>
      <c r="C444" s="508">
        <v>8.1</v>
      </c>
      <c r="D444" s="509">
        <v>7.8833333333333329</v>
      </c>
      <c r="E444" s="509">
        <v>7.6666666666666661</v>
      </c>
      <c r="F444" s="509">
        <v>7.2333333333333334</v>
      </c>
      <c r="G444" s="509">
        <v>7.0166666666666666</v>
      </c>
      <c r="H444" s="509">
        <v>8.3166666666666664</v>
      </c>
      <c r="I444" s="509">
        <v>8.5333333333333314</v>
      </c>
      <c r="J444" s="509">
        <v>8.966666666666665</v>
      </c>
      <c r="K444" s="508">
        <v>8.1</v>
      </c>
      <c r="L444" s="508">
        <v>7.45</v>
      </c>
      <c r="M444" s="508">
        <v>766.93591000000004</v>
      </c>
      <c r="N444" s="1"/>
      <c r="O444" s="1"/>
    </row>
    <row r="445" spans="1:15" ht="12.75" customHeight="1">
      <c r="A445" s="31">
        <v>435</v>
      </c>
      <c r="B445" s="507" t="s">
        <v>512</v>
      </c>
      <c r="C445" s="508">
        <v>381.3</v>
      </c>
      <c r="D445" s="509">
        <v>381.83333333333331</v>
      </c>
      <c r="E445" s="509">
        <v>375.96666666666664</v>
      </c>
      <c r="F445" s="509">
        <v>370.63333333333333</v>
      </c>
      <c r="G445" s="509">
        <v>364.76666666666665</v>
      </c>
      <c r="H445" s="509">
        <v>387.16666666666663</v>
      </c>
      <c r="I445" s="509">
        <v>393.0333333333333</v>
      </c>
      <c r="J445" s="509">
        <v>398.36666666666662</v>
      </c>
      <c r="K445" s="508">
        <v>387.7</v>
      </c>
      <c r="L445" s="508">
        <v>376.5</v>
      </c>
      <c r="M445" s="508">
        <v>4.82484</v>
      </c>
      <c r="N445" s="1"/>
      <c r="O445" s="1"/>
    </row>
    <row r="446" spans="1:15" ht="12.75" customHeight="1">
      <c r="A446" s="31">
        <v>436</v>
      </c>
      <c r="B446" s="507" t="s">
        <v>526</v>
      </c>
      <c r="C446" s="508">
        <v>1000.65</v>
      </c>
      <c r="D446" s="509">
        <v>1005.3666666666667</v>
      </c>
      <c r="E446" s="509">
        <v>993.2833333333333</v>
      </c>
      <c r="F446" s="509">
        <v>985.91666666666663</v>
      </c>
      <c r="G446" s="509">
        <v>973.83333333333326</v>
      </c>
      <c r="H446" s="509">
        <v>1012.7333333333333</v>
      </c>
      <c r="I446" s="509">
        <v>1024.8166666666666</v>
      </c>
      <c r="J446" s="509">
        <v>1032.1833333333334</v>
      </c>
      <c r="K446" s="508">
        <v>1017.45</v>
      </c>
      <c r="L446" s="508">
        <v>998</v>
      </c>
      <c r="M446" s="508">
        <v>0.17867</v>
      </c>
      <c r="N446" s="1"/>
      <c r="O446" s="1"/>
    </row>
    <row r="447" spans="1:15" ht="12.75" customHeight="1">
      <c r="A447" s="31">
        <v>437</v>
      </c>
      <c r="B447" s="507" t="s">
        <v>277</v>
      </c>
      <c r="C447" s="508">
        <v>591.04999999999995</v>
      </c>
      <c r="D447" s="509">
        <v>598.05000000000007</v>
      </c>
      <c r="E447" s="509">
        <v>582.50000000000011</v>
      </c>
      <c r="F447" s="509">
        <v>573.95000000000005</v>
      </c>
      <c r="G447" s="509">
        <v>558.40000000000009</v>
      </c>
      <c r="H447" s="509">
        <v>606.60000000000014</v>
      </c>
      <c r="I447" s="509">
        <v>622.15000000000009</v>
      </c>
      <c r="J447" s="509">
        <v>630.70000000000016</v>
      </c>
      <c r="K447" s="508">
        <v>613.6</v>
      </c>
      <c r="L447" s="508">
        <v>589.5</v>
      </c>
      <c r="M447" s="508">
        <v>4.4842899999999997</v>
      </c>
      <c r="N447" s="1"/>
      <c r="O447" s="1"/>
    </row>
    <row r="448" spans="1:15" ht="12.75" customHeight="1">
      <c r="A448" s="31">
        <v>438</v>
      </c>
      <c r="B448" s="507" t="s">
        <v>531</v>
      </c>
      <c r="C448" s="508">
        <v>1891.5</v>
      </c>
      <c r="D448" s="509">
        <v>1899.8</v>
      </c>
      <c r="E448" s="509">
        <v>1861.6999999999998</v>
      </c>
      <c r="F448" s="509">
        <v>1831.8999999999999</v>
      </c>
      <c r="G448" s="509">
        <v>1793.7999999999997</v>
      </c>
      <c r="H448" s="509">
        <v>1929.6</v>
      </c>
      <c r="I448" s="509">
        <v>1967.6999999999998</v>
      </c>
      <c r="J448" s="509">
        <v>1997.5</v>
      </c>
      <c r="K448" s="508">
        <v>1937.9</v>
      </c>
      <c r="L448" s="508">
        <v>1870</v>
      </c>
      <c r="M448" s="508">
        <v>2.1893699999999998</v>
      </c>
      <c r="N448" s="1"/>
      <c r="O448" s="1"/>
    </row>
    <row r="449" spans="1:15" ht="12.75" customHeight="1">
      <c r="A449" s="31">
        <v>439</v>
      </c>
      <c r="B449" s="507" t="s">
        <v>532</v>
      </c>
      <c r="C449" s="508">
        <v>12996.5</v>
      </c>
      <c r="D449" s="509">
        <v>13127.300000000001</v>
      </c>
      <c r="E449" s="509">
        <v>12676.200000000003</v>
      </c>
      <c r="F449" s="509">
        <v>12355.900000000001</v>
      </c>
      <c r="G449" s="509">
        <v>11904.800000000003</v>
      </c>
      <c r="H449" s="509">
        <v>13447.600000000002</v>
      </c>
      <c r="I449" s="509">
        <v>13898.7</v>
      </c>
      <c r="J449" s="509">
        <v>14219.000000000002</v>
      </c>
      <c r="K449" s="508">
        <v>13578.4</v>
      </c>
      <c r="L449" s="508">
        <v>12807</v>
      </c>
      <c r="M449" s="508">
        <v>3.3750000000000002E-2</v>
      </c>
      <c r="N449" s="1"/>
      <c r="O449" s="1"/>
    </row>
    <row r="450" spans="1:15" ht="12.75" customHeight="1">
      <c r="A450" s="31">
        <v>440</v>
      </c>
      <c r="B450" s="507" t="s">
        <v>197</v>
      </c>
      <c r="C450" s="508">
        <v>872.2</v>
      </c>
      <c r="D450" s="509">
        <v>877.4666666666667</v>
      </c>
      <c r="E450" s="509">
        <v>862.93333333333339</v>
      </c>
      <c r="F450" s="509">
        <v>853.66666666666674</v>
      </c>
      <c r="G450" s="509">
        <v>839.13333333333344</v>
      </c>
      <c r="H450" s="509">
        <v>886.73333333333335</v>
      </c>
      <c r="I450" s="509">
        <v>901.26666666666665</v>
      </c>
      <c r="J450" s="509">
        <v>910.5333333333333</v>
      </c>
      <c r="K450" s="508">
        <v>892</v>
      </c>
      <c r="L450" s="508">
        <v>868.2</v>
      </c>
      <c r="M450" s="508">
        <v>6.44902</v>
      </c>
      <c r="N450" s="1"/>
      <c r="O450" s="1"/>
    </row>
    <row r="451" spans="1:15" ht="12.75" customHeight="1">
      <c r="A451" s="31">
        <v>441</v>
      </c>
      <c r="B451" s="507" t="s">
        <v>533</v>
      </c>
      <c r="C451" s="508">
        <v>201</v>
      </c>
      <c r="D451" s="509">
        <v>201.41666666666666</v>
      </c>
      <c r="E451" s="509">
        <v>198.93333333333331</v>
      </c>
      <c r="F451" s="509">
        <v>196.86666666666665</v>
      </c>
      <c r="G451" s="509">
        <v>194.3833333333333</v>
      </c>
      <c r="H451" s="509">
        <v>203.48333333333332</v>
      </c>
      <c r="I451" s="509">
        <v>205.96666666666667</v>
      </c>
      <c r="J451" s="509">
        <v>208.03333333333333</v>
      </c>
      <c r="K451" s="508">
        <v>203.9</v>
      </c>
      <c r="L451" s="508">
        <v>199.35</v>
      </c>
      <c r="M451" s="508">
        <v>7.3073399999999999</v>
      </c>
      <c r="N451" s="1"/>
      <c r="O451" s="1"/>
    </row>
    <row r="452" spans="1:15" ht="12.75" customHeight="1">
      <c r="A452" s="31">
        <v>442</v>
      </c>
      <c r="B452" s="507" t="s">
        <v>534</v>
      </c>
      <c r="C452" s="508">
        <v>1375.65</v>
      </c>
      <c r="D452" s="509">
        <v>1389.8833333333332</v>
      </c>
      <c r="E452" s="509">
        <v>1355.7666666666664</v>
      </c>
      <c r="F452" s="509">
        <v>1335.8833333333332</v>
      </c>
      <c r="G452" s="509">
        <v>1301.7666666666664</v>
      </c>
      <c r="H452" s="509">
        <v>1409.7666666666664</v>
      </c>
      <c r="I452" s="509">
        <v>1443.8833333333332</v>
      </c>
      <c r="J452" s="509">
        <v>1463.7666666666664</v>
      </c>
      <c r="K452" s="508">
        <v>1424</v>
      </c>
      <c r="L452" s="508">
        <v>1370</v>
      </c>
      <c r="M452" s="508">
        <v>2.3619500000000002</v>
      </c>
      <c r="N452" s="1"/>
      <c r="O452" s="1"/>
    </row>
    <row r="453" spans="1:15" ht="12.75" customHeight="1">
      <c r="A453" s="31">
        <v>443</v>
      </c>
      <c r="B453" s="507" t="s">
        <v>198</v>
      </c>
      <c r="C453" s="508">
        <v>718.95</v>
      </c>
      <c r="D453" s="509">
        <v>720.65</v>
      </c>
      <c r="E453" s="509">
        <v>712.3</v>
      </c>
      <c r="F453" s="509">
        <v>705.65</v>
      </c>
      <c r="G453" s="509">
        <v>697.3</v>
      </c>
      <c r="H453" s="509">
        <v>727.3</v>
      </c>
      <c r="I453" s="509">
        <v>735.65000000000009</v>
      </c>
      <c r="J453" s="509">
        <v>742.3</v>
      </c>
      <c r="K453" s="508">
        <v>729</v>
      </c>
      <c r="L453" s="508">
        <v>714</v>
      </c>
      <c r="M453" s="508">
        <v>9.3150999999999993</v>
      </c>
      <c r="N453" s="1"/>
      <c r="O453" s="1"/>
    </row>
    <row r="454" spans="1:15" ht="12.75" customHeight="1">
      <c r="A454" s="31">
        <v>444</v>
      </c>
      <c r="B454" s="507" t="s">
        <v>278</v>
      </c>
      <c r="C454" s="508">
        <v>5501</v>
      </c>
      <c r="D454" s="509">
        <v>5525.6333333333341</v>
      </c>
      <c r="E454" s="509">
        <v>5456.3666666666686</v>
      </c>
      <c r="F454" s="509">
        <v>5411.7333333333345</v>
      </c>
      <c r="G454" s="509">
        <v>5342.466666666669</v>
      </c>
      <c r="H454" s="509">
        <v>5570.2666666666682</v>
      </c>
      <c r="I454" s="509">
        <v>5639.5333333333328</v>
      </c>
      <c r="J454" s="509">
        <v>5684.1666666666679</v>
      </c>
      <c r="K454" s="508">
        <v>5594.9</v>
      </c>
      <c r="L454" s="508">
        <v>5481</v>
      </c>
      <c r="M454" s="508">
        <v>1.12435</v>
      </c>
      <c r="N454" s="1"/>
      <c r="O454" s="1"/>
    </row>
    <row r="455" spans="1:15" ht="12.75" customHeight="1">
      <c r="A455" s="31">
        <v>445</v>
      </c>
      <c r="B455" s="507" t="s">
        <v>199</v>
      </c>
      <c r="C455" s="508">
        <v>467.6</v>
      </c>
      <c r="D455" s="509">
        <v>467.5</v>
      </c>
      <c r="E455" s="509">
        <v>460.1</v>
      </c>
      <c r="F455" s="509">
        <v>452.6</v>
      </c>
      <c r="G455" s="509">
        <v>445.20000000000005</v>
      </c>
      <c r="H455" s="509">
        <v>475</v>
      </c>
      <c r="I455" s="509">
        <v>482.4</v>
      </c>
      <c r="J455" s="509">
        <v>489.9</v>
      </c>
      <c r="K455" s="508">
        <v>474.9</v>
      </c>
      <c r="L455" s="508">
        <v>460</v>
      </c>
      <c r="M455" s="508">
        <v>154.87368000000001</v>
      </c>
      <c r="N455" s="1"/>
      <c r="O455" s="1"/>
    </row>
    <row r="456" spans="1:15" ht="12.75" customHeight="1">
      <c r="A456" s="31">
        <v>446</v>
      </c>
      <c r="B456" s="507" t="s">
        <v>535</v>
      </c>
      <c r="C456" s="508">
        <v>225.95</v>
      </c>
      <c r="D456" s="509">
        <v>227.56666666666669</v>
      </c>
      <c r="E456" s="509">
        <v>220.98333333333338</v>
      </c>
      <c r="F456" s="509">
        <v>216.01666666666668</v>
      </c>
      <c r="G456" s="509">
        <v>209.43333333333337</v>
      </c>
      <c r="H456" s="509">
        <v>232.53333333333339</v>
      </c>
      <c r="I456" s="509">
        <v>239.1166666666667</v>
      </c>
      <c r="J456" s="509">
        <v>244.0833333333334</v>
      </c>
      <c r="K456" s="508">
        <v>234.15</v>
      </c>
      <c r="L456" s="508">
        <v>222.6</v>
      </c>
      <c r="M456" s="508">
        <v>30.285599999999999</v>
      </c>
      <c r="N456" s="1"/>
      <c r="O456" s="1"/>
    </row>
    <row r="457" spans="1:15" ht="12.75" customHeight="1">
      <c r="A457" s="31">
        <v>447</v>
      </c>
      <c r="B457" s="507" t="s">
        <v>200</v>
      </c>
      <c r="C457" s="508">
        <v>216.8</v>
      </c>
      <c r="D457" s="509">
        <v>216.79999999999998</v>
      </c>
      <c r="E457" s="509">
        <v>214.14999999999998</v>
      </c>
      <c r="F457" s="509">
        <v>211.5</v>
      </c>
      <c r="G457" s="509">
        <v>208.85</v>
      </c>
      <c r="H457" s="509">
        <v>219.44999999999996</v>
      </c>
      <c r="I457" s="509">
        <v>222.1</v>
      </c>
      <c r="J457" s="509">
        <v>224.74999999999994</v>
      </c>
      <c r="K457" s="508">
        <v>219.45</v>
      </c>
      <c r="L457" s="508">
        <v>214.15</v>
      </c>
      <c r="M457" s="508">
        <v>187.70416</v>
      </c>
      <c r="N457" s="1"/>
      <c r="O457" s="1"/>
    </row>
    <row r="458" spans="1:15" ht="12.75" customHeight="1">
      <c r="A458" s="31">
        <v>448</v>
      </c>
      <c r="B458" s="507" t="s">
        <v>201</v>
      </c>
      <c r="C458" s="508">
        <v>1115.45</v>
      </c>
      <c r="D458" s="509">
        <v>1117.5833333333333</v>
      </c>
      <c r="E458" s="509">
        <v>1101.7166666666665</v>
      </c>
      <c r="F458" s="509">
        <v>1087.9833333333331</v>
      </c>
      <c r="G458" s="509">
        <v>1072.1166666666663</v>
      </c>
      <c r="H458" s="509">
        <v>1131.3166666666666</v>
      </c>
      <c r="I458" s="509">
        <v>1147.1833333333334</v>
      </c>
      <c r="J458" s="509">
        <v>1160.9166666666667</v>
      </c>
      <c r="K458" s="508">
        <v>1133.45</v>
      </c>
      <c r="L458" s="508">
        <v>1103.8499999999999</v>
      </c>
      <c r="M458" s="508">
        <v>40.936300000000003</v>
      </c>
      <c r="N458" s="1"/>
      <c r="O458" s="1"/>
    </row>
    <row r="459" spans="1:15" ht="12.75" customHeight="1">
      <c r="A459" s="31">
        <v>449</v>
      </c>
      <c r="B459" s="507" t="s">
        <v>861</v>
      </c>
      <c r="C459" s="508">
        <v>704.15</v>
      </c>
      <c r="D459" s="509">
        <v>707.94999999999993</v>
      </c>
      <c r="E459" s="509">
        <v>695.99999999999989</v>
      </c>
      <c r="F459" s="509">
        <v>687.84999999999991</v>
      </c>
      <c r="G459" s="509">
        <v>675.89999999999986</v>
      </c>
      <c r="H459" s="509">
        <v>716.09999999999991</v>
      </c>
      <c r="I459" s="509">
        <v>728.05</v>
      </c>
      <c r="J459" s="509">
        <v>736.19999999999993</v>
      </c>
      <c r="K459" s="508">
        <v>719.9</v>
      </c>
      <c r="L459" s="508">
        <v>699.8</v>
      </c>
      <c r="M459" s="508">
        <v>0.30462</v>
      </c>
      <c r="N459" s="1"/>
      <c r="O459" s="1"/>
    </row>
    <row r="460" spans="1:15" ht="12.75" customHeight="1">
      <c r="A460" s="31">
        <v>450</v>
      </c>
      <c r="B460" s="507" t="s">
        <v>527</v>
      </c>
      <c r="C460" s="508">
        <v>2240.8000000000002</v>
      </c>
      <c r="D460" s="509">
        <v>2265.0166666666669</v>
      </c>
      <c r="E460" s="509">
        <v>2185.7833333333338</v>
      </c>
      <c r="F460" s="509">
        <v>2130.7666666666669</v>
      </c>
      <c r="G460" s="509">
        <v>2051.5333333333338</v>
      </c>
      <c r="H460" s="509">
        <v>2320.0333333333338</v>
      </c>
      <c r="I460" s="509">
        <v>2399.2666666666664</v>
      </c>
      <c r="J460" s="509">
        <v>2454.2833333333338</v>
      </c>
      <c r="K460" s="508">
        <v>2344.25</v>
      </c>
      <c r="L460" s="508">
        <v>2210</v>
      </c>
      <c r="M460" s="508">
        <v>0.98612999999999995</v>
      </c>
      <c r="N460" s="1"/>
      <c r="O460" s="1"/>
    </row>
    <row r="461" spans="1:15" ht="12.75" customHeight="1">
      <c r="A461" s="31">
        <v>451</v>
      </c>
      <c r="B461" s="507" t="s">
        <v>528</v>
      </c>
      <c r="C461" s="508">
        <v>790.7</v>
      </c>
      <c r="D461" s="509">
        <v>795.43333333333339</v>
      </c>
      <c r="E461" s="509">
        <v>776.86666666666679</v>
      </c>
      <c r="F461" s="509">
        <v>763.03333333333342</v>
      </c>
      <c r="G461" s="509">
        <v>744.46666666666681</v>
      </c>
      <c r="H461" s="509">
        <v>809.26666666666677</v>
      </c>
      <c r="I461" s="509">
        <v>827.83333333333337</v>
      </c>
      <c r="J461" s="509">
        <v>841.66666666666674</v>
      </c>
      <c r="K461" s="508">
        <v>814</v>
      </c>
      <c r="L461" s="508">
        <v>781.6</v>
      </c>
      <c r="M461" s="508">
        <v>0.23028999999999999</v>
      </c>
      <c r="N461" s="1"/>
      <c r="O461" s="1"/>
    </row>
    <row r="462" spans="1:15" ht="12.75" customHeight="1">
      <c r="A462" s="31">
        <v>452</v>
      </c>
      <c r="B462" s="507" t="s">
        <v>202</v>
      </c>
      <c r="C462" s="508">
        <v>3670.9</v>
      </c>
      <c r="D462" s="509">
        <v>3673.5666666666671</v>
      </c>
      <c r="E462" s="509">
        <v>3642.1333333333341</v>
      </c>
      <c r="F462" s="509">
        <v>3613.3666666666672</v>
      </c>
      <c r="G462" s="509">
        <v>3581.9333333333343</v>
      </c>
      <c r="H462" s="509">
        <v>3702.3333333333339</v>
      </c>
      <c r="I462" s="509">
        <v>3733.7666666666673</v>
      </c>
      <c r="J462" s="509">
        <v>3762.5333333333338</v>
      </c>
      <c r="K462" s="508">
        <v>3705</v>
      </c>
      <c r="L462" s="508">
        <v>3644.8</v>
      </c>
      <c r="M462" s="508">
        <v>22.099229999999999</v>
      </c>
      <c r="N462" s="1"/>
      <c r="O462" s="1"/>
    </row>
    <row r="463" spans="1:15" ht="12.75" customHeight="1">
      <c r="A463" s="31">
        <v>453</v>
      </c>
      <c r="B463" s="507" t="s">
        <v>536</v>
      </c>
      <c r="C463" s="508">
        <v>3677.5</v>
      </c>
      <c r="D463" s="509">
        <v>3711.6833333333329</v>
      </c>
      <c r="E463" s="509">
        <v>3595.8166666666657</v>
      </c>
      <c r="F463" s="509">
        <v>3514.1333333333328</v>
      </c>
      <c r="G463" s="509">
        <v>3398.2666666666655</v>
      </c>
      <c r="H463" s="509">
        <v>3793.3666666666659</v>
      </c>
      <c r="I463" s="509">
        <v>3909.2333333333336</v>
      </c>
      <c r="J463" s="509">
        <v>3990.9166666666661</v>
      </c>
      <c r="K463" s="508">
        <v>3827.55</v>
      </c>
      <c r="L463" s="508">
        <v>3630</v>
      </c>
      <c r="M463" s="508">
        <v>0.23561000000000001</v>
      </c>
      <c r="N463" s="1"/>
      <c r="O463" s="1"/>
    </row>
    <row r="464" spans="1:15" ht="12.75" customHeight="1">
      <c r="A464" s="31">
        <v>454</v>
      </c>
      <c r="B464" s="507" t="s">
        <v>203</v>
      </c>
      <c r="C464" s="508">
        <v>1723.8</v>
      </c>
      <c r="D464" s="509">
        <v>1713.1166666666668</v>
      </c>
      <c r="E464" s="509">
        <v>1691.0333333333335</v>
      </c>
      <c r="F464" s="509">
        <v>1658.2666666666667</v>
      </c>
      <c r="G464" s="509">
        <v>1636.1833333333334</v>
      </c>
      <c r="H464" s="509">
        <v>1745.8833333333337</v>
      </c>
      <c r="I464" s="509">
        <v>1767.9666666666667</v>
      </c>
      <c r="J464" s="509">
        <v>1800.7333333333338</v>
      </c>
      <c r="K464" s="508">
        <v>1735.2</v>
      </c>
      <c r="L464" s="508">
        <v>1680.35</v>
      </c>
      <c r="M464" s="508">
        <v>33.439459999999997</v>
      </c>
      <c r="N464" s="1"/>
      <c r="O464" s="1"/>
    </row>
    <row r="465" spans="1:15" ht="12.75" customHeight="1">
      <c r="A465" s="31">
        <v>455</v>
      </c>
      <c r="B465" s="507" t="s">
        <v>538</v>
      </c>
      <c r="C465" s="508">
        <v>1753.7</v>
      </c>
      <c r="D465" s="509">
        <v>1750.8666666666668</v>
      </c>
      <c r="E465" s="509">
        <v>1728.8333333333335</v>
      </c>
      <c r="F465" s="509">
        <v>1703.9666666666667</v>
      </c>
      <c r="G465" s="509">
        <v>1681.9333333333334</v>
      </c>
      <c r="H465" s="509">
        <v>1775.7333333333336</v>
      </c>
      <c r="I465" s="509">
        <v>1797.7666666666669</v>
      </c>
      <c r="J465" s="509">
        <v>1822.6333333333337</v>
      </c>
      <c r="K465" s="508">
        <v>1772.9</v>
      </c>
      <c r="L465" s="508">
        <v>1726</v>
      </c>
      <c r="M465" s="508">
        <v>0.4985</v>
      </c>
      <c r="N465" s="1"/>
      <c r="O465" s="1"/>
    </row>
    <row r="466" spans="1:15" ht="12.75" customHeight="1">
      <c r="A466" s="31">
        <v>456</v>
      </c>
      <c r="B466" s="507" t="s">
        <v>539</v>
      </c>
      <c r="C466" s="508">
        <v>1005.25</v>
      </c>
      <c r="D466" s="509">
        <v>1006.9833333333332</v>
      </c>
      <c r="E466" s="509">
        <v>990.31666666666649</v>
      </c>
      <c r="F466" s="509">
        <v>975.38333333333321</v>
      </c>
      <c r="G466" s="509">
        <v>958.71666666666647</v>
      </c>
      <c r="H466" s="509">
        <v>1021.9166666666665</v>
      </c>
      <c r="I466" s="509">
        <v>1038.5833333333333</v>
      </c>
      <c r="J466" s="509">
        <v>1053.5166666666664</v>
      </c>
      <c r="K466" s="508">
        <v>1023.65</v>
      </c>
      <c r="L466" s="508">
        <v>992.05</v>
      </c>
      <c r="M466" s="508">
        <v>0.92284999999999995</v>
      </c>
      <c r="N466" s="1"/>
      <c r="O466" s="1"/>
    </row>
    <row r="467" spans="1:15" ht="12.75" customHeight="1">
      <c r="A467" s="31">
        <v>457</v>
      </c>
      <c r="B467" s="507" t="s">
        <v>543</v>
      </c>
      <c r="C467" s="508">
        <v>1708.05</v>
      </c>
      <c r="D467" s="509">
        <v>1703.1333333333332</v>
      </c>
      <c r="E467" s="509">
        <v>1686.2666666666664</v>
      </c>
      <c r="F467" s="509">
        <v>1664.4833333333331</v>
      </c>
      <c r="G467" s="509">
        <v>1647.6166666666663</v>
      </c>
      <c r="H467" s="509">
        <v>1724.9166666666665</v>
      </c>
      <c r="I467" s="509">
        <v>1741.7833333333333</v>
      </c>
      <c r="J467" s="509">
        <v>1763.5666666666666</v>
      </c>
      <c r="K467" s="508">
        <v>1720</v>
      </c>
      <c r="L467" s="508">
        <v>1681.35</v>
      </c>
      <c r="M467" s="508">
        <v>0.54944000000000004</v>
      </c>
      <c r="N467" s="1"/>
      <c r="O467" s="1"/>
    </row>
    <row r="468" spans="1:15" ht="12.75" customHeight="1">
      <c r="A468" s="31">
        <v>458</v>
      </c>
      <c r="B468" s="507" t="s">
        <v>540</v>
      </c>
      <c r="C468" s="508">
        <v>1899.5</v>
      </c>
      <c r="D468" s="509">
        <v>1908.5833333333333</v>
      </c>
      <c r="E468" s="509">
        <v>1881.1666666666665</v>
      </c>
      <c r="F468" s="509">
        <v>1862.8333333333333</v>
      </c>
      <c r="G468" s="509">
        <v>1835.4166666666665</v>
      </c>
      <c r="H468" s="509">
        <v>1926.9166666666665</v>
      </c>
      <c r="I468" s="509">
        <v>1954.333333333333</v>
      </c>
      <c r="J468" s="509">
        <v>1972.6666666666665</v>
      </c>
      <c r="K468" s="508">
        <v>1936</v>
      </c>
      <c r="L468" s="508">
        <v>1890.25</v>
      </c>
      <c r="M468" s="508">
        <v>0.20960999999999999</v>
      </c>
      <c r="N468" s="1"/>
      <c r="O468" s="1"/>
    </row>
    <row r="469" spans="1:15" ht="12.75" customHeight="1">
      <c r="A469" s="31">
        <v>459</v>
      </c>
      <c r="B469" s="507" t="s">
        <v>204</v>
      </c>
      <c r="C469" s="508">
        <v>2319.4499999999998</v>
      </c>
      <c r="D469" s="509">
        <v>2323.7833333333333</v>
      </c>
      <c r="E469" s="509">
        <v>2305.6666666666665</v>
      </c>
      <c r="F469" s="509">
        <v>2291.8833333333332</v>
      </c>
      <c r="G469" s="509">
        <v>2273.7666666666664</v>
      </c>
      <c r="H469" s="509">
        <v>2337.5666666666666</v>
      </c>
      <c r="I469" s="509">
        <v>2355.6833333333334</v>
      </c>
      <c r="J469" s="509">
        <v>2369.4666666666667</v>
      </c>
      <c r="K469" s="508">
        <v>2341.9</v>
      </c>
      <c r="L469" s="508">
        <v>2310</v>
      </c>
      <c r="M469" s="508">
        <v>5.3406500000000001</v>
      </c>
      <c r="N469" s="1"/>
      <c r="O469" s="1"/>
    </row>
    <row r="470" spans="1:15" ht="12.75" customHeight="1">
      <c r="A470" s="31">
        <v>460</v>
      </c>
      <c r="B470" s="507" t="s">
        <v>205</v>
      </c>
      <c r="C470" s="508">
        <v>3046.2</v>
      </c>
      <c r="D470" s="509">
        <v>3093.85</v>
      </c>
      <c r="E470" s="509">
        <v>2988.7</v>
      </c>
      <c r="F470" s="509">
        <v>2931.2</v>
      </c>
      <c r="G470" s="509">
        <v>2826.0499999999997</v>
      </c>
      <c r="H470" s="509">
        <v>3151.35</v>
      </c>
      <c r="I470" s="509">
        <v>3256.5000000000005</v>
      </c>
      <c r="J470" s="509">
        <v>3314</v>
      </c>
      <c r="K470" s="508">
        <v>3199</v>
      </c>
      <c r="L470" s="508">
        <v>3036.35</v>
      </c>
      <c r="M470" s="508">
        <v>2.8060100000000001</v>
      </c>
      <c r="N470" s="1"/>
      <c r="O470" s="1"/>
    </row>
    <row r="471" spans="1:15" ht="12.75" customHeight="1">
      <c r="A471" s="31">
        <v>461</v>
      </c>
      <c r="B471" s="507" t="s">
        <v>206</v>
      </c>
      <c r="C471" s="508">
        <v>533.4</v>
      </c>
      <c r="D471" s="509">
        <v>536.94999999999993</v>
      </c>
      <c r="E471" s="509">
        <v>525.99999999999989</v>
      </c>
      <c r="F471" s="509">
        <v>518.59999999999991</v>
      </c>
      <c r="G471" s="509">
        <v>507.64999999999986</v>
      </c>
      <c r="H471" s="509">
        <v>544.34999999999991</v>
      </c>
      <c r="I471" s="509">
        <v>555.29999999999995</v>
      </c>
      <c r="J471" s="509">
        <v>562.69999999999993</v>
      </c>
      <c r="K471" s="508">
        <v>547.9</v>
      </c>
      <c r="L471" s="508">
        <v>529.54999999999995</v>
      </c>
      <c r="M471" s="508">
        <v>5.3676500000000003</v>
      </c>
      <c r="N471" s="1"/>
      <c r="O471" s="1"/>
    </row>
    <row r="472" spans="1:15" ht="12.75" customHeight="1">
      <c r="A472" s="31">
        <v>462</v>
      </c>
      <c r="B472" s="507" t="s">
        <v>207</v>
      </c>
      <c r="C472" s="508">
        <v>1041</v>
      </c>
      <c r="D472" s="509">
        <v>1038</v>
      </c>
      <c r="E472" s="509">
        <v>1023.25</v>
      </c>
      <c r="F472" s="509">
        <v>1005.5</v>
      </c>
      <c r="G472" s="509">
        <v>990.75</v>
      </c>
      <c r="H472" s="509">
        <v>1055.75</v>
      </c>
      <c r="I472" s="509">
        <v>1070.5</v>
      </c>
      <c r="J472" s="509">
        <v>1088.25</v>
      </c>
      <c r="K472" s="508">
        <v>1052.75</v>
      </c>
      <c r="L472" s="508">
        <v>1020.25</v>
      </c>
      <c r="M472" s="508">
        <v>2.8835500000000001</v>
      </c>
      <c r="N472" s="1"/>
      <c r="O472" s="1"/>
    </row>
    <row r="473" spans="1:15" ht="12.75" customHeight="1">
      <c r="A473" s="31">
        <v>463</v>
      </c>
      <c r="B473" s="507" t="s">
        <v>541</v>
      </c>
      <c r="C473" s="508">
        <v>52.1</v>
      </c>
      <c r="D473" s="509">
        <v>52.383333333333333</v>
      </c>
      <c r="E473" s="509">
        <v>51.366666666666667</v>
      </c>
      <c r="F473" s="509">
        <v>50.633333333333333</v>
      </c>
      <c r="G473" s="509">
        <v>49.616666666666667</v>
      </c>
      <c r="H473" s="509">
        <v>53.116666666666667</v>
      </c>
      <c r="I473" s="509">
        <v>54.133333333333333</v>
      </c>
      <c r="J473" s="509">
        <v>54.866666666666667</v>
      </c>
      <c r="K473" s="508">
        <v>53.4</v>
      </c>
      <c r="L473" s="508">
        <v>51.65</v>
      </c>
      <c r="M473" s="508">
        <v>109.52719999999999</v>
      </c>
      <c r="N473" s="1"/>
      <c r="O473" s="1"/>
    </row>
    <row r="474" spans="1:15" ht="12.75" customHeight="1">
      <c r="A474" s="31">
        <v>464</v>
      </c>
      <c r="B474" s="507" t="s">
        <v>542</v>
      </c>
      <c r="C474" s="508">
        <v>174.35</v>
      </c>
      <c r="D474" s="509">
        <v>175.85</v>
      </c>
      <c r="E474" s="509">
        <v>172</v>
      </c>
      <c r="F474" s="509">
        <v>169.65</v>
      </c>
      <c r="G474" s="509">
        <v>165.8</v>
      </c>
      <c r="H474" s="509">
        <v>178.2</v>
      </c>
      <c r="I474" s="509">
        <v>182.04999999999995</v>
      </c>
      <c r="J474" s="509">
        <v>184.39999999999998</v>
      </c>
      <c r="K474" s="508">
        <v>179.7</v>
      </c>
      <c r="L474" s="508">
        <v>173.5</v>
      </c>
      <c r="M474" s="508">
        <v>1.6303300000000001</v>
      </c>
      <c r="N474" s="1"/>
      <c r="O474" s="1"/>
    </row>
    <row r="475" spans="1:15" ht="12.75" customHeight="1">
      <c r="A475" s="31">
        <v>465</v>
      </c>
      <c r="B475" s="507" t="s">
        <v>529</v>
      </c>
      <c r="C475" s="508">
        <v>947.6</v>
      </c>
      <c r="D475" s="509">
        <v>955.19999999999993</v>
      </c>
      <c r="E475" s="509">
        <v>937.39999999999986</v>
      </c>
      <c r="F475" s="509">
        <v>927.19999999999993</v>
      </c>
      <c r="G475" s="509">
        <v>909.39999999999986</v>
      </c>
      <c r="H475" s="509">
        <v>965.39999999999986</v>
      </c>
      <c r="I475" s="509">
        <v>983.19999999999982</v>
      </c>
      <c r="J475" s="509">
        <v>993.39999999999986</v>
      </c>
      <c r="K475" s="508">
        <v>973</v>
      </c>
      <c r="L475" s="508">
        <v>945</v>
      </c>
      <c r="M475" s="508">
        <v>0.91244999999999998</v>
      </c>
      <c r="N475" s="1"/>
      <c r="O475" s="1"/>
    </row>
    <row r="476" spans="1:15" ht="12.75" customHeight="1">
      <c r="A476" s="31">
        <v>466</v>
      </c>
      <c r="B476" s="507" t="s">
        <v>862</v>
      </c>
      <c r="C476" s="508">
        <v>161.80000000000001</v>
      </c>
      <c r="D476" s="509">
        <v>156.66666666666666</v>
      </c>
      <c r="E476" s="509">
        <v>151.5333333333333</v>
      </c>
      <c r="F476" s="509">
        <v>141.26666666666665</v>
      </c>
      <c r="G476" s="509">
        <v>136.1333333333333</v>
      </c>
      <c r="H476" s="509">
        <v>166.93333333333331</v>
      </c>
      <c r="I476" s="509">
        <v>172.06666666666669</v>
      </c>
      <c r="J476" s="509">
        <v>182.33333333333331</v>
      </c>
      <c r="K476" s="508">
        <v>161.80000000000001</v>
      </c>
      <c r="L476" s="508">
        <v>146.4</v>
      </c>
      <c r="M476" s="508">
        <v>42.187089999999998</v>
      </c>
      <c r="N476" s="1"/>
      <c r="O476" s="1"/>
    </row>
    <row r="477" spans="1:15" ht="12.75" customHeight="1">
      <c r="A477" s="31">
        <v>467</v>
      </c>
      <c r="B477" s="507" t="s">
        <v>530</v>
      </c>
      <c r="C477" s="508">
        <v>45.45</v>
      </c>
      <c r="D477" s="509">
        <v>45.1</v>
      </c>
      <c r="E477" s="509">
        <v>43.95</v>
      </c>
      <c r="F477" s="509">
        <v>42.45</v>
      </c>
      <c r="G477" s="509">
        <v>41.300000000000004</v>
      </c>
      <c r="H477" s="509">
        <v>46.6</v>
      </c>
      <c r="I477" s="509">
        <v>47.749999999999993</v>
      </c>
      <c r="J477" s="509">
        <v>49.25</v>
      </c>
      <c r="K477" s="508">
        <v>46.25</v>
      </c>
      <c r="L477" s="508">
        <v>43.6</v>
      </c>
      <c r="M477" s="508">
        <v>107.81504</v>
      </c>
      <c r="N477" s="1"/>
      <c r="O477" s="1"/>
    </row>
    <row r="478" spans="1:15" ht="12.75" customHeight="1">
      <c r="A478" s="31">
        <v>468</v>
      </c>
      <c r="B478" s="507" t="s">
        <v>208</v>
      </c>
      <c r="C478" s="508">
        <v>610.5</v>
      </c>
      <c r="D478" s="509">
        <v>613.1</v>
      </c>
      <c r="E478" s="509">
        <v>603.40000000000009</v>
      </c>
      <c r="F478" s="509">
        <v>596.30000000000007</v>
      </c>
      <c r="G478" s="509">
        <v>586.60000000000014</v>
      </c>
      <c r="H478" s="509">
        <v>620.20000000000005</v>
      </c>
      <c r="I478" s="509">
        <v>629.90000000000009</v>
      </c>
      <c r="J478" s="509">
        <v>637</v>
      </c>
      <c r="K478" s="508">
        <v>622.79999999999995</v>
      </c>
      <c r="L478" s="508">
        <v>606</v>
      </c>
      <c r="M478" s="508">
        <v>10.403219999999999</v>
      </c>
      <c r="N478" s="1"/>
      <c r="O478" s="1"/>
    </row>
    <row r="479" spans="1:15" ht="12.75" customHeight="1">
      <c r="A479" s="31">
        <v>469</v>
      </c>
      <c r="B479" s="507" t="s">
        <v>209</v>
      </c>
      <c r="C479" s="508">
        <v>1568.75</v>
      </c>
      <c r="D479" s="509">
        <v>1592.6000000000001</v>
      </c>
      <c r="E479" s="509">
        <v>1531.2000000000003</v>
      </c>
      <c r="F479" s="509">
        <v>1493.65</v>
      </c>
      <c r="G479" s="509">
        <v>1432.2500000000002</v>
      </c>
      <c r="H479" s="509">
        <v>1630.1500000000003</v>
      </c>
      <c r="I479" s="509">
        <v>1691.5500000000004</v>
      </c>
      <c r="J479" s="509">
        <v>1729.1000000000004</v>
      </c>
      <c r="K479" s="508">
        <v>1654</v>
      </c>
      <c r="L479" s="508">
        <v>1555.05</v>
      </c>
      <c r="M479" s="508">
        <v>10.0017</v>
      </c>
      <c r="N479" s="1"/>
      <c r="O479" s="1"/>
    </row>
    <row r="480" spans="1:15" ht="12.75" customHeight="1">
      <c r="A480" s="31">
        <v>470</v>
      </c>
      <c r="B480" s="507" t="s">
        <v>544</v>
      </c>
      <c r="C480" s="508">
        <v>12.95</v>
      </c>
      <c r="D480" s="509">
        <v>12.949999999999998</v>
      </c>
      <c r="E480" s="509">
        <v>12.799999999999995</v>
      </c>
      <c r="F480" s="509">
        <v>12.649999999999999</v>
      </c>
      <c r="G480" s="509">
        <v>12.499999999999996</v>
      </c>
      <c r="H480" s="509">
        <v>13.099999999999994</v>
      </c>
      <c r="I480" s="509">
        <v>13.249999999999996</v>
      </c>
      <c r="J480" s="509">
        <v>13.399999999999993</v>
      </c>
      <c r="K480" s="508">
        <v>13.1</v>
      </c>
      <c r="L480" s="508">
        <v>12.8</v>
      </c>
      <c r="M480" s="508">
        <v>35.011429999999997</v>
      </c>
      <c r="N480" s="1"/>
      <c r="O480" s="1"/>
    </row>
    <row r="481" spans="1:15" ht="12.75" customHeight="1">
      <c r="A481" s="31">
        <v>471</v>
      </c>
      <c r="B481" s="507" t="s">
        <v>545</v>
      </c>
      <c r="C481" s="508">
        <v>502.15</v>
      </c>
      <c r="D481" s="509">
        <v>505.88333333333338</v>
      </c>
      <c r="E481" s="509">
        <v>494.26666666666677</v>
      </c>
      <c r="F481" s="509">
        <v>486.38333333333338</v>
      </c>
      <c r="G481" s="509">
        <v>474.76666666666677</v>
      </c>
      <c r="H481" s="509">
        <v>513.76666666666677</v>
      </c>
      <c r="I481" s="509">
        <v>525.38333333333344</v>
      </c>
      <c r="J481" s="509">
        <v>533.26666666666677</v>
      </c>
      <c r="K481" s="508">
        <v>517.5</v>
      </c>
      <c r="L481" s="508">
        <v>498</v>
      </c>
      <c r="M481" s="508">
        <v>0.48946000000000001</v>
      </c>
      <c r="N481" s="1"/>
      <c r="O481" s="1"/>
    </row>
    <row r="482" spans="1:15" ht="12.75" customHeight="1">
      <c r="A482" s="31">
        <v>472</v>
      </c>
      <c r="B482" s="507" t="s">
        <v>547</v>
      </c>
      <c r="C482" s="508">
        <v>130.15</v>
      </c>
      <c r="D482" s="509">
        <v>131.11666666666667</v>
      </c>
      <c r="E482" s="509">
        <v>128.78333333333336</v>
      </c>
      <c r="F482" s="509">
        <v>127.41666666666669</v>
      </c>
      <c r="G482" s="509">
        <v>125.08333333333337</v>
      </c>
      <c r="H482" s="509">
        <v>132.48333333333335</v>
      </c>
      <c r="I482" s="509">
        <v>134.81666666666666</v>
      </c>
      <c r="J482" s="509">
        <v>136.18333333333334</v>
      </c>
      <c r="K482" s="508">
        <v>133.44999999999999</v>
      </c>
      <c r="L482" s="508">
        <v>129.75</v>
      </c>
      <c r="M482" s="508">
        <v>2.97742</v>
      </c>
      <c r="N482" s="1"/>
      <c r="O482" s="1"/>
    </row>
    <row r="483" spans="1:15" ht="12.75" customHeight="1">
      <c r="A483" s="31">
        <v>473</v>
      </c>
      <c r="B483" s="507" t="s">
        <v>548</v>
      </c>
      <c r="C483" s="508">
        <v>18.55</v>
      </c>
      <c r="D483" s="509">
        <v>18.666666666666668</v>
      </c>
      <c r="E483" s="509">
        <v>18.383333333333336</v>
      </c>
      <c r="F483" s="509">
        <v>18.216666666666669</v>
      </c>
      <c r="G483" s="509">
        <v>17.933333333333337</v>
      </c>
      <c r="H483" s="509">
        <v>18.833333333333336</v>
      </c>
      <c r="I483" s="509">
        <v>19.116666666666667</v>
      </c>
      <c r="J483" s="509">
        <v>19.283333333333335</v>
      </c>
      <c r="K483" s="508">
        <v>18.95</v>
      </c>
      <c r="L483" s="508">
        <v>18.5</v>
      </c>
      <c r="M483" s="508">
        <v>9.0630299999999995</v>
      </c>
      <c r="N483" s="1"/>
      <c r="O483" s="1"/>
    </row>
    <row r="484" spans="1:15" ht="12.75" customHeight="1">
      <c r="A484" s="31">
        <v>474</v>
      </c>
      <c r="B484" s="507" t="s">
        <v>210</v>
      </c>
      <c r="C484" s="508">
        <v>7224.8</v>
      </c>
      <c r="D484" s="509">
        <v>7292.2333333333327</v>
      </c>
      <c r="E484" s="509">
        <v>7134.4666666666653</v>
      </c>
      <c r="F484" s="509">
        <v>7044.1333333333323</v>
      </c>
      <c r="G484" s="509">
        <v>6886.366666666665</v>
      </c>
      <c r="H484" s="509">
        <v>7382.5666666666657</v>
      </c>
      <c r="I484" s="509">
        <v>7540.3333333333339</v>
      </c>
      <c r="J484" s="509">
        <v>7630.6666666666661</v>
      </c>
      <c r="K484" s="508">
        <v>7450</v>
      </c>
      <c r="L484" s="508">
        <v>7201.9</v>
      </c>
      <c r="M484" s="508">
        <v>2.7033700000000001</v>
      </c>
      <c r="N484" s="1"/>
      <c r="O484" s="1"/>
    </row>
    <row r="485" spans="1:15" ht="12.75" customHeight="1">
      <c r="A485" s="31">
        <v>475</v>
      </c>
      <c r="B485" s="507" t="s">
        <v>279</v>
      </c>
      <c r="C485" s="508">
        <v>43.1</v>
      </c>
      <c r="D485" s="509">
        <v>43.533333333333339</v>
      </c>
      <c r="E485" s="509">
        <v>42.366666666666674</v>
      </c>
      <c r="F485" s="509">
        <v>41.633333333333333</v>
      </c>
      <c r="G485" s="509">
        <v>40.466666666666669</v>
      </c>
      <c r="H485" s="509">
        <v>44.26666666666668</v>
      </c>
      <c r="I485" s="509">
        <v>45.433333333333351</v>
      </c>
      <c r="J485" s="509">
        <v>46.166666666666686</v>
      </c>
      <c r="K485" s="508">
        <v>44.7</v>
      </c>
      <c r="L485" s="508">
        <v>42.8</v>
      </c>
      <c r="M485" s="508">
        <v>122.8931</v>
      </c>
      <c r="N485" s="1"/>
      <c r="O485" s="1"/>
    </row>
    <row r="486" spans="1:15" ht="12.75" customHeight="1">
      <c r="A486" s="31">
        <v>476</v>
      </c>
      <c r="B486" s="507" t="s">
        <v>211</v>
      </c>
      <c r="C486" s="508">
        <v>746.85</v>
      </c>
      <c r="D486" s="509">
        <v>748.31666666666661</v>
      </c>
      <c r="E486" s="509">
        <v>737.63333333333321</v>
      </c>
      <c r="F486" s="509">
        <v>728.41666666666663</v>
      </c>
      <c r="G486" s="509">
        <v>717.73333333333323</v>
      </c>
      <c r="H486" s="509">
        <v>757.53333333333319</v>
      </c>
      <c r="I486" s="509">
        <v>768.21666666666658</v>
      </c>
      <c r="J486" s="509">
        <v>777.43333333333317</v>
      </c>
      <c r="K486" s="508">
        <v>759</v>
      </c>
      <c r="L486" s="508">
        <v>739.1</v>
      </c>
      <c r="M486" s="508">
        <v>12.767289999999999</v>
      </c>
      <c r="N486" s="1"/>
      <c r="O486" s="1"/>
    </row>
    <row r="487" spans="1:15" ht="12.75" customHeight="1">
      <c r="A487" s="31">
        <v>477</v>
      </c>
      <c r="B487" s="507" t="s">
        <v>546</v>
      </c>
      <c r="C487" s="508">
        <v>1026.9000000000001</v>
      </c>
      <c r="D487" s="509">
        <v>1020.1166666666668</v>
      </c>
      <c r="E487" s="509">
        <v>1001.2333333333336</v>
      </c>
      <c r="F487" s="509">
        <v>975.56666666666683</v>
      </c>
      <c r="G487" s="509">
        <v>956.68333333333362</v>
      </c>
      <c r="H487" s="509">
        <v>1045.7833333333335</v>
      </c>
      <c r="I487" s="509">
        <v>1064.6666666666667</v>
      </c>
      <c r="J487" s="509">
        <v>1090.3333333333335</v>
      </c>
      <c r="K487" s="508">
        <v>1039</v>
      </c>
      <c r="L487" s="508">
        <v>994.45</v>
      </c>
      <c r="M487" s="508">
        <v>2.4042699999999999</v>
      </c>
      <c r="N487" s="1"/>
      <c r="O487" s="1"/>
    </row>
    <row r="488" spans="1:15" ht="12.75" customHeight="1">
      <c r="A488" s="31">
        <v>478</v>
      </c>
      <c r="B488" s="507" t="s">
        <v>551</v>
      </c>
      <c r="C488" s="508">
        <v>571.15</v>
      </c>
      <c r="D488" s="509">
        <v>578.31666666666661</v>
      </c>
      <c r="E488" s="509">
        <v>562.83333333333326</v>
      </c>
      <c r="F488" s="509">
        <v>554.51666666666665</v>
      </c>
      <c r="G488" s="509">
        <v>539.0333333333333</v>
      </c>
      <c r="H488" s="509">
        <v>586.63333333333321</v>
      </c>
      <c r="I488" s="509">
        <v>602.11666666666656</v>
      </c>
      <c r="J488" s="509">
        <v>610.43333333333317</v>
      </c>
      <c r="K488" s="508">
        <v>593.79999999999995</v>
      </c>
      <c r="L488" s="508">
        <v>570</v>
      </c>
      <c r="M488" s="508">
        <v>0.57004999999999995</v>
      </c>
      <c r="N488" s="1"/>
      <c r="O488" s="1"/>
    </row>
    <row r="489" spans="1:15" ht="12.75" customHeight="1">
      <c r="A489" s="31">
        <v>479</v>
      </c>
      <c r="B489" s="507" t="s">
        <v>552</v>
      </c>
      <c r="C489" s="508">
        <v>42</v>
      </c>
      <c r="D489" s="509">
        <v>40.56666666666667</v>
      </c>
      <c r="E489" s="509">
        <v>38.433333333333337</v>
      </c>
      <c r="F489" s="509">
        <v>34.866666666666667</v>
      </c>
      <c r="G489" s="509">
        <v>32.733333333333334</v>
      </c>
      <c r="H489" s="509">
        <v>44.13333333333334</v>
      </c>
      <c r="I489" s="509">
        <v>46.26666666666668</v>
      </c>
      <c r="J489" s="509">
        <v>49.833333333333343</v>
      </c>
      <c r="K489" s="508">
        <v>42.7</v>
      </c>
      <c r="L489" s="508">
        <v>37</v>
      </c>
      <c r="M489" s="508">
        <v>430.03872000000001</v>
      </c>
      <c r="N489" s="1"/>
      <c r="O489" s="1"/>
    </row>
    <row r="490" spans="1:15" ht="12.75" customHeight="1">
      <c r="A490" s="31">
        <v>480</v>
      </c>
      <c r="B490" s="507" t="s">
        <v>553</v>
      </c>
      <c r="C490" s="508">
        <v>1036</v>
      </c>
      <c r="D490" s="509">
        <v>1027.7333333333333</v>
      </c>
      <c r="E490" s="509">
        <v>1012.4666666666667</v>
      </c>
      <c r="F490" s="509">
        <v>988.93333333333339</v>
      </c>
      <c r="G490" s="509">
        <v>973.66666666666674</v>
      </c>
      <c r="H490" s="509">
        <v>1051.2666666666667</v>
      </c>
      <c r="I490" s="509">
        <v>1066.5333333333335</v>
      </c>
      <c r="J490" s="509">
        <v>1090.0666666666666</v>
      </c>
      <c r="K490" s="508">
        <v>1043</v>
      </c>
      <c r="L490" s="508">
        <v>1004.2</v>
      </c>
      <c r="M490" s="508">
        <v>0.40571000000000002</v>
      </c>
      <c r="N490" s="1"/>
      <c r="O490" s="1"/>
    </row>
    <row r="491" spans="1:15" ht="12.75" customHeight="1">
      <c r="A491" s="31">
        <v>481</v>
      </c>
      <c r="B491" s="507" t="s">
        <v>555</v>
      </c>
      <c r="C491" s="508">
        <v>311.5</v>
      </c>
      <c r="D491" s="509">
        <v>314.16666666666669</v>
      </c>
      <c r="E491" s="509">
        <v>305.33333333333337</v>
      </c>
      <c r="F491" s="509">
        <v>299.16666666666669</v>
      </c>
      <c r="G491" s="509">
        <v>290.33333333333337</v>
      </c>
      <c r="H491" s="509">
        <v>320.33333333333337</v>
      </c>
      <c r="I491" s="509">
        <v>329.16666666666674</v>
      </c>
      <c r="J491" s="509">
        <v>335.33333333333337</v>
      </c>
      <c r="K491" s="508">
        <v>323</v>
      </c>
      <c r="L491" s="508">
        <v>308</v>
      </c>
      <c r="M491" s="508">
        <v>0.97419999999999995</v>
      </c>
      <c r="N491" s="1"/>
      <c r="O491" s="1"/>
    </row>
    <row r="492" spans="1:15" ht="12.75" customHeight="1">
      <c r="A492" s="31">
        <v>482</v>
      </c>
      <c r="B492" s="507" t="s">
        <v>281</v>
      </c>
      <c r="C492" s="508">
        <v>839.4</v>
      </c>
      <c r="D492" s="509">
        <v>843.75</v>
      </c>
      <c r="E492" s="509">
        <v>831.2</v>
      </c>
      <c r="F492" s="509">
        <v>823</v>
      </c>
      <c r="G492" s="509">
        <v>810.45</v>
      </c>
      <c r="H492" s="509">
        <v>851.95</v>
      </c>
      <c r="I492" s="509">
        <v>864.5</v>
      </c>
      <c r="J492" s="509">
        <v>872.7</v>
      </c>
      <c r="K492" s="508">
        <v>856.3</v>
      </c>
      <c r="L492" s="508">
        <v>835.55</v>
      </c>
      <c r="M492" s="508">
        <v>2.35778</v>
      </c>
      <c r="N492" s="1"/>
      <c r="O492" s="1"/>
    </row>
    <row r="493" spans="1:15" ht="12.75" customHeight="1">
      <c r="A493" s="31">
        <v>483</v>
      </c>
      <c r="B493" s="507" t="s">
        <v>212</v>
      </c>
      <c r="C493" s="508">
        <v>345.8</v>
      </c>
      <c r="D493" s="509">
        <v>345.23333333333335</v>
      </c>
      <c r="E493" s="509">
        <v>340.11666666666667</v>
      </c>
      <c r="F493" s="509">
        <v>334.43333333333334</v>
      </c>
      <c r="G493" s="509">
        <v>329.31666666666666</v>
      </c>
      <c r="H493" s="509">
        <v>350.91666666666669</v>
      </c>
      <c r="I493" s="509">
        <v>356.03333333333336</v>
      </c>
      <c r="J493" s="509">
        <v>361.7166666666667</v>
      </c>
      <c r="K493" s="508">
        <v>350.35</v>
      </c>
      <c r="L493" s="508">
        <v>339.55</v>
      </c>
      <c r="M493" s="508">
        <v>60.960129999999999</v>
      </c>
      <c r="N493" s="1"/>
      <c r="O493" s="1"/>
    </row>
    <row r="494" spans="1:15" ht="12.75" customHeight="1">
      <c r="A494" s="31">
        <v>484</v>
      </c>
      <c r="B494" s="507" t="s">
        <v>556</v>
      </c>
      <c r="C494" s="508">
        <v>2552.35</v>
      </c>
      <c r="D494" s="509">
        <v>2562.5499999999997</v>
      </c>
      <c r="E494" s="509">
        <v>2485.6499999999996</v>
      </c>
      <c r="F494" s="509">
        <v>2418.9499999999998</v>
      </c>
      <c r="G494" s="509">
        <v>2342.0499999999997</v>
      </c>
      <c r="H494" s="509">
        <v>2629.2499999999995</v>
      </c>
      <c r="I494" s="509">
        <v>2706.15</v>
      </c>
      <c r="J494" s="509">
        <v>2772.8499999999995</v>
      </c>
      <c r="K494" s="508">
        <v>2639.45</v>
      </c>
      <c r="L494" s="508">
        <v>2495.85</v>
      </c>
      <c r="M494" s="508">
        <v>0.89890999999999999</v>
      </c>
      <c r="N494" s="1"/>
      <c r="O494" s="1"/>
    </row>
    <row r="495" spans="1:15" ht="12.75" customHeight="1">
      <c r="A495" s="31">
        <v>485</v>
      </c>
      <c r="B495" s="507" t="s">
        <v>280</v>
      </c>
      <c r="C495" s="508">
        <v>222.7</v>
      </c>
      <c r="D495" s="509">
        <v>223.95000000000002</v>
      </c>
      <c r="E495" s="509">
        <v>220.90000000000003</v>
      </c>
      <c r="F495" s="509">
        <v>219.10000000000002</v>
      </c>
      <c r="G495" s="509">
        <v>216.05000000000004</v>
      </c>
      <c r="H495" s="509">
        <v>225.75000000000003</v>
      </c>
      <c r="I495" s="509">
        <v>228.80000000000004</v>
      </c>
      <c r="J495" s="509">
        <v>230.60000000000002</v>
      </c>
      <c r="K495" s="508">
        <v>227</v>
      </c>
      <c r="L495" s="508">
        <v>222.15</v>
      </c>
      <c r="M495" s="508">
        <v>1.11574</v>
      </c>
      <c r="N495" s="1"/>
      <c r="O495" s="1"/>
    </row>
    <row r="496" spans="1:15" ht="12.75" customHeight="1">
      <c r="A496" s="31">
        <v>486</v>
      </c>
      <c r="B496" s="507" t="s">
        <v>557</v>
      </c>
      <c r="C496" s="508">
        <v>1917.15</v>
      </c>
      <c r="D496" s="509">
        <v>1921.1833333333334</v>
      </c>
      <c r="E496" s="509">
        <v>1892.3666666666668</v>
      </c>
      <c r="F496" s="509">
        <v>1867.5833333333335</v>
      </c>
      <c r="G496" s="509">
        <v>1838.7666666666669</v>
      </c>
      <c r="H496" s="509">
        <v>1945.9666666666667</v>
      </c>
      <c r="I496" s="509">
        <v>1974.7833333333333</v>
      </c>
      <c r="J496" s="509">
        <v>1999.5666666666666</v>
      </c>
      <c r="K496" s="508">
        <v>1950</v>
      </c>
      <c r="L496" s="508">
        <v>1896.4</v>
      </c>
      <c r="M496" s="508">
        <v>0.33329999999999999</v>
      </c>
      <c r="N496" s="1"/>
      <c r="O496" s="1"/>
    </row>
    <row r="497" spans="1:15" ht="12.75" customHeight="1">
      <c r="A497" s="31">
        <v>487</v>
      </c>
      <c r="B497" s="507" t="s">
        <v>550</v>
      </c>
      <c r="C497" s="508">
        <v>540.45000000000005</v>
      </c>
      <c r="D497" s="509">
        <v>545.83333333333337</v>
      </c>
      <c r="E497" s="509">
        <v>529.7166666666667</v>
      </c>
      <c r="F497" s="509">
        <v>518.98333333333335</v>
      </c>
      <c r="G497" s="509">
        <v>502.86666666666667</v>
      </c>
      <c r="H497" s="509">
        <v>556.56666666666672</v>
      </c>
      <c r="I497" s="509">
        <v>572.68333333333328</v>
      </c>
      <c r="J497" s="509">
        <v>583.41666666666674</v>
      </c>
      <c r="K497" s="508">
        <v>561.95000000000005</v>
      </c>
      <c r="L497" s="508">
        <v>535.1</v>
      </c>
      <c r="M497" s="508">
        <v>2.7913700000000001</v>
      </c>
      <c r="N497" s="1"/>
      <c r="O497" s="1"/>
    </row>
    <row r="498" spans="1:15" ht="12.75" customHeight="1">
      <c r="A498" s="31">
        <v>488</v>
      </c>
      <c r="B498" s="507" t="s">
        <v>549</v>
      </c>
      <c r="C498" s="508">
        <v>3578.45</v>
      </c>
      <c r="D498" s="509">
        <v>3579.15</v>
      </c>
      <c r="E498" s="509">
        <v>3539.3</v>
      </c>
      <c r="F498" s="509">
        <v>3500.15</v>
      </c>
      <c r="G498" s="509">
        <v>3460.3</v>
      </c>
      <c r="H498" s="509">
        <v>3618.3</v>
      </c>
      <c r="I498" s="509">
        <v>3658.1499999999996</v>
      </c>
      <c r="J498" s="509">
        <v>3697.3</v>
      </c>
      <c r="K498" s="508">
        <v>3619</v>
      </c>
      <c r="L498" s="508">
        <v>3540</v>
      </c>
      <c r="M498" s="508">
        <v>0.15332999999999999</v>
      </c>
      <c r="N498" s="1"/>
      <c r="O498" s="1"/>
    </row>
    <row r="499" spans="1:15" ht="12.75" customHeight="1">
      <c r="A499" s="31">
        <v>489</v>
      </c>
      <c r="B499" s="507" t="s">
        <v>213</v>
      </c>
      <c r="C499" s="508">
        <v>1196.5</v>
      </c>
      <c r="D499" s="509">
        <v>1197.1000000000001</v>
      </c>
      <c r="E499" s="509">
        <v>1184.4000000000003</v>
      </c>
      <c r="F499" s="509">
        <v>1172.3000000000002</v>
      </c>
      <c r="G499" s="509">
        <v>1159.6000000000004</v>
      </c>
      <c r="H499" s="509">
        <v>1209.2000000000003</v>
      </c>
      <c r="I499" s="509">
        <v>1221.9000000000001</v>
      </c>
      <c r="J499" s="509">
        <v>1234.0000000000002</v>
      </c>
      <c r="K499" s="508">
        <v>1209.8</v>
      </c>
      <c r="L499" s="508">
        <v>1185</v>
      </c>
      <c r="M499" s="508">
        <v>4.2761100000000001</v>
      </c>
      <c r="N499" s="1"/>
      <c r="O499" s="1"/>
    </row>
    <row r="500" spans="1:15" ht="12.75" customHeight="1">
      <c r="A500" s="31">
        <v>490</v>
      </c>
      <c r="B500" s="507" t="s">
        <v>554</v>
      </c>
      <c r="C500" s="508">
        <v>2193</v>
      </c>
      <c r="D500" s="509">
        <v>2186</v>
      </c>
      <c r="E500" s="509">
        <v>2157</v>
      </c>
      <c r="F500" s="509">
        <v>2121</v>
      </c>
      <c r="G500" s="509">
        <v>2092</v>
      </c>
      <c r="H500" s="509">
        <v>2222</v>
      </c>
      <c r="I500" s="509">
        <v>2251</v>
      </c>
      <c r="J500" s="509">
        <v>2287</v>
      </c>
      <c r="K500" s="508">
        <v>2215</v>
      </c>
      <c r="L500" s="508">
        <v>2150</v>
      </c>
      <c r="M500" s="508">
        <v>0.84652000000000005</v>
      </c>
      <c r="N500" s="1"/>
      <c r="O500" s="1"/>
    </row>
    <row r="501" spans="1:15" ht="12.75" customHeight="1">
      <c r="A501" s="31">
        <v>491</v>
      </c>
      <c r="B501" s="507" t="s">
        <v>558</v>
      </c>
      <c r="C501" s="508">
        <v>8167.4</v>
      </c>
      <c r="D501" s="509">
        <v>8147.5</v>
      </c>
      <c r="E501" s="509">
        <v>8095</v>
      </c>
      <c r="F501" s="509">
        <v>8022.6</v>
      </c>
      <c r="G501" s="509">
        <v>7970.1</v>
      </c>
      <c r="H501" s="509">
        <v>8219.9</v>
      </c>
      <c r="I501" s="509">
        <v>8272.4</v>
      </c>
      <c r="J501" s="509">
        <v>8344.7999999999993</v>
      </c>
      <c r="K501" s="508">
        <v>8200</v>
      </c>
      <c r="L501" s="508">
        <v>8075.1</v>
      </c>
      <c r="M501" s="508">
        <v>2.0660000000000001E-2</v>
      </c>
      <c r="N501" s="1"/>
      <c r="O501" s="1"/>
    </row>
    <row r="502" spans="1:15" ht="12.75" customHeight="1">
      <c r="A502" s="31">
        <v>492</v>
      </c>
      <c r="B502" s="507" t="s">
        <v>559</v>
      </c>
      <c r="C502" s="508">
        <v>172.15</v>
      </c>
      <c r="D502" s="509">
        <v>172.53333333333333</v>
      </c>
      <c r="E502" s="509">
        <v>168.11666666666667</v>
      </c>
      <c r="F502" s="509">
        <v>164.08333333333334</v>
      </c>
      <c r="G502" s="509">
        <v>159.66666666666669</v>
      </c>
      <c r="H502" s="509">
        <v>176.56666666666666</v>
      </c>
      <c r="I502" s="509">
        <v>180.98333333333335</v>
      </c>
      <c r="J502" s="509">
        <v>185.01666666666665</v>
      </c>
      <c r="K502" s="508">
        <v>176.95</v>
      </c>
      <c r="L502" s="508">
        <v>168.5</v>
      </c>
      <c r="M502" s="508">
        <v>24.3429</v>
      </c>
      <c r="N502" s="1"/>
      <c r="O502" s="1"/>
    </row>
    <row r="503" spans="1:15" ht="12.75" customHeight="1">
      <c r="A503" s="31">
        <v>493</v>
      </c>
      <c r="B503" s="507" t="s">
        <v>560</v>
      </c>
      <c r="C503" s="508">
        <v>142.05000000000001</v>
      </c>
      <c r="D503" s="509">
        <v>141.83333333333334</v>
      </c>
      <c r="E503" s="509">
        <v>140.36666666666667</v>
      </c>
      <c r="F503" s="509">
        <v>138.68333333333334</v>
      </c>
      <c r="G503" s="509">
        <v>137.21666666666667</v>
      </c>
      <c r="H503" s="509">
        <v>143.51666666666668</v>
      </c>
      <c r="I503" s="509">
        <v>144.98333333333332</v>
      </c>
      <c r="J503" s="509">
        <v>146.66666666666669</v>
      </c>
      <c r="K503" s="508">
        <v>143.30000000000001</v>
      </c>
      <c r="L503" s="508">
        <v>140.15</v>
      </c>
      <c r="M503" s="508">
        <v>6.7173999999999996</v>
      </c>
      <c r="N503" s="1"/>
      <c r="O503" s="1"/>
    </row>
    <row r="504" spans="1:15" ht="12.75" customHeight="1">
      <c r="A504" s="31">
        <v>494</v>
      </c>
      <c r="B504" s="507" t="s">
        <v>561</v>
      </c>
      <c r="C504" s="508">
        <v>558</v>
      </c>
      <c r="D504" s="509">
        <v>560.94999999999993</v>
      </c>
      <c r="E504" s="509">
        <v>549.54999999999984</v>
      </c>
      <c r="F504" s="509">
        <v>541.09999999999991</v>
      </c>
      <c r="G504" s="509">
        <v>529.69999999999982</v>
      </c>
      <c r="H504" s="509">
        <v>569.39999999999986</v>
      </c>
      <c r="I504" s="509">
        <v>580.79999999999995</v>
      </c>
      <c r="J504" s="509">
        <v>589.24999999999989</v>
      </c>
      <c r="K504" s="508">
        <v>572.35</v>
      </c>
      <c r="L504" s="508">
        <v>552.5</v>
      </c>
      <c r="M504" s="508">
        <v>0.34721999999999997</v>
      </c>
      <c r="N504" s="1"/>
      <c r="O504" s="1"/>
    </row>
    <row r="505" spans="1:15" ht="12.75" customHeight="1">
      <c r="A505" s="31">
        <v>495</v>
      </c>
      <c r="B505" s="507" t="s">
        <v>282</v>
      </c>
      <c r="C505" s="508">
        <v>1753.05</v>
      </c>
      <c r="D505" s="509">
        <v>1762</v>
      </c>
      <c r="E505" s="509">
        <v>1740</v>
      </c>
      <c r="F505" s="509">
        <v>1726.95</v>
      </c>
      <c r="G505" s="509">
        <v>1704.95</v>
      </c>
      <c r="H505" s="509">
        <v>1775.05</v>
      </c>
      <c r="I505" s="509">
        <v>1797.05</v>
      </c>
      <c r="J505" s="509">
        <v>1810.1</v>
      </c>
      <c r="K505" s="508">
        <v>1784</v>
      </c>
      <c r="L505" s="508">
        <v>1748.95</v>
      </c>
      <c r="M505" s="508">
        <v>2.28424</v>
      </c>
      <c r="N505" s="1"/>
      <c r="O505" s="1"/>
    </row>
    <row r="506" spans="1:15" ht="12.75" customHeight="1">
      <c r="A506" s="31">
        <v>496</v>
      </c>
      <c r="B506" s="507" t="s">
        <v>214</v>
      </c>
      <c r="C506" s="508">
        <v>698.45</v>
      </c>
      <c r="D506" s="509">
        <v>697</v>
      </c>
      <c r="E506" s="509">
        <v>691.6</v>
      </c>
      <c r="F506" s="509">
        <v>684.75</v>
      </c>
      <c r="G506" s="509">
        <v>679.35</v>
      </c>
      <c r="H506" s="509">
        <v>703.85</v>
      </c>
      <c r="I506" s="509">
        <v>709.25000000000011</v>
      </c>
      <c r="J506" s="509">
        <v>716.1</v>
      </c>
      <c r="K506" s="508">
        <v>702.4</v>
      </c>
      <c r="L506" s="508">
        <v>690.15</v>
      </c>
      <c r="M506" s="508">
        <v>65.912130000000005</v>
      </c>
      <c r="N506" s="1"/>
      <c r="O506" s="1"/>
    </row>
    <row r="507" spans="1:15" ht="12.75" customHeight="1">
      <c r="A507" s="31">
        <v>497</v>
      </c>
      <c r="B507" s="507" t="s">
        <v>562</v>
      </c>
      <c r="C507" s="508">
        <v>391.65</v>
      </c>
      <c r="D507" s="509">
        <v>393.34999999999997</v>
      </c>
      <c r="E507" s="509">
        <v>387.79999999999995</v>
      </c>
      <c r="F507" s="509">
        <v>383.95</v>
      </c>
      <c r="G507" s="509">
        <v>378.4</v>
      </c>
      <c r="H507" s="509">
        <v>397.19999999999993</v>
      </c>
      <c r="I507" s="509">
        <v>402.75</v>
      </c>
      <c r="J507" s="509">
        <v>406.59999999999991</v>
      </c>
      <c r="K507" s="508">
        <v>398.9</v>
      </c>
      <c r="L507" s="508">
        <v>389.5</v>
      </c>
      <c r="M507" s="508">
        <v>3.8097300000000001</v>
      </c>
      <c r="N507" s="1"/>
      <c r="O507" s="1"/>
    </row>
    <row r="508" spans="1:15" ht="12.75" customHeight="1">
      <c r="A508" s="31">
        <v>498</v>
      </c>
      <c r="B508" s="507" t="s">
        <v>283</v>
      </c>
      <c r="C508" s="508">
        <v>13.25</v>
      </c>
      <c r="D508" s="509">
        <v>13.35</v>
      </c>
      <c r="E508" s="509">
        <v>13.049999999999999</v>
      </c>
      <c r="F508" s="509">
        <v>12.85</v>
      </c>
      <c r="G508" s="509">
        <v>12.549999999999999</v>
      </c>
      <c r="H508" s="509">
        <v>13.549999999999999</v>
      </c>
      <c r="I508" s="509">
        <v>13.85</v>
      </c>
      <c r="J508" s="509">
        <v>14.049999999999999</v>
      </c>
      <c r="K508" s="508">
        <v>13.65</v>
      </c>
      <c r="L508" s="508">
        <v>13.15</v>
      </c>
      <c r="M508" s="508">
        <v>849.88162</v>
      </c>
      <c r="N508" s="1"/>
      <c r="O508" s="1"/>
    </row>
    <row r="509" spans="1:15" ht="12.75" customHeight="1">
      <c r="A509" s="31">
        <v>499</v>
      </c>
      <c r="B509" s="507" t="s">
        <v>215</v>
      </c>
      <c r="C509" s="508">
        <v>331.8</v>
      </c>
      <c r="D509" s="509">
        <v>334.61666666666662</v>
      </c>
      <c r="E509" s="509">
        <v>327.23333333333323</v>
      </c>
      <c r="F509" s="509">
        <v>322.66666666666663</v>
      </c>
      <c r="G509" s="509">
        <v>315.28333333333325</v>
      </c>
      <c r="H509" s="509">
        <v>339.18333333333322</v>
      </c>
      <c r="I509" s="509">
        <v>346.56666666666655</v>
      </c>
      <c r="J509" s="509">
        <v>351.13333333333321</v>
      </c>
      <c r="K509" s="508">
        <v>342</v>
      </c>
      <c r="L509" s="508">
        <v>330.05</v>
      </c>
      <c r="M509" s="508">
        <v>159.73004</v>
      </c>
      <c r="N509" s="1"/>
      <c r="O509" s="1"/>
    </row>
    <row r="510" spans="1:15" ht="12.75" customHeight="1">
      <c r="A510" s="31">
        <v>500</v>
      </c>
      <c r="B510" s="507" t="s">
        <v>563</v>
      </c>
      <c r="C510" s="508">
        <v>477.6</v>
      </c>
      <c r="D510" s="509">
        <v>481.84999999999997</v>
      </c>
      <c r="E510" s="509">
        <v>470.94999999999993</v>
      </c>
      <c r="F510" s="509">
        <v>464.29999999999995</v>
      </c>
      <c r="G510" s="509">
        <v>453.39999999999992</v>
      </c>
      <c r="H510" s="509">
        <v>488.49999999999994</v>
      </c>
      <c r="I510" s="509">
        <v>499.39999999999992</v>
      </c>
      <c r="J510" s="509">
        <v>506.04999999999995</v>
      </c>
      <c r="K510" s="508">
        <v>492.75</v>
      </c>
      <c r="L510" s="508">
        <v>475.2</v>
      </c>
      <c r="M510" s="508">
        <v>19.84102</v>
      </c>
      <c r="N510" s="1"/>
      <c r="O510" s="1"/>
    </row>
    <row r="511" spans="1:15" ht="12.75" customHeight="1">
      <c r="A511" s="31">
        <v>501</v>
      </c>
      <c r="B511" s="507" t="s">
        <v>564</v>
      </c>
      <c r="C511" s="508">
        <v>1873</v>
      </c>
      <c r="D511" s="509">
        <v>1879.7166666666665</v>
      </c>
      <c r="E511" s="509">
        <v>1858.2833333333328</v>
      </c>
      <c r="F511" s="509">
        <v>1843.5666666666664</v>
      </c>
      <c r="G511" s="509">
        <v>1822.1333333333328</v>
      </c>
      <c r="H511" s="509">
        <v>1894.4333333333329</v>
      </c>
      <c r="I511" s="509">
        <v>1915.8666666666668</v>
      </c>
      <c r="J511" s="509">
        <v>1930.583333333333</v>
      </c>
      <c r="K511" s="508">
        <v>1901.15</v>
      </c>
      <c r="L511" s="508">
        <v>1865</v>
      </c>
      <c r="M511" s="508">
        <v>9.8970000000000002E-2</v>
      </c>
      <c r="N511" s="1"/>
      <c r="O511" s="1"/>
    </row>
    <row r="512" spans="1:15" ht="12.75" customHeight="1">
      <c r="A512" s="347"/>
      <c r="B512" s="347"/>
      <c r="C512" s="348"/>
      <c r="D512" s="348"/>
      <c r="E512" s="348"/>
      <c r="F512" s="348"/>
      <c r="G512" s="348"/>
      <c r="H512" s="348"/>
      <c r="I512" s="348"/>
      <c r="J512" s="347"/>
      <c r="K512" s="347"/>
      <c r="L512" s="347"/>
      <c r="M512" s="349"/>
      <c r="N512" s="1"/>
      <c r="O512" s="1"/>
    </row>
    <row r="513" spans="1:15" ht="12.75" customHeight="1">
      <c r="A513" s="347"/>
      <c r="B513" s="347"/>
      <c r="C513" s="348"/>
      <c r="D513" s="348"/>
      <c r="E513" s="348"/>
      <c r="F513" s="348"/>
      <c r="G513" s="348"/>
      <c r="H513" s="348"/>
      <c r="I513" s="348"/>
      <c r="J513" s="347"/>
      <c r="K513" s="347"/>
      <c r="L513" s="347"/>
      <c r="M513" s="349"/>
      <c r="N513" s="1"/>
      <c r="O513" s="1"/>
    </row>
    <row r="514" spans="1:15" ht="12.75" customHeight="1">
      <c r="A514" s="347"/>
      <c r="B514" s="347"/>
      <c r="C514" s="348"/>
      <c r="D514" s="348"/>
      <c r="E514" s="348"/>
      <c r="F514" s="348"/>
      <c r="G514" s="348"/>
      <c r="H514" s="348"/>
      <c r="I514" s="348"/>
      <c r="J514" s="347"/>
      <c r="K514" s="347"/>
      <c r="L514" s="347"/>
      <c r="M514" s="349"/>
      <c r="N514" s="1"/>
      <c r="O514" s="1"/>
    </row>
    <row r="515" spans="1:15" ht="12.75" customHeight="1">
      <c r="A515" s="347"/>
      <c r="B515" s="347"/>
      <c r="C515" s="348"/>
      <c r="D515" s="348"/>
      <c r="E515" s="348"/>
      <c r="F515" s="348"/>
      <c r="G515" s="348"/>
      <c r="H515" s="348"/>
      <c r="I515" s="348"/>
      <c r="J515" s="347"/>
      <c r="K515" s="347"/>
      <c r="L515" s="347"/>
      <c r="M515" s="349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J517" s="1"/>
      <c r="K517" s="1"/>
      <c r="L517" s="1"/>
      <c r="M517" s="1"/>
      <c r="N517" s="1"/>
      <c r="O517" s="1"/>
    </row>
    <row r="518" spans="1:15" ht="12.75" customHeight="1">
      <c r="J518" s="1"/>
      <c r="K518" s="1"/>
      <c r="L518" s="1"/>
      <c r="M518" s="1"/>
      <c r="N518" s="1"/>
      <c r="O518" s="1"/>
    </row>
    <row r="519" spans="1:15" ht="12.75" customHeight="1">
      <c r="A519" s="66" t="s">
        <v>286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216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217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218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9" t="s">
        <v>219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9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0" t="s">
        <v>222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0" t="s">
        <v>223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0" t="s">
        <v>224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0" t="s">
        <v>225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0" t="s">
        <v>226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0" t="s">
        <v>227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0" t="s">
        <v>228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0" t="s">
        <v>229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0" t="s">
        <v>230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F10" sqref="F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4" t="s">
        <v>288</v>
      </c>
      <c r="B1" s="75"/>
      <c r="C1" s="76"/>
      <c r="D1" s="77"/>
      <c r="E1" s="75"/>
      <c r="F1" s="75"/>
      <c r="G1" s="75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</row>
    <row r="2" spans="1:35" ht="12.75" customHeight="1">
      <c r="A2" s="79"/>
      <c r="B2" s="80"/>
      <c r="C2" s="81"/>
      <c r="D2" s="82"/>
      <c r="E2" s="80"/>
      <c r="F2" s="80"/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2.75" customHeight="1">
      <c r="A3" s="79"/>
      <c r="B3" s="80"/>
      <c r="C3" s="81"/>
      <c r="D3" s="82"/>
      <c r="E3" s="80"/>
      <c r="F3" s="80"/>
      <c r="G3" s="80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</row>
    <row r="4" spans="1:35" ht="12.75" customHeight="1">
      <c r="A4" s="79"/>
      <c r="B4" s="80"/>
      <c r="C4" s="81"/>
      <c r="D4" s="82"/>
      <c r="E4" s="80"/>
      <c r="F4" s="80"/>
      <c r="G4" s="80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</row>
    <row r="5" spans="1:35" ht="6" customHeight="1">
      <c r="A5" s="520"/>
      <c r="B5" s="521"/>
      <c r="C5" s="520"/>
      <c r="D5" s="521"/>
      <c r="E5" s="75"/>
      <c r="F5" s="75"/>
      <c r="G5" s="75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</row>
    <row r="6" spans="1:35" ht="26.25" customHeight="1">
      <c r="A6" s="78"/>
      <c r="B6" s="83"/>
      <c r="C6" s="71"/>
      <c r="D6" s="71"/>
      <c r="E6" s="23" t="s">
        <v>287</v>
      </c>
      <c r="F6" s="75"/>
      <c r="G6" s="75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</row>
    <row r="7" spans="1:35" ht="16.5" customHeight="1">
      <c r="A7" s="84" t="s">
        <v>566</v>
      </c>
      <c r="B7" s="522" t="s">
        <v>567</v>
      </c>
      <c r="C7" s="521"/>
      <c r="D7" s="7">
        <f>Main!B10</f>
        <v>44557</v>
      </c>
      <c r="E7" s="85"/>
      <c r="F7" s="75"/>
      <c r="G7" s="86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</row>
    <row r="8" spans="1:35" ht="12.75" customHeight="1">
      <c r="A8" s="74"/>
      <c r="B8" s="75"/>
      <c r="C8" s="76"/>
      <c r="D8" s="77"/>
      <c r="E8" s="85"/>
      <c r="F8" s="85"/>
      <c r="G8" s="85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</row>
    <row r="9" spans="1:35" ht="51">
      <c r="A9" s="87" t="s">
        <v>568</v>
      </c>
      <c r="B9" s="88" t="s">
        <v>569</v>
      </c>
      <c r="C9" s="88" t="s">
        <v>570</v>
      </c>
      <c r="D9" s="88" t="s">
        <v>571</v>
      </c>
      <c r="E9" s="88" t="s">
        <v>572</v>
      </c>
      <c r="F9" s="88" t="s">
        <v>573</v>
      </c>
      <c r="G9" s="88" t="s">
        <v>574</v>
      </c>
      <c r="H9" s="88" t="s">
        <v>575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</row>
    <row r="10" spans="1:35" ht="12.75" customHeight="1">
      <c r="A10" s="89">
        <v>44554</v>
      </c>
      <c r="B10" s="32">
        <v>538812</v>
      </c>
      <c r="C10" s="31" t="s">
        <v>1089</v>
      </c>
      <c r="D10" s="31" t="s">
        <v>1090</v>
      </c>
      <c r="E10" s="31" t="s">
        <v>576</v>
      </c>
      <c r="F10" s="90">
        <v>120522</v>
      </c>
      <c r="G10" s="32">
        <v>18.28</v>
      </c>
      <c r="H10" s="32" t="s">
        <v>312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</row>
    <row r="11" spans="1:35" ht="12.75" customHeight="1">
      <c r="A11" s="89">
        <v>44554</v>
      </c>
      <c r="B11" s="32">
        <v>538812</v>
      </c>
      <c r="C11" s="31" t="s">
        <v>1089</v>
      </c>
      <c r="D11" s="31" t="s">
        <v>1091</v>
      </c>
      <c r="E11" s="31" t="s">
        <v>577</v>
      </c>
      <c r="F11" s="90">
        <v>120000</v>
      </c>
      <c r="G11" s="32">
        <v>17.649999999999999</v>
      </c>
      <c r="H11" s="32" t="s">
        <v>312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</row>
    <row r="12" spans="1:35" ht="12.75" customHeight="1">
      <c r="A12" s="89">
        <v>44554</v>
      </c>
      <c r="B12" s="32">
        <v>539661</v>
      </c>
      <c r="C12" s="31" t="s">
        <v>1092</v>
      </c>
      <c r="D12" s="31" t="s">
        <v>1093</v>
      </c>
      <c r="E12" s="31" t="s">
        <v>577</v>
      </c>
      <c r="F12" s="90">
        <v>16534</v>
      </c>
      <c r="G12" s="32">
        <v>19.600000000000001</v>
      </c>
      <c r="H12" s="32" t="s">
        <v>312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</row>
    <row r="13" spans="1:35" ht="12.75" customHeight="1">
      <c r="A13" s="89">
        <v>44554</v>
      </c>
      <c r="B13" s="32">
        <v>530109</v>
      </c>
      <c r="C13" s="31" t="s">
        <v>1094</v>
      </c>
      <c r="D13" s="31" t="s">
        <v>864</v>
      </c>
      <c r="E13" s="31" t="s">
        <v>577</v>
      </c>
      <c r="F13" s="90">
        <v>632048</v>
      </c>
      <c r="G13" s="32">
        <v>3.61</v>
      </c>
      <c r="H13" s="32" t="s">
        <v>312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</row>
    <row r="14" spans="1:35" ht="12.75" customHeight="1">
      <c r="A14" s="89">
        <v>44554</v>
      </c>
      <c r="B14" s="32">
        <v>542865</v>
      </c>
      <c r="C14" s="31" t="s">
        <v>1095</v>
      </c>
      <c r="D14" s="31" t="s">
        <v>1096</v>
      </c>
      <c r="E14" s="31" t="s">
        <v>576</v>
      </c>
      <c r="F14" s="90">
        <v>110000</v>
      </c>
      <c r="G14" s="32">
        <v>16.899999999999999</v>
      </c>
      <c r="H14" s="32" t="s">
        <v>312</v>
      </c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</row>
    <row r="15" spans="1:35" ht="12.75" customHeight="1">
      <c r="A15" s="89">
        <v>44554</v>
      </c>
      <c r="B15" s="32">
        <v>542865</v>
      </c>
      <c r="C15" s="31" t="s">
        <v>1095</v>
      </c>
      <c r="D15" s="31" t="s">
        <v>1097</v>
      </c>
      <c r="E15" s="31" t="s">
        <v>577</v>
      </c>
      <c r="F15" s="90">
        <v>110000</v>
      </c>
      <c r="G15" s="32">
        <v>16.899999999999999</v>
      </c>
      <c r="H15" s="32" t="s">
        <v>312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</row>
    <row r="16" spans="1:35" ht="12.75" customHeight="1">
      <c r="A16" s="89">
        <v>44554</v>
      </c>
      <c r="B16" s="32">
        <v>512247</v>
      </c>
      <c r="C16" s="31" t="s">
        <v>1098</v>
      </c>
      <c r="D16" s="31" t="s">
        <v>1099</v>
      </c>
      <c r="E16" s="31" t="s">
        <v>576</v>
      </c>
      <c r="F16" s="90">
        <v>1326</v>
      </c>
      <c r="G16" s="32">
        <v>7.65</v>
      </c>
      <c r="H16" s="32" t="s">
        <v>312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</row>
    <row r="17" spans="1:35" ht="12.75" customHeight="1">
      <c r="A17" s="89">
        <v>44554</v>
      </c>
      <c r="B17" s="32">
        <v>512247</v>
      </c>
      <c r="C17" s="31" t="s">
        <v>1098</v>
      </c>
      <c r="D17" s="31" t="s">
        <v>1100</v>
      </c>
      <c r="E17" s="31" t="s">
        <v>576</v>
      </c>
      <c r="F17" s="90">
        <v>210472</v>
      </c>
      <c r="G17" s="32">
        <v>6.28</v>
      </c>
      <c r="H17" s="32" t="s">
        <v>312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</row>
    <row r="18" spans="1:35" ht="12.75" customHeight="1">
      <c r="A18" s="89">
        <v>44554</v>
      </c>
      <c r="B18" s="32">
        <v>512247</v>
      </c>
      <c r="C18" s="31" t="s">
        <v>1098</v>
      </c>
      <c r="D18" s="31" t="s">
        <v>1099</v>
      </c>
      <c r="E18" s="31" t="s">
        <v>577</v>
      </c>
      <c r="F18" s="90">
        <v>226144</v>
      </c>
      <c r="G18" s="32">
        <v>7.73</v>
      </c>
      <c r="H18" s="32" t="s">
        <v>312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</row>
    <row r="19" spans="1:35" ht="12.75" customHeight="1">
      <c r="A19" s="89">
        <v>44554</v>
      </c>
      <c r="B19" s="32">
        <v>512247</v>
      </c>
      <c r="C19" s="31" t="s">
        <v>1098</v>
      </c>
      <c r="D19" s="31" t="s">
        <v>1101</v>
      </c>
      <c r="E19" s="31" t="s">
        <v>577</v>
      </c>
      <c r="F19" s="90">
        <v>300000</v>
      </c>
      <c r="G19" s="32">
        <v>7.14</v>
      </c>
      <c r="H19" s="32" t="s">
        <v>312</v>
      </c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</row>
    <row r="20" spans="1:35" ht="12.75" customHeight="1">
      <c r="A20" s="89">
        <v>44554</v>
      </c>
      <c r="B20" s="32">
        <v>512247</v>
      </c>
      <c r="C20" s="31" t="s">
        <v>1098</v>
      </c>
      <c r="D20" s="31" t="s">
        <v>992</v>
      </c>
      <c r="E20" s="31" t="s">
        <v>576</v>
      </c>
      <c r="F20" s="90">
        <v>4344</v>
      </c>
      <c r="G20" s="32">
        <v>6.13</v>
      </c>
      <c r="H20" s="32" t="s">
        <v>312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</row>
    <row r="21" spans="1:35" ht="12.75" customHeight="1">
      <c r="A21" s="89">
        <v>44554</v>
      </c>
      <c r="B21" s="32">
        <v>512247</v>
      </c>
      <c r="C21" s="31" t="s">
        <v>1098</v>
      </c>
      <c r="D21" s="31" t="s">
        <v>992</v>
      </c>
      <c r="E21" s="31" t="s">
        <v>577</v>
      </c>
      <c r="F21" s="90">
        <v>414432</v>
      </c>
      <c r="G21" s="32">
        <v>7.39</v>
      </c>
      <c r="H21" s="32" t="s">
        <v>312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</row>
    <row r="22" spans="1:35" ht="12.75" customHeight="1">
      <c r="A22" s="89">
        <v>44554</v>
      </c>
      <c r="B22" s="32">
        <v>512247</v>
      </c>
      <c r="C22" s="31" t="s">
        <v>1098</v>
      </c>
      <c r="D22" s="31" t="s">
        <v>983</v>
      </c>
      <c r="E22" s="31" t="s">
        <v>576</v>
      </c>
      <c r="F22" s="90">
        <v>350584</v>
      </c>
      <c r="G22" s="32">
        <v>7.76</v>
      </c>
      <c r="H22" s="32" t="s">
        <v>312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</row>
    <row r="23" spans="1:35" ht="12.75" customHeight="1">
      <c r="A23" s="89">
        <v>44554</v>
      </c>
      <c r="B23" s="32">
        <v>512247</v>
      </c>
      <c r="C23" s="31" t="s">
        <v>1098</v>
      </c>
      <c r="D23" s="31" t="s">
        <v>983</v>
      </c>
      <c r="E23" s="31" t="s">
        <v>577</v>
      </c>
      <c r="F23" s="90">
        <v>150579</v>
      </c>
      <c r="G23" s="32">
        <v>7.76</v>
      </c>
      <c r="H23" s="32" t="s">
        <v>312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</row>
    <row r="24" spans="1:35" ht="12.75" customHeight="1">
      <c r="A24" s="89">
        <v>44554</v>
      </c>
      <c r="B24" s="32">
        <v>539288</v>
      </c>
      <c r="C24" s="31" t="s">
        <v>1017</v>
      </c>
      <c r="D24" s="31" t="s">
        <v>1052</v>
      </c>
      <c r="E24" s="31" t="s">
        <v>577</v>
      </c>
      <c r="F24" s="90">
        <v>31200</v>
      </c>
      <c r="G24" s="32">
        <v>53.75</v>
      </c>
      <c r="H24" s="32" t="s">
        <v>312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</row>
    <row r="25" spans="1:35" ht="12.75" customHeight="1">
      <c r="A25" s="89">
        <v>44554</v>
      </c>
      <c r="B25" s="32">
        <v>539621</v>
      </c>
      <c r="C25" s="31" t="s">
        <v>1102</v>
      </c>
      <c r="D25" s="31" t="s">
        <v>1103</v>
      </c>
      <c r="E25" s="31" t="s">
        <v>577</v>
      </c>
      <c r="F25" s="90">
        <v>37450</v>
      </c>
      <c r="G25" s="32">
        <v>13.55</v>
      </c>
      <c r="H25" s="32" t="s">
        <v>312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</row>
    <row r="26" spans="1:35" ht="12.75" customHeight="1">
      <c r="A26" s="89">
        <v>44554</v>
      </c>
      <c r="B26" s="32">
        <v>536965</v>
      </c>
      <c r="C26" s="31" t="s">
        <v>1104</v>
      </c>
      <c r="D26" s="31" t="s">
        <v>1105</v>
      </c>
      <c r="E26" s="31" t="s">
        <v>577</v>
      </c>
      <c r="F26" s="90">
        <v>15484</v>
      </c>
      <c r="G26" s="32">
        <v>6.33</v>
      </c>
      <c r="H26" s="32" t="s">
        <v>312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</row>
    <row r="27" spans="1:35" ht="12.75" customHeight="1">
      <c r="A27" s="89">
        <v>44554</v>
      </c>
      <c r="B27" s="32">
        <v>538817</v>
      </c>
      <c r="C27" s="31" t="s">
        <v>1106</v>
      </c>
      <c r="D27" s="31" t="s">
        <v>1107</v>
      </c>
      <c r="E27" s="31" t="s">
        <v>576</v>
      </c>
      <c r="F27" s="90">
        <v>21000</v>
      </c>
      <c r="G27" s="32">
        <v>66.989999999999995</v>
      </c>
      <c r="H27" s="32" t="s">
        <v>312</v>
      </c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</row>
    <row r="28" spans="1:35" ht="12.75" customHeight="1">
      <c r="A28" s="89">
        <v>44554</v>
      </c>
      <c r="B28" s="32">
        <v>524752</v>
      </c>
      <c r="C28" s="31" t="s">
        <v>1108</v>
      </c>
      <c r="D28" s="31" t="s">
        <v>864</v>
      </c>
      <c r="E28" s="31" t="s">
        <v>576</v>
      </c>
      <c r="F28" s="90">
        <v>65000</v>
      </c>
      <c r="G28" s="32">
        <v>109.55</v>
      </c>
      <c r="H28" s="32" t="s">
        <v>312</v>
      </c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</row>
    <row r="29" spans="1:35" ht="12.75" customHeight="1">
      <c r="A29" s="89">
        <v>44554</v>
      </c>
      <c r="B29" s="32">
        <v>531137</v>
      </c>
      <c r="C29" s="31" t="s">
        <v>1054</v>
      </c>
      <c r="D29" s="31" t="s">
        <v>864</v>
      </c>
      <c r="E29" s="31" t="s">
        <v>576</v>
      </c>
      <c r="F29" s="90">
        <v>1000018</v>
      </c>
      <c r="G29" s="32">
        <v>2.39</v>
      </c>
      <c r="H29" s="32" t="s">
        <v>312</v>
      </c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</row>
    <row r="30" spans="1:35" ht="12.75" customHeight="1">
      <c r="A30" s="89">
        <v>44554</v>
      </c>
      <c r="B30" s="32">
        <v>531137</v>
      </c>
      <c r="C30" s="31" t="s">
        <v>1054</v>
      </c>
      <c r="D30" s="31" t="s">
        <v>864</v>
      </c>
      <c r="E30" s="31" t="s">
        <v>577</v>
      </c>
      <c r="F30" s="90">
        <v>559666</v>
      </c>
      <c r="G30" s="32">
        <v>2.4300000000000002</v>
      </c>
      <c r="H30" s="32" t="s">
        <v>312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</row>
    <row r="31" spans="1:35" ht="12.75" customHeight="1">
      <c r="A31" s="89">
        <v>44554</v>
      </c>
      <c r="B31" s="32">
        <v>531137</v>
      </c>
      <c r="C31" s="31" t="s">
        <v>1054</v>
      </c>
      <c r="D31" s="31" t="s">
        <v>1100</v>
      </c>
      <c r="E31" s="31" t="s">
        <v>577</v>
      </c>
      <c r="F31" s="90">
        <v>589390</v>
      </c>
      <c r="G31" s="32">
        <v>2.21</v>
      </c>
      <c r="H31" s="32" t="s">
        <v>312</v>
      </c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</row>
    <row r="32" spans="1:35" ht="12.75" customHeight="1">
      <c r="A32" s="89">
        <v>44554</v>
      </c>
      <c r="B32" s="32">
        <v>531137</v>
      </c>
      <c r="C32" s="31" t="s">
        <v>1054</v>
      </c>
      <c r="D32" s="31" t="s">
        <v>983</v>
      </c>
      <c r="E32" s="31" t="s">
        <v>576</v>
      </c>
      <c r="F32" s="90">
        <v>500000</v>
      </c>
      <c r="G32" s="32">
        <v>2.4300000000000002</v>
      </c>
      <c r="H32" s="32" t="s">
        <v>312</v>
      </c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</row>
    <row r="33" spans="1:35" ht="12.75" customHeight="1">
      <c r="A33" s="89">
        <v>44554</v>
      </c>
      <c r="B33" s="32">
        <v>531137</v>
      </c>
      <c r="C33" s="31" t="s">
        <v>1054</v>
      </c>
      <c r="D33" s="31" t="s">
        <v>983</v>
      </c>
      <c r="E33" s="31" t="s">
        <v>577</v>
      </c>
      <c r="F33" s="90">
        <v>62742</v>
      </c>
      <c r="G33" s="32">
        <v>2.39</v>
      </c>
      <c r="H33" s="32" t="s">
        <v>312</v>
      </c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</row>
    <row r="34" spans="1:35" ht="12.75" customHeight="1">
      <c r="A34" s="89">
        <v>44554</v>
      </c>
      <c r="B34" s="32">
        <v>531137</v>
      </c>
      <c r="C34" s="31" t="s">
        <v>1054</v>
      </c>
      <c r="D34" s="31" t="s">
        <v>1055</v>
      </c>
      <c r="E34" s="31" t="s">
        <v>577</v>
      </c>
      <c r="F34" s="90">
        <v>2340000</v>
      </c>
      <c r="G34" s="32">
        <v>2.42</v>
      </c>
      <c r="H34" s="32" t="s">
        <v>312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</row>
    <row r="35" spans="1:35" ht="12.75" customHeight="1">
      <c r="A35" s="89">
        <v>44554</v>
      </c>
      <c r="B35" s="32">
        <v>531137</v>
      </c>
      <c r="C35" s="31" t="s">
        <v>1054</v>
      </c>
      <c r="D35" s="31" t="s">
        <v>1109</v>
      </c>
      <c r="E35" s="31" t="s">
        <v>577</v>
      </c>
      <c r="F35" s="90">
        <v>509191</v>
      </c>
      <c r="G35" s="32">
        <v>2.41</v>
      </c>
      <c r="H35" s="32" t="s">
        <v>312</v>
      </c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</row>
    <row r="36" spans="1:35" ht="12.75" customHeight="1">
      <c r="A36" s="89">
        <v>44554</v>
      </c>
      <c r="B36" s="32">
        <v>540377</v>
      </c>
      <c r="C36" s="31" t="s">
        <v>944</v>
      </c>
      <c r="D36" s="31" t="s">
        <v>1110</v>
      </c>
      <c r="E36" s="31" t="s">
        <v>576</v>
      </c>
      <c r="F36" s="90">
        <v>18000</v>
      </c>
      <c r="G36" s="32">
        <v>21</v>
      </c>
      <c r="H36" s="32" t="s">
        <v>312</v>
      </c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</row>
    <row r="37" spans="1:35" ht="12.75" customHeight="1">
      <c r="A37" s="89">
        <v>44554</v>
      </c>
      <c r="B37" s="32">
        <v>540377</v>
      </c>
      <c r="C37" s="31" t="s">
        <v>944</v>
      </c>
      <c r="D37" s="31" t="s">
        <v>1111</v>
      </c>
      <c r="E37" s="31" t="s">
        <v>576</v>
      </c>
      <c r="F37" s="90">
        <v>24000</v>
      </c>
      <c r="G37" s="32">
        <v>20.6</v>
      </c>
      <c r="H37" s="32" t="s">
        <v>312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</row>
    <row r="38" spans="1:35" ht="12.75" customHeight="1">
      <c r="A38" s="89">
        <v>44554</v>
      </c>
      <c r="B38" s="32">
        <v>540377</v>
      </c>
      <c r="C38" s="31" t="s">
        <v>944</v>
      </c>
      <c r="D38" s="31" t="s">
        <v>1057</v>
      </c>
      <c r="E38" s="31" t="s">
        <v>577</v>
      </c>
      <c r="F38" s="90">
        <v>18000</v>
      </c>
      <c r="G38" s="32">
        <v>21.95</v>
      </c>
      <c r="H38" s="32" t="s">
        <v>312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</row>
    <row r="39" spans="1:35" ht="12.75" customHeight="1">
      <c r="A39" s="89">
        <v>44554</v>
      </c>
      <c r="B39" s="32">
        <v>540377</v>
      </c>
      <c r="C39" s="31" t="s">
        <v>944</v>
      </c>
      <c r="D39" s="31" t="s">
        <v>1112</v>
      </c>
      <c r="E39" s="31" t="s">
        <v>577</v>
      </c>
      <c r="F39" s="90">
        <v>30000</v>
      </c>
      <c r="G39" s="32">
        <v>21.8</v>
      </c>
      <c r="H39" s="32" t="s">
        <v>312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</row>
    <row r="40" spans="1:35" ht="12.75" customHeight="1">
      <c r="A40" s="89">
        <v>44554</v>
      </c>
      <c r="B40" s="32">
        <v>540377</v>
      </c>
      <c r="C40" s="31" t="s">
        <v>944</v>
      </c>
      <c r="D40" s="31" t="s">
        <v>1113</v>
      </c>
      <c r="E40" s="31" t="s">
        <v>576</v>
      </c>
      <c r="F40" s="90">
        <v>12000</v>
      </c>
      <c r="G40" s="32">
        <v>21.35</v>
      </c>
      <c r="H40" s="32" t="s">
        <v>312</v>
      </c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</row>
    <row r="41" spans="1:35" ht="12.75" customHeight="1">
      <c r="A41" s="89">
        <v>44554</v>
      </c>
      <c r="B41" s="32">
        <v>540377</v>
      </c>
      <c r="C41" s="31" t="s">
        <v>944</v>
      </c>
      <c r="D41" s="31" t="s">
        <v>1114</v>
      </c>
      <c r="E41" s="31" t="s">
        <v>576</v>
      </c>
      <c r="F41" s="90">
        <v>18000</v>
      </c>
      <c r="G41" s="32">
        <v>20.25</v>
      </c>
      <c r="H41" s="32" t="s">
        <v>312</v>
      </c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</row>
    <row r="42" spans="1:35" ht="12.75" customHeight="1">
      <c r="A42" s="89">
        <v>44554</v>
      </c>
      <c r="B42" s="32">
        <v>540377</v>
      </c>
      <c r="C42" s="31" t="s">
        <v>944</v>
      </c>
      <c r="D42" s="31" t="s">
        <v>1115</v>
      </c>
      <c r="E42" s="31" t="s">
        <v>576</v>
      </c>
      <c r="F42" s="90">
        <v>30000</v>
      </c>
      <c r="G42" s="32">
        <v>21.8</v>
      </c>
      <c r="H42" s="32" t="s">
        <v>312</v>
      </c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</row>
    <row r="43" spans="1:35" ht="12.75" customHeight="1">
      <c r="A43" s="89">
        <v>44554</v>
      </c>
      <c r="B43" s="32">
        <v>540377</v>
      </c>
      <c r="C43" s="31" t="s">
        <v>944</v>
      </c>
      <c r="D43" s="31" t="s">
        <v>1116</v>
      </c>
      <c r="E43" s="31" t="s">
        <v>576</v>
      </c>
      <c r="F43" s="90">
        <v>30000</v>
      </c>
      <c r="G43" s="32">
        <v>20.93</v>
      </c>
      <c r="H43" s="32" t="s">
        <v>312</v>
      </c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</row>
    <row r="44" spans="1:35" ht="12.75" customHeight="1">
      <c r="A44" s="89">
        <v>44554</v>
      </c>
      <c r="B44" s="32">
        <v>540377</v>
      </c>
      <c r="C44" s="31" t="s">
        <v>944</v>
      </c>
      <c r="D44" s="31" t="s">
        <v>1113</v>
      </c>
      <c r="E44" s="31" t="s">
        <v>577</v>
      </c>
      <c r="F44" s="90">
        <v>18000</v>
      </c>
      <c r="G44" s="32">
        <v>21.97</v>
      </c>
      <c r="H44" s="32" t="s">
        <v>312</v>
      </c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</row>
    <row r="45" spans="1:35" ht="12.75" customHeight="1">
      <c r="A45" s="89">
        <v>44554</v>
      </c>
      <c r="B45" s="32">
        <v>540377</v>
      </c>
      <c r="C45" s="31" t="s">
        <v>944</v>
      </c>
      <c r="D45" s="31" t="s">
        <v>1056</v>
      </c>
      <c r="E45" s="31" t="s">
        <v>576</v>
      </c>
      <c r="F45" s="90">
        <v>24000</v>
      </c>
      <c r="G45" s="32">
        <v>20.5</v>
      </c>
      <c r="H45" s="32" t="s">
        <v>312</v>
      </c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</row>
    <row r="46" spans="1:35" ht="12.75" customHeight="1">
      <c r="A46" s="89">
        <v>44554</v>
      </c>
      <c r="B46" s="32">
        <v>540377</v>
      </c>
      <c r="C46" s="31" t="s">
        <v>944</v>
      </c>
      <c r="D46" s="31" t="s">
        <v>1117</v>
      </c>
      <c r="E46" s="31" t="s">
        <v>576</v>
      </c>
      <c r="F46" s="90">
        <v>60000</v>
      </c>
      <c r="G46" s="32">
        <v>20.39</v>
      </c>
      <c r="H46" s="32" t="s">
        <v>312</v>
      </c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</row>
    <row r="47" spans="1:35" ht="12.75" customHeight="1">
      <c r="A47" s="89">
        <v>44554</v>
      </c>
      <c r="B47" s="32">
        <v>540377</v>
      </c>
      <c r="C47" s="31" t="s">
        <v>944</v>
      </c>
      <c r="D47" s="31" t="s">
        <v>1118</v>
      </c>
      <c r="E47" s="31" t="s">
        <v>577</v>
      </c>
      <c r="F47" s="90">
        <v>18000</v>
      </c>
      <c r="G47" s="32">
        <v>20.52</v>
      </c>
      <c r="H47" s="32" t="s">
        <v>312</v>
      </c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</row>
    <row r="48" spans="1:35" ht="12.75" customHeight="1">
      <c r="A48" s="89">
        <v>44554</v>
      </c>
      <c r="B48" s="32">
        <v>540377</v>
      </c>
      <c r="C48" s="31" t="s">
        <v>944</v>
      </c>
      <c r="D48" s="31" t="s">
        <v>1119</v>
      </c>
      <c r="E48" s="31" t="s">
        <v>577</v>
      </c>
      <c r="F48" s="90">
        <v>24000</v>
      </c>
      <c r="G48" s="32">
        <v>21.05</v>
      </c>
      <c r="H48" s="32" t="s">
        <v>312</v>
      </c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</row>
    <row r="49" spans="1:35" ht="12.75" customHeight="1">
      <c r="A49" s="89">
        <v>44554</v>
      </c>
      <c r="B49" s="32">
        <v>540377</v>
      </c>
      <c r="C49" s="31" t="s">
        <v>944</v>
      </c>
      <c r="D49" s="31" t="s">
        <v>1120</v>
      </c>
      <c r="E49" s="31" t="s">
        <v>576</v>
      </c>
      <c r="F49" s="90">
        <v>36000</v>
      </c>
      <c r="G49" s="32">
        <v>20.8</v>
      </c>
      <c r="H49" s="32" t="s">
        <v>312</v>
      </c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</row>
    <row r="50" spans="1:35" ht="12.75" customHeight="1">
      <c r="A50" s="89">
        <v>44554</v>
      </c>
      <c r="B50" s="32">
        <v>540377</v>
      </c>
      <c r="C50" s="31" t="s">
        <v>944</v>
      </c>
      <c r="D50" s="31" t="s">
        <v>1018</v>
      </c>
      <c r="E50" s="31" t="s">
        <v>577</v>
      </c>
      <c r="F50" s="90">
        <v>78000</v>
      </c>
      <c r="G50" s="32">
        <v>20.25</v>
      </c>
      <c r="H50" s="32" t="s">
        <v>312</v>
      </c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</row>
    <row r="51" spans="1:35" ht="12.75" customHeight="1">
      <c r="A51" s="89">
        <v>44554</v>
      </c>
      <c r="B51" s="32">
        <v>540377</v>
      </c>
      <c r="C51" s="31" t="s">
        <v>944</v>
      </c>
      <c r="D51" s="31" t="s">
        <v>1120</v>
      </c>
      <c r="E51" s="31" t="s">
        <v>577</v>
      </c>
      <c r="F51" s="90">
        <v>96000</v>
      </c>
      <c r="G51" s="32">
        <v>20.62</v>
      </c>
      <c r="H51" s="32" t="s">
        <v>312</v>
      </c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</row>
    <row r="52" spans="1:35" ht="12.75" customHeight="1">
      <c r="A52" s="89">
        <v>44554</v>
      </c>
      <c r="B52" s="32">
        <v>536709</v>
      </c>
      <c r="C52" s="31" t="s">
        <v>1121</v>
      </c>
      <c r="D52" s="31" t="s">
        <v>1122</v>
      </c>
      <c r="E52" s="31" t="s">
        <v>577</v>
      </c>
      <c r="F52" s="90">
        <v>20000</v>
      </c>
      <c r="G52" s="32">
        <v>13.96</v>
      </c>
      <c r="H52" s="32" t="s">
        <v>312</v>
      </c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</row>
    <row r="53" spans="1:35" ht="12.75" customHeight="1">
      <c r="A53" s="89">
        <v>44554</v>
      </c>
      <c r="B53" s="32">
        <v>541983</v>
      </c>
      <c r="C53" s="31" t="s">
        <v>1058</v>
      </c>
      <c r="D53" s="31" t="s">
        <v>1059</v>
      </c>
      <c r="E53" s="31" t="s">
        <v>577</v>
      </c>
      <c r="F53" s="90">
        <v>125000</v>
      </c>
      <c r="G53" s="32">
        <v>4.6500000000000004</v>
      </c>
      <c r="H53" s="32" t="s">
        <v>312</v>
      </c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</row>
    <row r="54" spans="1:35" ht="12.75" customHeight="1">
      <c r="A54" s="89">
        <v>44554</v>
      </c>
      <c r="B54" s="32">
        <v>541983</v>
      </c>
      <c r="C54" s="31" t="s">
        <v>1058</v>
      </c>
      <c r="D54" s="31" t="s">
        <v>1123</v>
      </c>
      <c r="E54" s="31" t="s">
        <v>576</v>
      </c>
      <c r="F54" s="90">
        <v>64000</v>
      </c>
      <c r="G54" s="32">
        <v>4.7</v>
      </c>
      <c r="H54" s="32" t="s">
        <v>312</v>
      </c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</row>
    <row r="55" spans="1:35" ht="12.75" customHeight="1">
      <c r="A55" s="89">
        <v>44554</v>
      </c>
      <c r="B55" s="32">
        <v>541983</v>
      </c>
      <c r="C55" s="31" t="s">
        <v>1058</v>
      </c>
      <c r="D55" s="31" t="s">
        <v>1123</v>
      </c>
      <c r="E55" s="31" t="s">
        <v>577</v>
      </c>
      <c r="F55" s="90">
        <v>64000</v>
      </c>
      <c r="G55" s="32">
        <v>4.84</v>
      </c>
      <c r="H55" s="32" t="s">
        <v>312</v>
      </c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</row>
    <row r="56" spans="1:35" ht="12.75" customHeight="1">
      <c r="A56" s="89">
        <v>44554</v>
      </c>
      <c r="B56" s="32">
        <v>543286</v>
      </c>
      <c r="C56" s="31" t="s">
        <v>1124</v>
      </c>
      <c r="D56" s="31" t="s">
        <v>1125</v>
      </c>
      <c r="E56" s="31" t="s">
        <v>576</v>
      </c>
      <c r="F56" s="90">
        <v>36000</v>
      </c>
      <c r="G56" s="32">
        <v>18</v>
      </c>
      <c r="H56" s="32" t="s">
        <v>312</v>
      </c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</row>
    <row r="57" spans="1:35" ht="12.75" customHeight="1">
      <c r="A57" s="89">
        <v>44554</v>
      </c>
      <c r="B57" s="32">
        <v>543286</v>
      </c>
      <c r="C57" s="31" t="s">
        <v>1124</v>
      </c>
      <c r="D57" s="31" t="s">
        <v>1126</v>
      </c>
      <c r="E57" s="31" t="s">
        <v>577</v>
      </c>
      <c r="F57" s="90">
        <v>54000</v>
      </c>
      <c r="G57" s="32">
        <v>18</v>
      </c>
      <c r="H57" s="32" t="s">
        <v>312</v>
      </c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</row>
    <row r="58" spans="1:35" ht="12.75" customHeight="1">
      <c r="A58" s="89">
        <v>44554</v>
      </c>
      <c r="B58" s="32">
        <v>539519</v>
      </c>
      <c r="C58" s="31" t="s">
        <v>1127</v>
      </c>
      <c r="D58" s="31" t="s">
        <v>1128</v>
      </c>
      <c r="E58" s="31" t="s">
        <v>577</v>
      </c>
      <c r="F58" s="90">
        <v>47000</v>
      </c>
      <c r="G58" s="32">
        <v>17.55</v>
      </c>
      <c r="H58" s="32" t="s">
        <v>312</v>
      </c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</row>
    <row r="59" spans="1:35" ht="12.75" customHeight="1">
      <c r="A59" s="89">
        <v>44554</v>
      </c>
      <c r="B59" s="32">
        <v>539519</v>
      </c>
      <c r="C59" s="31" t="s">
        <v>1127</v>
      </c>
      <c r="D59" s="31" t="s">
        <v>1129</v>
      </c>
      <c r="E59" s="31" t="s">
        <v>576</v>
      </c>
      <c r="F59" s="90">
        <v>40000</v>
      </c>
      <c r="G59" s="32">
        <v>17.53</v>
      </c>
      <c r="H59" s="32" t="s">
        <v>312</v>
      </c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</row>
    <row r="60" spans="1:35" ht="12.75" customHeight="1">
      <c r="A60" s="89">
        <v>44554</v>
      </c>
      <c r="B60" s="32">
        <v>526622</v>
      </c>
      <c r="C60" s="31" t="s">
        <v>982</v>
      </c>
      <c r="D60" s="31" t="s">
        <v>1130</v>
      </c>
      <c r="E60" s="31" t="s">
        <v>576</v>
      </c>
      <c r="F60" s="90">
        <v>2000000</v>
      </c>
      <c r="G60" s="32">
        <v>1.1100000000000001</v>
      </c>
      <c r="H60" s="32" t="s">
        <v>312</v>
      </c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</row>
    <row r="61" spans="1:35" ht="12.75" customHeight="1">
      <c r="A61" s="89">
        <v>44554</v>
      </c>
      <c r="B61" s="32">
        <v>532850</v>
      </c>
      <c r="C61" s="31" t="s">
        <v>1131</v>
      </c>
      <c r="D61" s="31" t="s">
        <v>1132</v>
      </c>
      <c r="E61" s="31" t="s">
        <v>577</v>
      </c>
      <c r="F61" s="90">
        <v>331250</v>
      </c>
      <c r="G61" s="32">
        <v>18.489999999999998</v>
      </c>
      <c r="H61" s="32" t="s">
        <v>312</v>
      </c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</row>
    <row r="62" spans="1:35" ht="12.75" customHeight="1">
      <c r="A62" s="89">
        <v>44554</v>
      </c>
      <c r="B62" s="32">
        <v>539767</v>
      </c>
      <c r="C62" s="20" t="s">
        <v>1133</v>
      </c>
      <c r="D62" s="20" t="s">
        <v>1134</v>
      </c>
      <c r="E62" s="31" t="s">
        <v>576</v>
      </c>
      <c r="F62" s="90">
        <v>24713</v>
      </c>
      <c r="G62" s="32">
        <v>12.6</v>
      </c>
      <c r="H62" s="32" t="s">
        <v>312</v>
      </c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</row>
    <row r="63" spans="1:35" ht="12.75" customHeight="1">
      <c r="A63" s="89">
        <v>44554</v>
      </c>
      <c r="B63" s="32">
        <v>531834</v>
      </c>
      <c r="C63" s="31" t="s">
        <v>1020</v>
      </c>
      <c r="D63" s="31" t="s">
        <v>1021</v>
      </c>
      <c r="E63" s="31" t="s">
        <v>576</v>
      </c>
      <c r="F63" s="90">
        <v>101000</v>
      </c>
      <c r="G63" s="32">
        <v>7.67</v>
      </c>
      <c r="H63" s="32" t="s">
        <v>312</v>
      </c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</row>
    <row r="64" spans="1:35" ht="12.75" customHeight="1">
      <c r="A64" s="89">
        <v>44554</v>
      </c>
      <c r="B64" s="32">
        <v>531834</v>
      </c>
      <c r="C64" s="31" t="s">
        <v>1020</v>
      </c>
      <c r="D64" s="31" t="s">
        <v>1022</v>
      </c>
      <c r="E64" s="31" t="s">
        <v>577</v>
      </c>
      <c r="F64" s="90">
        <v>89501</v>
      </c>
      <c r="G64" s="32">
        <v>7.67</v>
      </c>
      <c r="H64" s="32" t="s">
        <v>312</v>
      </c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</row>
    <row r="65" spans="1:35" ht="12.75" customHeight="1">
      <c r="A65" s="89">
        <v>44554</v>
      </c>
      <c r="B65" s="32">
        <v>543207</v>
      </c>
      <c r="C65" s="31" t="s">
        <v>1023</v>
      </c>
      <c r="D65" s="31" t="s">
        <v>1024</v>
      </c>
      <c r="E65" s="31" t="s">
        <v>576</v>
      </c>
      <c r="F65" s="90">
        <v>48084</v>
      </c>
      <c r="G65" s="32">
        <v>13.68</v>
      </c>
      <c r="H65" s="32" t="s">
        <v>312</v>
      </c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</row>
    <row r="66" spans="1:35" ht="12.75" customHeight="1">
      <c r="A66" s="89">
        <v>44554</v>
      </c>
      <c r="B66" s="32">
        <v>543207</v>
      </c>
      <c r="C66" s="31" t="s">
        <v>1023</v>
      </c>
      <c r="D66" s="31" t="s">
        <v>1024</v>
      </c>
      <c r="E66" s="31" t="s">
        <v>577</v>
      </c>
      <c r="F66" s="90">
        <v>60496</v>
      </c>
      <c r="G66" s="32">
        <v>13.73</v>
      </c>
      <c r="H66" s="32" t="s">
        <v>312</v>
      </c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</row>
    <row r="67" spans="1:35" ht="12.75" customHeight="1">
      <c r="A67" s="89">
        <v>44554</v>
      </c>
      <c r="B67" s="32">
        <v>543207</v>
      </c>
      <c r="C67" s="31" t="s">
        <v>1023</v>
      </c>
      <c r="D67" s="31" t="s">
        <v>1135</v>
      </c>
      <c r="E67" s="31" t="s">
        <v>576</v>
      </c>
      <c r="F67" s="90">
        <v>60000</v>
      </c>
      <c r="G67" s="32">
        <v>13.8</v>
      </c>
      <c r="H67" s="32" t="s">
        <v>312</v>
      </c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</row>
    <row r="68" spans="1:35" ht="12.75" customHeight="1">
      <c r="A68" s="89">
        <v>44554</v>
      </c>
      <c r="B68" s="32">
        <v>543207</v>
      </c>
      <c r="C68" s="31" t="s">
        <v>1023</v>
      </c>
      <c r="D68" s="31" t="s">
        <v>1135</v>
      </c>
      <c r="E68" s="31" t="s">
        <v>577</v>
      </c>
      <c r="F68" s="90">
        <v>30000</v>
      </c>
      <c r="G68" s="32">
        <v>13.8</v>
      </c>
      <c r="H68" s="32" t="s">
        <v>312</v>
      </c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</row>
    <row r="69" spans="1:35" ht="12.75" customHeight="1">
      <c r="A69" s="89">
        <v>44554</v>
      </c>
      <c r="B69" s="32">
        <v>530557</v>
      </c>
      <c r="C69" s="31" t="s">
        <v>1000</v>
      </c>
      <c r="D69" s="31" t="s">
        <v>864</v>
      </c>
      <c r="E69" s="31" t="s">
        <v>576</v>
      </c>
      <c r="F69" s="90">
        <v>3362599</v>
      </c>
      <c r="G69" s="32">
        <v>1.6</v>
      </c>
      <c r="H69" s="32" t="s">
        <v>312</v>
      </c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</row>
    <row r="70" spans="1:35" ht="12.75" customHeight="1">
      <c r="A70" s="89">
        <v>44554</v>
      </c>
      <c r="B70" s="32">
        <v>530557</v>
      </c>
      <c r="C70" s="31" t="s">
        <v>1000</v>
      </c>
      <c r="D70" s="31" t="s">
        <v>864</v>
      </c>
      <c r="E70" s="31" t="s">
        <v>577</v>
      </c>
      <c r="F70" s="90">
        <v>500023</v>
      </c>
      <c r="G70" s="32">
        <v>1.76</v>
      </c>
      <c r="H70" s="32" t="s">
        <v>312</v>
      </c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</row>
    <row r="71" spans="1:35" ht="12.75" customHeight="1">
      <c r="A71" s="89">
        <v>44554</v>
      </c>
      <c r="B71" s="32">
        <v>530557</v>
      </c>
      <c r="C71" s="31" t="s">
        <v>1000</v>
      </c>
      <c r="D71" s="31" t="s">
        <v>1060</v>
      </c>
      <c r="E71" s="31" t="s">
        <v>577</v>
      </c>
      <c r="F71" s="90">
        <v>4000000</v>
      </c>
      <c r="G71" s="32">
        <v>1.65</v>
      </c>
      <c r="H71" s="32" t="s">
        <v>312</v>
      </c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</row>
    <row r="72" spans="1:35" ht="12.75" customHeight="1">
      <c r="A72" s="89">
        <v>44554</v>
      </c>
      <c r="B72" s="32">
        <v>530557</v>
      </c>
      <c r="C72" s="31" t="s">
        <v>1000</v>
      </c>
      <c r="D72" s="31" t="s">
        <v>999</v>
      </c>
      <c r="E72" s="31" t="s">
        <v>576</v>
      </c>
      <c r="F72" s="90">
        <v>1288925</v>
      </c>
      <c r="G72" s="32">
        <v>1.68</v>
      </c>
      <c r="H72" s="32" t="s">
        <v>312</v>
      </c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</row>
    <row r="73" spans="1:35" ht="12.75" customHeight="1">
      <c r="A73" s="89">
        <v>44554</v>
      </c>
      <c r="B73" s="32">
        <v>530557</v>
      </c>
      <c r="C73" s="31" t="s">
        <v>1000</v>
      </c>
      <c r="D73" s="31" t="s">
        <v>999</v>
      </c>
      <c r="E73" s="31" t="s">
        <v>577</v>
      </c>
      <c r="F73" s="90">
        <v>4718481</v>
      </c>
      <c r="G73" s="32">
        <v>1.62</v>
      </c>
      <c r="H73" s="32" t="s">
        <v>312</v>
      </c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</row>
    <row r="74" spans="1:35" ht="12.75" customHeight="1">
      <c r="A74" s="89">
        <v>44554</v>
      </c>
      <c r="B74" s="32">
        <v>540243</v>
      </c>
      <c r="C74" s="31" t="s">
        <v>1136</v>
      </c>
      <c r="D74" s="31" t="s">
        <v>1137</v>
      </c>
      <c r="E74" s="31" t="s">
        <v>577</v>
      </c>
      <c r="F74" s="90">
        <v>40000</v>
      </c>
      <c r="G74" s="32">
        <v>32.74</v>
      </c>
      <c r="H74" s="32" t="s">
        <v>312</v>
      </c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</row>
    <row r="75" spans="1:35" ht="12.75" customHeight="1">
      <c r="A75" s="89">
        <v>44554</v>
      </c>
      <c r="B75" s="32">
        <v>540243</v>
      </c>
      <c r="C75" s="31" t="s">
        <v>1136</v>
      </c>
      <c r="D75" s="31" t="s">
        <v>864</v>
      </c>
      <c r="E75" s="31" t="s">
        <v>576</v>
      </c>
      <c r="F75" s="90">
        <v>33000</v>
      </c>
      <c r="G75" s="32">
        <v>30.07</v>
      </c>
      <c r="H75" s="32" t="s">
        <v>312</v>
      </c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</row>
    <row r="76" spans="1:35" ht="12.75" customHeight="1">
      <c r="A76" s="89">
        <v>44554</v>
      </c>
      <c r="B76" s="32">
        <v>540243</v>
      </c>
      <c r="C76" s="31" t="s">
        <v>1136</v>
      </c>
      <c r="D76" s="31" t="s">
        <v>1138</v>
      </c>
      <c r="E76" s="31" t="s">
        <v>577</v>
      </c>
      <c r="F76" s="90">
        <v>22350</v>
      </c>
      <c r="G76" s="32">
        <v>30.98</v>
      </c>
      <c r="H76" s="32" t="s">
        <v>312</v>
      </c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</row>
    <row r="77" spans="1:35" ht="12.75" customHeight="1">
      <c r="A77" s="89">
        <v>44554</v>
      </c>
      <c r="B77" s="32">
        <v>540243</v>
      </c>
      <c r="C77" s="31" t="s">
        <v>1136</v>
      </c>
      <c r="D77" s="31" t="s">
        <v>1139</v>
      </c>
      <c r="E77" s="31" t="s">
        <v>577</v>
      </c>
      <c r="F77" s="90">
        <v>15900</v>
      </c>
      <c r="G77" s="32">
        <v>31.72</v>
      </c>
      <c r="H77" s="32" t="s">
        <v>312</v>
      </c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</row>
    <row r="78" spans="1:35" ht="12.75" customHeight="1">
      <c r="A78" s="89">
        <v>44554</v>
      </c>
      <c r="B78" s="32">
        <v>543282</v>
      </c>
      <c r="C78" s="31" t="s">
        <v>1140</v>
      </c>
      <c r="D78" s="31" t="s">
        <v>1141</v>
      </c>
      <c r="E78" s="31" t="s">
        <v>577</v>
      </c>
      <c r="F78" s="90">
        <v>7200</v>
      </c>
      <c r="G78" s="32">
        <v>200</v>
      </c>
      <c r="H78" s="32" t="s">
        <v>312</v>
      </c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</row>
    <row r="79" spans="1:35" ht="12.75" customHeight="1">
      <c r="A79" s="89">
        <v>44554</v>
      </c>
      <c r="B79" s="32">
        <v>543282</v>
      </c>
      <c r="C79" s="31" t="s">
        <v>1140</v>
      </c>
      <c r="D79" s="31" t="s">
        <v>1142</v>
      </c>
      <c r="E79" s="31" t="s">
        <v>576</v>
      </c>
      <c r="F79" s="90">
        <v>5400</v>
      </c>
      <c r="G79" s="32">
        <v>200</v>
      </c>
      <c r="H79" s="32" t="s">
        <v>312</v>
      </c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</row>
    <row r="80" spans="1:35" ht="12.75" customHeight="1">
      <c r="A80" s="89">
        <v>44554</v>
      </c>
      <c r="B80" s="32">
        <v>543400</v>
      </c>
      <c r="C80" s="31" t="s">
        <v>1001</v>
      </c>
      <c r="D80" s="31" t="s">
        <v>1025</v>
      </c>
      <c r="E80" s="31" t="s">
        <v>576</v>
      </c>
      <c r="F80" s="90">
        <v>30000</v>
      </c>
      <c r="G80" s="32">
        <v>33.659999999999997</v>
      </c>
      <c r="H80" s="32" t="s">
        <v>312</v>
      </c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</row>
    <row r="81" spans="1:35" ht="12.75" customHeight="1">
      <c r="A81" s="89">
        <v>44554</v>
      </c>
      <c r="B81" s="32">
        <v>543400</v>
      </c>
      <c r="C81" s="31" t="s">
        <v>1001</v>
      </c>
      <c r="D81" s="31" t="s">
        <v>1025</v>
      </c>
      <c r="E81" s="31" t="s">
        <v>577</v>
      </c>
      <c r="F81" s="90">
        <v>52000</v>
      </c>
      <c r="G81" s="32">
        <v>33.72</v>
      </c>
      <c r="H81" s="32" t="s">
        <v>312</v>
      </c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</row>
    <row r="82" spans="1:35" ht="12.75" customHeight="1">
      <c r="A82" s="89">
        <v>44554</v>
      </c>
      <c r="B82" s="32">
        <v>539598</v>
      </c>
      <c r="C82" s="31" t="s">
        <v>1143</v>
      </c>
      <c r="D82" s="31" t="s">
        <v>1144</v>
      </c>
      <c r="E82" s="31" t="s">
        <v>577</v>
      </c>
      <c r="F82" s="90">
        <v>41548</v>
      </c>
      <c r="G82" s="32">
        <v>39.32</v>
      </c>
      <c r="H82" s="32" t="s">
        <v>312</v>
      </c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</row>
    <row r="83" spans="1:35" ht="12.75" customHeight="1">
      <c r="A83" s="89">
        <v>44554</v>
      </c>
      <c r="B83" s="32">
        <v>539291</v>
      </c>
      <c r="C83" s="31" t="s">
        <v>970</v>
      </c>
      <c r="D83" s="31" t="s">
        <v>864</v>
      </c>
      <c r="E83" s="31" t="s">
        <v>577</v>
      </c>
      <c r="F83" s="90">
        <v>21229</v>
      </c>
      <c r="G83" s="32">
        <v>16.34</v>
      </c>
      <c r="H83" s="32" t="s">
        <v>312</v>
      </c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</row>
    <row r="84" spans="1:35" ht="12.75" customHeight="1">
      <c r="A84" s="89">
        <v>44554</v>
      </c>
      <c r="B84" s="32">
        <v>538860</v>
      </c>
      <c r="C84" s="31" t="s">
        <v>1145</v>
      </c>
      <c r="D84" s="31" t="s">
        <v>1146</v>
      </c>
      <c r="E84" s="31" t="s">
        <v>577</v>
      </c>
      <c r="F84" s="90">
        <v>519779</v>
      </c>
      <c r="G84" s="32">
        <v>2.1</v>
      </c>
      <c r="H84" s="32" t="s">
        <v>312</v>
      </c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</row>
    <row r="85" spans="1:35" ht="12.75" customHeight="1">
      <c r="A85" s="89">
        <v>44554</v>
      </c>
      <c r="B85" s="32">
        <v>538860</v>
      </c>
      <c r="C85" s="31" t="s">
        <v>1145</v>
      </c>
      <c r="D85" s="31" t="s">
        <v>1147</v>
      </c>
      <c r="E85" s="31" t="s">
        <v>576</v>
      </c>
      <c r="F85" s="90">
        <v>462737</v>
      </c>
      <c r="G85" s="32">
        <v>2.1</v>
      </c>
      <c r="H85" s="32" t="s">
        <v>312</v>
      </c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</row>
    <row r="86" spans="1:35" ht="12.75" customHeight="1">
      <c r="A86" s="89">
        <v>44554</v>
      </c>
      <c r="B86" s="32">
        <v>531726</v>
      </c>
      <c r="C86" s="31" t="s">
        <v>1148</v>
      </c>
      <c r="D86" s="31" t="s">
        <v>1149</v>
      </c>
      <c r="E86" s="31" t="s">
        <v>577</v>
      </c>
      <c r="F86" s="90">
        <v>57000</v>
      </c>
      <c r="G86" s="32">
        <v>117.01</v>
      </c>
      <c r="H86" s="32" t="s">
        <v>312</v>
      </c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</row>
    <row r="87" spans="1:35" ht="12.75" customHeight="1">
      <c r="A87" s="89">
        <v>44554</v>
      </c>
      <c r="B87" s="32">
        <v>531726</v>
      </c>
      <c r="C87" s="31" t="s">
        <v>1148</v>
      </c>
      <c r="D87" s="31" t="s">
        <v>1150</v>
      </c>
      <c r="E87" s="31" t="s">
        <v>576</v>
      </c>
      <c r="F87" s="90">
        <v>10200</v>
      </c>
      <c r="G87" s="32">
        <v>118.62</v>
      </c>
      <c r="H87" s="32" t="s">
        <v>312</v>
      </c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</row>
    <row r="88" spans="1:35" ht="12.75" customHeight="1">
      <c r="A88" s="89">
        <v>44554</v>
      </c>
      <c r="B88" s="32">
        <v>531726</v>
      </c>
      <c r="C88" s="31" t="s">
        <v>1148</v>
      </c>
      <c r="D88" s="31" t="s">
        <v>1150</v>
      </c>
      <c r="E88" s="31" t="s">
        <v>577</v>
      </c>
      <c r="F88" s="90">
        <v>62000</v>
      </c>
      <c r="G88" s="32">
        <v>116.95</v>
      </c>
      <c r="H88" s="32" t="s">
        <v>312</v>
      </c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</row>
    <row r="89" spans="1:35" ht="12.75" customHeight="1">
      <c r="A89" s="89">
        <v>44554</v>
      </c>
      <c r="B89" s="32">
        <v>531726</v>
      </c>
      <c r="C89" s="31" t="s">
        <v>1148</v>
      </c>
      <c r="D89" s="31" t="s">
        <v>1151</v>
      </c>
      <c r="E89" s="31" t="s">
        <v>576</v>
      </c>
      <c r="F89" s="90">
        <v>300000</v>
      </c>
      <c r="G89" s="32">
        <v>116.98</v>
      </c>
      <c r="H89" s="32" t="s">
        <v>312</v>
      </c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</row>
    <row r="90" spans="1:35" ht="12.75" customHeight="1">
      <c r="A90" s="89">
        <v>44554</v>
      </c>
      <c r="B90" s="32">
        <v>531726</v>
      </c>
      <c r="C90" s="31" t="s">
        <v>1148</v>
      </c>
      <c r="D90" s="31" t="s">
        <v>1152</v>
      </c>
      <c r="E90" s="31" t="s">
        <v>577</v>
      </c>
      <c r="F90" s="90">
        <v>51808</v>
      </c>
      <c r="G90" s="32">
        <v>117</v>
      </c>
      <c r="H90" s="32" t="s">
        <v>312</v>
      </c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</row>
    <row r="91" spans="1:35" ht="12.75" customHeight="1">
      <c r="A91" s="89">
        <v>44554</v>
      </c>
      <c r="B91" s="32">
        <v>534060</v>
      </c>
      <c r="C91" s="31" t="s">
        <v>1153</v>
      </c>
      <c r="D91" s="31" t="s">
        <v>1154</v>
      </c>
      <c r="E91" s="31" t="s">
        <v>577</v>
      </c>
      <c r="F91" s="90">
        <v>3032520</v>
      </c>
      <c r="G91" s="32">
        <v>4.9400000000000004</v>
      </c>
      <c r="H91" s="32" t="s">
        <v>312</v>
      </c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</row>
    <row r="92" spans="1:35" ht="12.75" customHeight="1">
      <c r="A92" s="89">
        <v>44554</v>
      </c>
      <c r="B92" s="32">
        <v>530095</v>
      </c>
      <c r="C92" s="31" t="s">
        <v>1155</v>
      </c>
      <c r="D92" s="31" t="s">
        <v>1156</v>
      </c>
      <c r="E92" s="31" t="s">
        <v>577</v>
      </c>
      <c r="F92" s="90">
        <v>51000</v>
      </c>
      <c r="G92" s="32">
        <v>54.85</v>
      </c>
      <c r="H92" s="32" t="s">
        <v>312</v>
      </c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</row>
    <row r="93" spans="1:35" ht="12.75" customHeight="1">
      <c r="A93" s="89">
        <v>44554</v>
      </c>
      <c r="B93" s="32">
        <v>530095</v>
      </c>
      <c r="C93" s="31" t="s">
        <v>1155</v>
      </c>
      <c r="D93" s="31" t="s">
        <v>1157</v>
      </c>
      <c r="E93" s="31" t="s">
        <v>576</v>
      </c>
      <c r="F93" s="90">
        <v>36700</v>
      </c>
      <c r="G93" s="32">
        <v>54.85</v>
      </c>
      <c r="H93" s="32" t="s">
        <v>312</v>
      </c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</row>
    <row r="94" spans="1:35" ht="12.75" customHeight="1">
      <c r="A94" s="89">
        <v>44554</v>
      </c>
      <c r="B94" s="32">
        <v>534708</v>
      </c>
      <c r="C94" s="31" t="s">
        <v>1158</v>
      </c>
      <c r="D94" s="31" t="s">
        <v>1159</v>
      </c>
      <c r="E94" s="31" t="s">
        <v>577</v>
      </c>
      <c r="F94" s="90">
        <v>81000</v>
      </c>
      <c r="G94" s="32">
        <v>12</v>
      </c>
      <c r="H94" s="32" t="s">
        <v>312</v>
      </c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</row>
    <row r="95" spans="1:35" ht="12.75" customHeight="1">
      <c r="A95" s="89">
        <v>44554</v>
      </c>
      <c r="B95" s="32">
        <v>534708</v>
      </c>
      <c r="C95" s="31" t="s">
        <v>1158</v>
      </c>
      <c r="D95" s="31" t="s">
        <v>1126</v>
      </c>
      <c r="E95" s="31" t="s">
        <v>576</v>
      </c>
      <c r="F95" s="90">
        <v>81000</v>
      </c>
      <c r="G95" s="32">
        <v>12</v>
      </c>
      <c r="H95" s="32" t="s">
        <v>312</v>
      </c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</row>
    <row r="96" spans="1:35" ht="12.75" customHeight="1">
      <c r="A96" s="89">
        <v>44554</v>
      </c>
      <c r="B96" s="32">
        <v>530461</v>
      </c>
      <c r="C96" s="31" t="s">
        <v>1026</v>
      </c>
      <c r="D96" s="31" t="s">
        <v>1027</v>
      </c>
      <c r="E96" s="31" t="s">
        <v>577</v>
      </c>
      <c r="F96" s="90">
        <v>132000</v>
      </c>
      <c r="G96" s="32">
        <v>20.95</v>
      </c>
      <c r="H96" s="32" t="s">
        <v>312</v>
      </c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</row>
    <row r="97" spans="1:35" ht="12.75" customHeight="1">
      <c r="A97" s="89">
        <v>44554</v>
      </c>
      <c r="B97" s="32">
        <v>523710</v>
      </c>
      <c r="C97" s="31" t="s">
        <v>1160</v>
      </c>
      <c r="D97" s="31" t="s">
        <v>1161</v>
      </c>
      <c r="E97" s="31" t="s">
        <v>576</v>
      </c>
      <c r="F97" s="90">
        <v>400000</v>
      </c>
      <c r="G97" s="32">
        <v>250.1</v>
      </c>
      <c r="H97" s="32" t="s">
        <v>312</v>
      </c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</row>
    <row r="98" spans="1:35" ht="12.75" customHeight="1">
      <c r="A98" s="89">
        <v>44554</v>
      </c>
      <c r="B98" s="32">
        <v>523710</v>
      </c>
      <c r="C98" s="31" t="s">
        <v>1160</v>
      </c>
      <c r="D98" s="31" t="s">
        <v>1162</v>
      </c>
      <c r="E98" s="31" t="s">
        <v>577</v>
      </c>
      <c r="F98" s="90">
        <v>400000</v>
      </c>
      <c r="G98" s="32">
        <v>250.1</v>
      </c>
      <c r="H98" s="32" t="s">
        <v>312</v>
      </c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</row>
    <row r="99" spans="1:35" ht="12.75" customHeight="1">
      <c r="A99" s="89">
        <v>44554</v>
      </c>
      <c r="B99" s="32">
        <v>539526</v>
      </c>
      <c r="C99" s="31" t="s">
        <v>1163</v>
      </c>
      <c r="D99" s="31" t="s">
        <v>864</v>
      </c>
      <c r="E99" s="31" t="s">
        <v>576</v>
      </c>
      <c r="F99" s="90">
        <v>625</v>
      </c>
      <c r="G99" s="32">
        <v>1.9</v>
      </c>
      <c r="H99" s="32" t="s">
        <v>312</v>
      </c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</row>
    <row r="100" spans="1:35" ht="12.75" customHeight="1">
      <c r="A100" s="89">
        <v>44554</v>
      </c>
      <c r="B100" s="32">
        <v>539526</v>
      </c>
      <c r="C100" s="31" t="s">
        <v>1163</v>
      </c>
      <c r="D100" s="31" t="s">
        <v>864</v>
      </c>
      <c r="E100" s="31" t="s">
        <v>577</v>
      </c>
      <c r="F100" s="90">
        <v>1400625</v>
      </c>
      <c r="G100" s="32">
        <v>1.9</v>
      </c>
      <c r="H100" s="32" t="s">
        <v>312</v>
      </c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</row>
    <row r="101" spans="1:35" ht="12.75" customHeight="1">
      <c r="A101" s="89">
        <v>44554</v>
      </c>
      <c r="B101" s="32">
        <v>538875</v>
      </c>
      <c r="C101" s="31" t="s">
        <v>991</v>
      </c>
      <c r="D101" s="31" t="s">
        <v>1164</v>
      </c>
      <c r="E101" s="31" t="s">
        <v>577</v>
      </c>
      <c r="F101" s="90">
        <v>100000</v>
      </c>
      <c r="G101" s="32">
        <v>14.55</v>
      </c>
      <c r="H101" s="32" t="s">
        <v>312</v>
      </c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</row>
    <row r="102" spans="1:35" ht="12.75" customHeight="1">
      <c r="A102" s="89">
        <v>44554</v>
      </c>
      <c r="B102" s="32">
        <v>538875</v>
      </c>
      <c r="C102" s="31" t="s">
        <v>991</v>
      </c>
      <c r="D102" s="31" t="s">
        <v>1165</v>
      </c>
      <c r="E102" s="31" t="s">
        <v>576</v>
      </c>
      <c r="F102" s="90">
        <v>52000</v>
      </c>
      <c r="G102" s="32">
        <v>14.55</v>
      </c>
      <c r="H102" s="32" t="s">
        <v>312</v>
      </c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</row>
    <row r="103" spans="1:35" ht="12.75" customHeight="1">
      <c r="A103" s="89">
        <v>44554</v>
      </c>
      <c r="B103" s="32">
        <v>512499</v>
      </c>
      <c r="C103" s="31" t="s">
        <v>1028</v>
      </c>
      <c r="D103" s="31" t="s">
        <v>1166</v>
      </c>
      <c r="E103" s="31" t="s">
        <v>577</v>
      </c>
      <c r="F103" s="90">
        <v>9000000</v>
      </c>
      <c r="G103" s="32">
        <v>0.51</v>
      </c>
      <c r="H103" s="32" t="s">
        <v>312</v>
      </c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</row>
    <row r="104" spans="1:35" ht="12.75" customHeight="1">
      <c r="A104" s="89">
        <v>44554</v>
      </c>
      <c r="B104" s="32">
        <v>512499</v>
      </c>
      <c r="C104" s="31" t="s">
        <v>1028</v>
      </c>
      <c r="D104" s="31" t="s">
        <v>1167</v>
      </c>
      <c r="E104" s="31" t="s">
        <v>576</v>
      </c>
      <c r="F104" s="90">
        <v>11000000</v>
      </c>
      <c r="G104" s="32">
        <v>0.5</v>
      </c>
      <c r="H104" s="32" t="s">
        <v>312</v>
      </c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</row>
    <row r="105" spans="1:35" ht="12.75" customHeight="1">
      <c r="A105" s="89">
        <v>44554</v>
      </c>
      <c r="B105" s="32">
        <v>512499</v>
      </c>
      <c r="C105" s="31" t="s">
        <v>1028</v>
      </c>
      <c r="D105" s="31" t="s">
        <v>1167</v>
      </c>
      <c r="E105" s="31" t="s">
        <v>577</v>
      </c>
      <c r="F105" s="90">
        <v>6000000</v>
      </c>
      <c r="G105" s="32">
        <v>0.51</v>
      </c>
      <c r="H105" s="32" t="s">
        <v>312</v>
      </c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</row>
    <row r="106" spans="1:35" ht="12.75" customHeight="1">
      <c r="A106" s="89">
        <v>44554</v>
      </c>
      <c r="B106" s="32">
        <v>512499</v>
      </c>
      <c r="C106" s="31" t="s">
        <v>1028</v>
      </c>
      <c r="D106" s="31" t="s">
        <v>1060</v>
      </c>
      <c r="E106" s="31" t="s">
        <v>576</v>
      </c>
      <c r="F106" s="90">
        <v>15886762</v>
      </c>
      <c r="G106" s="32">
        <v>0.51</v>
      </c>
      <c r="H106" s="32" t="s">
        <v>312</v>
      </c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</row>
    <row r="107" spans="1:35" ht="12.75" customHeight="1">
      <c r="A107" s="89">
        <v>44554</v>
      </c>
      <c r="B107" s="32">
        <v>512499</v>
      </c>
      <c r="C107" s="31" t="s">
        <v>1028</v>
      </c>
      <c r="D107" s="31" t="s">
        <v>1060</v>
      </c>
      <c r="E107" s="31" t="s">
        <v>577</v>
      </c>
      <c r="F107" s="90">
        <v>5086762</v>
      </c>
      <c r="G107" s="32">
        <v>0.5</v>
      </c>
      <c r="H107" s="32" t="s">
        <v>312</v>
      </c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</row>
    <row r="108" spans="1:35" ht="12.75" customHeight="1">
      <c r="A108" s="89">
        <v>44554</v>
      </c>
      <c r="B108" s="32">
        <v>512499</v>
      </c>
      <c r="C108" s="31" t="s">
        <v>1028</v>
      </c>
      <c r="D108" s="31" t="s">
        <v>1168</v>
      </c>
      <c r="E108" s="31" t="s">
        <v>577</v>
      </c>
      <c r="F108" s="90">
        <v>20000000</v>
      </c>
      <c r="G108" s="32">
        <v>0.51</v>
      </c>
      <c r="H108" s="32" t="s">
        <v>312</v>
      </c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</row>
    <row r="109" spans="1:35" ht="12.75" customHeight="1">
      <c r="A109" s="89">
        <v>44554</v>
      </c>
      <c r="B109" s="32">
        <v>512499</v>
      </c>
      <c r="C109" s="31" t="s">
        <v>1028</v>
      </c>
      <c r="D109" s="31" t="s">
        <v>999</v>
      </c>
      <c r="E109" s="31" t="s">
        <v>576</v>
      </c>
      <c r="F109" s="90">
        <v>2506805</v>
      </c>
      <c r="G109" s="32">
        <v>0.51</v>
      </c>
      <c r="H109" s="32" t="s">
        <v>312</v>
      </c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</row>
    <row r="110" spans="1:35" ht="12.75" customHeight="1">
      <c r="A110" s="89">
        <v>44554</v>
      </c>
      <c r="B110" s="32">
        <v>512499</v>
      </c>
      <c r="C110" s="31" t="s">
        <v>1028</v>
      </c>
      <c r="D110" s="31" t="s">
        <v>1147</v>
      </c>
      <c r="E110" s="31" t="s">
        <v>576</v>
      </c>
      <c r="F110" s="90">
        <v>5044710</v>
      </c>
      <c r="G110" s="32">
        <v>0.51</v>
      </c>
      <c r="H110" s="32" t="s">
        <v>312</v>
      </c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</row>
    <row r="111" spans="1:35" ht="12.75" customHeight="1">
      <c r="A111" s="89">
        <v>44554</v>
      </c>
      <c r="B111" s="32">
        <v>512499</v>
      </c>
      <c r="C111" s="31" t="s">
        <v>1028</v>
      </c>
      <c r="D111" s="31" t="s">
        <v>1147</v>
      </c>
      <c r="E111" s="31" t="s">
        <v>577</v>
      </c>
      <c r="F111" s="90">
        <v>2100000</v>
      </c>
      <c r="G111" s="32">
        <v>0.5</v>
      </c>
      <c r="H111" s="32" t="s">
        <v>312</v>
      </c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</row>
    <row r="112" spans="1:35" ht="12.75" customHeight="1">
      <c r="A112" s="89">
        <v>44554</v>
      </c>
      <c r="B112" s="32">
        <v>512499</v>
      </c>
      <c r="C112" s="31" t="s">
        <v>1028</v>
      </c>
      <c r="D112" s="31" t="s">
        <v>999</v>
      </c>
      <c r="E112" s="31" t="s">
        <v>577</v>
      </c>
      <c r="F112" s="90">
        <v>21798901</v>
      </c>
      <c r="G112" s="32">
        <v>0.5</v>
      </c>
      <c r="H112" s="32" t="s">
        <v>312</v>
      </c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</row>
    <row r="113" spans="1:35" ht="12.75" customHeight="1">
      <c r="A113" s="89">
        <v>44554</v>
      </c>
      <c r="B113" s="32">
        <v>538212</v>
      </c>
      <c r="C113" s="31" t="s">
        <v>1169</v>
      </c>
      <c r="D113" s="31" t="s">
        <v>864</v>
      </c>
      <c r="E113" s="31" t="s">
        <v>576</v>
      </c>
      <c r="F113" s="90">
        <v>10</v>
      </c>
      <c r="G113" s="32">
        <v>2.68</v>
      </c>
      <c r="H113" s="32" t="s">
        <v>312</v>
      </c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</row>
    <row r="114" spans="1:35" ht="12.75" customHeight="1">
      <c r="A114" s="89">
        <v>44554</v>
      </c>
      <c r="B114" s="32">
        <v>538212</v>
      </c>
      <c r="C114" s="31" t="s">
        <v>1169</v>
      </c>
      <c r="D114" s="31" t="s">
        <v>864</v>
      </c>
      <c r="E114" s="31" t="s">
        <v>577</v>
      </c>
      <c r="F114" s="90">
        <v>1300010</v>
      </c>
      <c r="G114" s="32">
        <v>2.96</v>
      </c>
      <c r="H114" s="32" t="s">
        <v>312</v>
      </c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</row>
    <row r="115" spans="1:35" ht="12.75" customHeight="1">
      <c r="A115" s="89">
        <v>44554</v>
      </c>
      <c r="B115" s="32">
        <v>505515</v>
      </c>
      <c r="C115" s="31" t="s">
        <v>1029</v>
      </c>
      <c r="D115" s="31" t="s">
        <v>1170</v>
      </c>
      <c r="E115" s="31" t="s">
        <v>577</v>
      </c>
      <c r="F115" s="90">
        <v>48563</v>
      </c>
      <c r="G115" s="32">
        <v>12.2</v>
      </c>
      <c r="H115" s="32" t="s">
        <v>312</v>
      </c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</row>
    <row r="116" spans="1:35" ht="12.75" customHeight="1">
      <c r="A116" s="89">
        <v>44554</v>
      </c>
      <c r="B116" s="32">
        <v>530439</v>
      </c>
      <c r="C116" s="31" t="s">
        <v>1171</v>
      </c>
      <c r="D116" s="31" t="s">
        <v>1053</v>
      </c>
      <c r="E116" s="31" t="s">
        <v>576</v>
      </c>
      <c r="F116" s="90">
        <v>50000</v>
      </c>
      <c r="G116" s="32">
        <v>7.33</v>
      </c>
      <c r="H116" s="32" t="s">
        <v>312</v>
      </c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</row>
    <row r="117" spans="1:35" ht="12.75" customHeight="1">
      <c r="A117" s="89">
        <v>44554</v>
      </c>
      <c r="B117" s="32">
        <v>533019</v>
      </c>
      <c r="C117" s="31" t="s">
        <v>959</v>
      </c>
      <c r="D117" s="31" t="s">
        <v>1172</v>
      </c>
      <c r="E117" s="31" t="s">
        <v>577</v>
      </c>
      <c r="F117" s="90">
        <v>75000</v>
      </c>
      <c r="G117" s="32">
        <v>107.75</v>
      </c>
      <c r="H117" s="32" t="s">
        <v>312</v>
      </c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</row>
    <row r="118" spans="1:35" ht="12.75" customHeight="1">
      <c r="A118" s="89">
        <v>44554</v>
      </c>
      <c r="B118" s="32">
        <v>539584</v>
      </c>
      <c r="C118" s="31" t="s">
        <v>1030</v>
      </c>
      <c r="D118" s="31" t="s">
        <v>1019</v>
      </c>
      <c r="E118" s="31" t="s">
        <v>577</v>
      </c>
      <c r="F118" s="90">
        <v>470084</v>
      </c>
      <c r="G118" s="32">
        <v>1.32</v>
      </c>
      <c r="H118" s="32" t="s">
        <v>312</v>
      </c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</row>
    <row r="119" spans="1:35" ht="12.75" customHeight="1">
      <c r="A119" s="89">
        <v>44554</v>
      </c>
      <c r="B119" s="32">
        <v>539217</v>
      </c>
      <c r="C119" s="31" t="s">
        <v>1031</v>
      </c>
      <c r="D119" s="31" t="s">
        <v>1032</v>
      </c>
      <c r="E119" s="31" t="s">
        <v>577</v>
      </c>
      <c r="F119" s="90">
        <v>428699</v>
      </c>
      <c r="G119" s="32">
        <v>1.69</v>
      </c>
      <c r="H119" s="32" t="s">
        <v>312</v>
      </c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</row>
    <row r="120" spans="1:35" ht="12.75" customHeight="1">
      <c r="A120" s="89">
        <v>44554</v>
      </c>
      <c r="B120" s="32">
        <v>539026</v>
      </c>
      <c r="C120" s="31" t="s">
        <v>1061</v>
      </c>
      <c r="D120" s="31" t="s">
        <v>1062</v>
      </c>
      <c r="E120" s="31" t="s">
        <v>576</v>
      </c>
      <c r="F120" s="90">
        <v>52000</v>
      </c>
      <c r="G120" s="32">
        <v>7.75</v>
      </c>
      <c r="H120" s="32" t="s">
        <v>312</v>
      </c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</row>
    <row r="121" spans="1:35" ht="12.75" customHeight="1">
      <c r="A121" s="89">
        <v>44554</v>
      </c>
      <c r="B121" s="32">
        <v>539026</v>
      </c>
      <c r="C121" s="31" t="s">
        <v>1061</v>
      </c>
      <c r="D121" s="31" t="s">
        <v>1173</v>
      </c>
      <c r="E121" s="31" t="s">
        <v>577</v>
      </c>
      <c r="F121" s="90">
        <v>52000</v>
      </c>
      <c r="G121" s="32">
        <v>7.75</v>
      </c>
      <c r="H121" s="32" t="s">
        <v>312</v>
      </c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</row>
    <row r="122" spans="1:35" ht="12.75" customHeight="1">
      <c r="A122" s="89">
        <v>44554</v>
      </c>
      <c r="B122" s="32">
        <v>542025</v>
      </c>
      <c r="C122" s="31" t="s">
        <v>1063</v>
      </c>
      <c r="D122" s="31" t="s">
        <v>1064</v>
      </c>
      <c r="E122" s="31" t="s">
        <v>577</v>
      </c>
      <c r="F122" s="90">
        <v>2448000</v>
      </c>
      <c r="G122" s="32">
        <v>0.78</v>
      </c>
      <c r="H122" s="32" t="s">
        <v>312</v>
      </c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</row>
    <row r="123" spans="1:35" ht="12.75" customHeight="1">
      <c r="A123" s="89">
        <v>44554</v>
      </c>
      <c r="B123" s="32">
        <v>532070</v>
      </c>
      <c r="C123" s="31" t="s">
        <v>1033</v>
      </c>
      <c r="D123" s="31" t="s">
        <v>1065</v>
      </c>
      <c r="E123" s="31" t="s">
        <v>576</v>
      </c>
      <c r="F123" s="90">
        <v>33335</v>
      </c>
      <c r="G123" s="32">
        <v>19.86</v>
      </c>
      <c r="H123" s="32" t="s">
        <v>312</v>
      </c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</row>
    <row r="124" spans="1:35" ht="12.75" customHeight="1">
      <c r="A124" s="89">
        <v>44554</v>
      </c>
      <c r="B124" s="32">
        <v>532070</v>
      </c>
      <c r="C124" s="31" t="s">
        <v>1033</v>
      </c>
      <c r="D124" s="31" t="s">
        <v>1065</v>
      </c>
      <c r="E124" s="31" t="s">
        <v>577</v>
      </c>
      <c r="F124" s="90">
        <v>33335</v>
      </c>
      <c r="G124" s="32">
        <v>19.79</v>
      </c>
      <c r="H124" s="32" t="s">
        <v>312</v>
      </c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</row>
    <row r="125" spans="1:35" ht="12.75" customHeight="1">
      <c r="A125" s="89">
        <v>44554</v>
      </c>
      <c r="B125" s="32">
        <v>532070</v>
      </c>
      <c r="C125" s="31" t="s">
        <v>1033</v>
      </c>
      <c r="D125" s="31" t="s">
        <v>1174</v>
      </c>
      <c r="E125" s="31" t="s">
        <v>576</v>
      </c>
      <c r="F125" s="90">
        <v>32616</v>
      </c>
      <c r="G125" s="32">
        <v>19.61</v>
      </c>
      <c r="H125" s="32" t="s">
        <v>312</v>
      </c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</row>
    <row r="126" spans="1:35" ht="12.75" customHeight="1">
      <c r="A126" s="89">
        <v>44554</v>
      </c>
      <c r="B126" s="32">
        <v>532070</v>
      </c>
      <c r="C126" s="31" t="s">
        <v>1033</v>
      </c>
      <c r="D126" s="31" t="s">
        <v>1174</v>
      </c>
      <c r="E126" s="31" t="s">
        <v>577</v>
      </c>
      <c r="F126" s="90">
        <v>32616</v>
      </c>
      <c r="G126" s="32">
        <v>19.62</v>
      </c>
      <c r="H126" s="32" t="s">
        <v>312</v>
      </c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</row>
    <row r="127" spans="1:35" ht="12.75" customHeight="1">
      <c r="A127" s="89">
        <v>44554</v>
      </c>
      <c r="B127" s="32">
        <v>532070</v>
      </c>
      <c r="C127" s="31" t="s">
        <v>1033</v>
      </c>
      <c r="D127" s="31" t="s">
        <v>1067</v>
      </c>
      <c r="E127" s="31" t="s">
        <v>576</v>
      </c>
      <c r="F127" s="90">
        <v>32616</v>
      </c>
      <c r="G127" s="32">
        <v>19.62</v>
      </c>
      <c r="H127" s="32" t="s">
        <v>312</v>
      </c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</row>
    <row r="128" spans="1:35" ht="12.75" customHeight="1">
      <c r="A128" s="89">
        <v>44554</v>
      </c>
      <c r="B128" s="32">
        <v>532070</v>
      </c>
      <c r="C128" s="31" t="s">
        <v>1033</v>
      </c>
      <c r="D128" s="31" t="s">
        <v>1067</v>
      </c>
      <c r="E128" s="31" t="s">
        <v>577</v>
      </c>
      <c r="F128" s="90">
        <v>32616</v>
      </c>
      <c r="G128" s="32">
        <v>19.440000000000001</v>
      </c>
      <c r="H128" s="32" t="s">
        <v>312</v>
      </c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</row>
    <row r="129" spans="1:35" ht="12.75" customHeight="1">
      <c r="A129" s="89">
        <v>44554</v>
      </c>
      <c r="B129" s="32">
        <v>532070</v>
      </c>
      <c r="C129" s="31" t="s">
        <v>1033</v>
      </c>
      <c r="D129" s="31" t="s">
        <v>1066</v>
      </c>
      <c r="E129" s="31" t="s">
        <v>576</v>
      </c>
      <c r="F129" s="90">
        <v>33335</v>
      </c>
      <c r="G129" s="32">
        <v>19.38</v>
      </c>
      <c r="H129" s="32" t="s">
        <v>312</v>
      </c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</row>
    <row r="130" spans="1:35" ht="12.75" customHeight="1">
      <c r="A130" s="89">
        <v>44554</v>
      </c>
      <c r="B130" s="32">
        <v>532070</v>
      </c>
      <c r="C130" s="31" t="s">
        <v>1033</v>
      </c>
      <c r="D130" s="31" t="s">
        <v>1066</v>
      </c>
      <c r="E130" s="31" t="s">
        <v>577</v>
      </c>
      <c r="F130" s="90">
        <v>33335</v>
      </c>
      <c r="G130" s="32">
        <v>19.86</v>
      </c>
      <c r="H130" s="32" t="s">
        <v>312</v>
      </c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</row>
    <row r="131" spans="1:35" ht="12.75" customHeight="1">
      <c r="A131" s="89">
        <v>44554</v>
      </c>
      <c r="B131" s="32">
        <v>532070</v>
      </c>
      <c r="C131" s="31" t="s">
        <v>1033</v>
      </c>
      <c r="D131" s="31" t="s">
        <v>1175</v>
      </c>
      <c r="E131" s="31" t="s">
        <v>576</v>
      </c>
      <c r="F131" s="90">
        <v>32616</v>
      </c>
      <c r="G131" s="32">
        <v>19.440000000000001</v>
      </c>
      <c r="H131" s="32" t="s">
        <v>312</v>
      </c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</row>
    <row r="132" spans="1:35" ht="12.75" customHeight="1">
      <c r="A132" s="89">
        <v>44554</v>
      </c>
      <c r="B132" s="32">
        <v>532070</v>
      </c>
      <c r="C132" s="31" t="s">
        <v>1033</v>
      </c>
      <c r="D132" s="31" t="s">
        <v>1175</v>
      </c>
      <c r="E132" s="31" t="s">
        <v>577</v>
      </c>
      <c r="F132" s="90">
        <v>32616</v>
      </c>
      <c r="G132" s="32">
        <v>19.61</v>
      </c>
      <c r="H132" s="32" t="s">
        <v>312</v>
      </c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</row>
    <row r="133" spans="1:35" ht="12.75" customHeight="1">
      <c r="A133" s="89">
        <v>44554</v>
      </c>
      <c r="B133" s="32">
        <v>532070</v>
      </c>
      <c r="C133" s="31" t="s">
        <v>1033</v>
      </c>
      <c r="D133" s="31" t="s">
        <v>1068</v>
      </c>
      <c r="E133" s="31" t="s">
        <v>576</v>
      </c>
      <c r="F133" s="90">
        <v>33335</v>
      </c>
      <c r="G133" s="32">
        <v>19.79</v>
      </c>
      <c r="H133" s="32" t="s">
        <v>312</v>
      </c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</row>
    <row r="134" spans="1:35" ht="12.75" customHeight="1">
      <c r="A134" s="89">
        <v>44554</v>
      </c>
      <c r="B134" s="32">
        <v>532070</v>
      </c>
      <c r="C134" s="31" t="s">
        <v>1033</v>
      </c>
      <c r="D134" s="31" t="s">
        <v>1068</v>
      </c>
      <c r="E134" s="31" t="s">
        <v>577</v>
      </c>
      <c r="F134" s="90">
        <v>33335</v>
      </c>
      <c r="G134" s="32">
        <v>19.38</v>
      </c>
      <c r="H134" s="32" t="s">
        <v>312</v>
      </c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</row>
    <row r="135" spans="1:35" ht="12.75" customHeight="1">
      <c r="A135" s="89">
        <v>44554</v>
      </c>
      <c r="B135" s="32">
        <v>530185</v>
      </c>
      <c r="C135" s="31" t="s">
        <v>1176</v>
      </c>
      <c r="D135" s="31" t="s">
        <v>864</v>
      </c>
      <c r="E135" s="31" t="s">
        <v>576</v>
      </c>
      <c r="F135" s="90">
        <v>1737698</v>
      </c>
      <c r="G135" s="32">
        <v>22.68</v>
      </c>
      <c r="H135" s="32" t="s">
        <v>312</v>
      </c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</row>
    <row r="136" spans="1:35" ht="12.75" customHeight="1">
      <c r="A136" s="89">
        <v>44554</v>
      </c>
      <c r="B136" s="32">
        <v>530185</v>
      </c>
      <c r="C136" s="31" t="s">
        <v>1176</v>
      </c>
      <c r="D136" s="31" t="s">
        <v>864</v>
      </c>
      <c r="E136" s="31" t="s">
        <v>577</v>
      </c>
      <c r="F136" s="90">
        <v>1883514</v>
      </c>
      <c r="G136" s="32">
        <v>24.59</v>
      </c>
      <c r="H136" s="32" t="s">
        <v>312</v>
      </c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</row>
    <row r="137" spans="1:35" ht="12.75" customHeight="1">
      <c r="A137" s="89">
        <v>44554</v>
      </c>
      <c r="B137" s="32">
        <v>532867</v>
      </c>
      <c r="C137" s="31" t="s">
        <v>1069</v>
      </c>
      <c r="D137" s="31" t="s">
        <v>1177</v>
      </c>
      <c r="E137" s="31" t="s">
        <v>577</v>
      </c>
      <c r="F137" s="90">
        <v>175000</v>
      </c>
      <c r="G137" s="32">
        <v>158.11000000000001</v>
      </c>
      <c r="H137" s="32" t="s">
        <v>312</v>
      </c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</row>
    <row r="138" spans="1:35" ht="12.75" customHeight="1">
      <c r="A138" s="89">
        <v>44554</v>
      </c>
      <c r="B138" s="32">
        <v>504356</v>
      </c>
      <c r="C138" s="31" t="s">
        <v>1178</v>
      </c>
      <c r="D138" s="31" t="s">
        <v>1179</v>
      </c>
      <c r="E138" s="31" t="s">
        <v>577</v>
      </c>
      <c r="F138" s="90">
        <v>31288</v>
      </c>
      <c r="G138" s="32">
        <v>8.27</v>
      </c>
      <c r="H138" s="32" t="s">
        <v>312</v>
      </c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</row>
    <row r="139" spans="1:35" ht="12.75" customHeight="1">
      <c r="A139" s="89">
        <v>44554</v>
      </c>
      <c r="B139" s="32" t="s">
        <v>1180</v>
      </c>
      <c r="C139" s="31" t="s">
        <v>1181</v>
      </c>
      <c r="D139" s="31" t="s">
        <v>1135</v>
      </c>
      <c r="E139" s="31" t="s">
        <v>576</v>
      </c>
      <c r="F139" s="90">
        <v>74028</v>
      </c>
      <c r="G139" s="32">
        <v>45.68</v>
      </c>
      <c r="H139" s="32" t="s">
        <v>880</v>
      </c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</row>
    <row r="140" spans="1:35" ht="12.75" customHeight="1">
      <c r="A140" s="89">
        <v>44554</v>
      </c>
      <c r="B140" s="32" t="s">
        <v>1182</v>
      </c>
      <c r="C140" s="31" t="s">
        <v>1183</v>
      </c>
      <c r="D140" s="31" t="s">
        <v>1184</v>
      </c>
      <c r="E140" s="31" t="s">
        <v>576</v>
      </c>
      <c r="F140" s="90">
        <v>293196</v>
      </c>
      <c r="G140" s="32">
        <v>165.75</v>
      </c>
      <c r="H140" s="32" t="s">
        <v>880</v>
      </c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</row>
    <row r="141" spans="1:35" ht="12.75" customHeight="1">
      <c r="A141" s="89">
        <v>44554</v>
      </c>
      <c r="B141" s="32" t="s">
        <v>1185</v>
      </c>
      <c r="C141" s="31" t="s">
        <v>1186</v>
      </c>
      <c r="D141" s="31" t="s">
        <v>864</v>
      </c>
      <c r="E141" s="31" t="s">
        <v>576</v>
      </c>
      <c r="F141" s="90">
        <v>196449</v>
      </c>
      <c r="G141" s="32">
        <v>106.81</v>
      </c>
      <c r="H141" s="32" t="s">
        <v>880</v>
      </c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</row>
    <row r="142" spans="1:35" ht="12.75" customHeight="1">
      <c r="A142" s="89">
        <v>44554</v>
      </c>
      <c r="B142" s="32" t="s">
        <v>1034</v>
      </c>
      <c r="C142" s="31" t="s">
        <v>1035</v>
      </c>
      <c r="D142" s="31" t="s">
        <v>1187</v>
      </c>
      <c r="E142" s="31" t="s">
        <v>576</v>
      </c>
      <c r="F142" s="90">
        <v>120000</v>
      </c>
      <c r="G142" s="32">
        <v>7.49</v>
      </c>
      <c r="H142" s="32" t="s">
        <v>880</v>
      </c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</row>
    <row r="143" spans="1:35" ht="12.75" customHeight="1">
      <c r="A143" s="89">
        <v>44554</v>
      </c>
      <c r="B143" s="32" t="s">
        <v>1034</v>
      </c>
      <c r="C143" s="31" t="s">
        <v>1035</v>
      </c>
      <c r="D143" s="31" t="s">
        <v>1184</v>
      </c>
      <c r="E143" s="31" t="s">
        <v>576</v>
      </c>
      <c r="F143" s="90">
        <v>132000</v>
      </c>
      <c r="G143" s="32">
        <v>7.6</v>
      </c>
      <c r="H143" s="32" t="s">
        <v>880</v>
      </c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</row>
    <row r="144" spans="1:35" ht="12.75" customHeight="1">
      <c r="A144" s="89">
        <v>44554</v>
      </c>
      <c r="B144" s="32" t="s">
        <v>1188</v>
      </c>
      <c r="C144" s="31" t="s">
        <v>1189</v>
      </c>
      <c r="D144" s="31" t="s">
        <v>1071</v>
      </c>
      <c r="E144" s="31" t="s">
        <v>576</v>
      </c>
      <c r="F144" s="90">
        <v>865489</v>
      </c>
      <c r="G144" s="32">
        <v>803.38</v>
      </c>
      <c r="H144" s="32" t="s">
        <v>880</v>
      </c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</row>
    <row r="145" spans="1:35" ht="12.75" customHeight="1">
      <c r="A145" s="89">
        <v>44554</v>
      </c>
      <c r="B145" s="32" t="s">
        <v>1190</v>
      </c>
      <c r="C145" s="31" t="s">
        <v>1191</v>
      </c>
      <c r="D145" s="31" t="s">
        <v>879</v>
      </c>
      <c r="E145" s="31" t="s">
        <v>576</v>
      </c>
      <c r="F145" s="90">
        <v>429406</v>
      </c>
      <c r="G145" s="32">
        <v>158.47</v>
      </c>
      <c r="H145" s="32" t="s">
        <v>880</v>
      </c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</row>
    <row r="146" spans="1:35" ht="12.75" customHeight="1">
      <c r="A146" s="89">
        <v>44554</v>
      </c>
      <c r="B146" s="32" t="s">
        <v>1190</v>
      </c>
      <c r="C146" s="31" t="s">
        <v>1191</v>
      </c>
      <c r="D146" s="31" t="s">
        <v>1070</v>
      </c>
      <c r="E146" s="31" t="s">
        <v>576</v>
      </c>
      <c r="F146" s="90">
        <v>191827</v>
      </c>
      <c r="G146" s="32">
        <v>159.02000000000001</v>
      </c>
      <c r="H146" s="32" t="s">
        <v>880</v>
      </c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</row>
    <row r="147" spans="1:35" ht="12.75" customHeight="1">
      <c r="A147" s="89">
        <v>44554</v>
      </c>
      <c r="B147" s="32" t="s">
        <v>1190</v>
      </c>
      <c r="C147" s="31" t="s">
        <v>1191</v>
      </c>
      <c r="D147" s="31" t="s">
        <v>1002</v>
      </c>
      <c r="E147" s="31" t="s">
        <v>576</v>
      </c>
      <c r="F147" s="90">
        <v>269818</v>
      </c>
      <c r="G147" s="32">
        <v>159.41999999999999</v>
      </c>
      <c r="H147" s="32" t="s">
        <v>880</v>
      </c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</row>
    <row r="148" spans="1:35" ht="12.75" customHeight="1">
      <c r="A148" s="89">
        <v>44554</v>
      </c>
      <c r="B148" s="32" t="s">
        <v>1192</v>
      </c>
      <c r="C148" s="31" t="s">
        <v>1193</v>
      </c>
      <c r="D148" s="31" t="s">
        <v>992</v>
      </c>
      <c r="E148" s="31" t="s">
        <v>576</v>
      </c>
      <c r="F148" s="90">
        <v>329893</v>
      </c>
      <c r="G148" s="32">
        <v>15.87</v>
      </c>
      <c r="H148" s="32" t="s">
        <v>880</v>
      </c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</row>
    <row r="149" spans="1:35" ht="12.75" customHeight="1">
      <c r="A149" s="89">
        <v>44554</v>
      </c>
      <c r="B149" s="32" t="s">
        <v>1058</v>
      </c>
      <c r="C149" s="31" t="s">
        <v>1194</v>
      </c>
      <c r="D149" s="31" t="s">
        <v>1195</v>
      </c>
      <c r="E149" s="31" t="s">
        <v>576</v>
      </c>
      <c r="F149" s="90">
        <v>99000</v>
      </c>
      <c r="G149" s="32">
        <v>8.24</v>
      </c>
      <c r="H149" s="32" t="s">
        <v>880</v>
      </c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</row>
    <row r="150" spans="1:35" ht="12.75" customHeight="1">
      <c r="A150" s="89">
        <v>44554</v>
      </c>
      <c r="B150" s="32" t="s">
        <v>1196</v>
      </c>
      <c r="C150" s="31" t="s">
        <v>1197</v>
      </c>
      <c r="D150" s="31" t="s">
        <v>1198</v>
      </c>
      <c r="E150" s="31" t="s">
        <v>576</v>
      </c>
      <c r="F150" s="90">
        <v>55490</v>
      </c>
      <c r="G150" s="32">
        <v>134</v>
      </c>
      <c r="H150" s="32" t="s">
        <v>880</v>
      </c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</row>
    <row r="151" spans="1:35" ht="12.75" customHeight="1">
      <c r="A151" s="89">
        <v>44554</v>
      </c>
      <c r="B151" s="32" t="s">
        <v>1199</v>
      </c>
      <c r="C151" s="31" t="s">
        <v>1200</v>
      </c>
      <c r="D151" s="31" t="s">
        <v>1201</v>
      </c>
      <c r="E151" s="31" t="s">
        <v>576</v>
      </c>
      <c r="F151" s="90">
        <v>2474000</v>
      </c>
      <c r="G151" s="32">
        <v>148.5</v>
      </c>
      <c r="H151" s="32" t="s">
        <v>880</v>
      </c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</row>
    <row r="152" spans="1:35" ht="12.75" customHeight="1">
      <c r="A152" s="89">
        <v>44554</v>
      </c>
      <c r="B152" s="32" t="s">
        <v>212</v>
      </c>
      <c r="C152" s="31" t="s">
        <v>1202</v>
      </c>
      <c r="D152" s="31" t="s">
        <v>1203</v>
      </c>
      <c r="E152" s="31" t="s">
        <v>576</v>
      </c>
      <c r="F152" s="90">
        <v>44343139</v>
      </c>
      <c r="G152" s="32">
        <v>340.4</v>
      </c>
      <c r="H152" s="32" t="s">
        <v>880</v>
      </c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</row>
    <row r="153" spans="1:35" ht="12.75" customHeight="1">
      <c r="A153" s="89">
        <v>44554</v>
      </c>
      <c r="B153" s="32" t="s">
        <v>1180</v>
      </c>
      <c r="C153" s="31" t="s">
        <v>1181</v>
      </c>
      <c r="D153" s="31" t="s">
        <v>1135</v>
      </c>
      <c r="E153" s="31" t="s">
        <v>577</v>
      </c>
      <c r="F153" s="90">
        <v>60000</v>
      </c>
      <c r="G153" s="32">
        <v>45.7</v>
      </c>
      <c r="H153" s="32" t="s">
        <v>880</v>
      </c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</row>
    <row r="154" spans="1:35" ht="12.75" customHeight="1">
      <c r="A154" s="89">
        <v>44554</v>
      </c>
      <c r="B154" s="32" t="s">
        <v>1204</v>
      </c>
      <c r="C154" s="31" t="s">
        <v>1205</v>
      </c>
      <c r="D154" s="31" t="s">
        <v>1021</v>
      </c>
      <c r="E154" s="31" t="s">
        <v>577</v>
      </c>
      <c r="F154" s="90">
        <v>900000</v>
      </c>
      <c r="G154" s="32">
        <v>14.42</v>
      </c>
      <c r="H154" s="32" t="s">
        <v>880</v>
      </c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</row>
    <row r="155" spans="1:35" ht="12.75" customHeight="1">
      <c r="A155" s="89">
        <v>44554</v>
      </c>
      <c r="B155" s="32" t="s">
        <v>1182</v>
      </c>
      <c r="C155" s="31" t="s">
        <v>1183</v>
      </c>
      <c r="D155" s="31" t="s">
        <v>1206</v>
      </c>
      <c r="E155" s="31" t="s">
        <v>577</v>
      </c>
      <c r="F155" s="90">
        <v>258341</v>
      </c>
      <c r="G155" s="32">
        <v>166.57</v>
      </c>
      <c r="H155" s="32" t="s">
        <v>880</v>
      </c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</row>
    <row r="156" spans="1:35" ht="12.75" customHeight="1">
      <c r="A156" s="89">
        <v>44554</v>
      </c>
      <c r="B156" s="32" t="s">
        <v>1182</v>
      </c>
      <c r="C156" s="31" t="s">
        <v>1183</v>
      </c>
      <c r="D156" s="31" t="s">
        <v>1184</v>
      </c>
      <c r="E156" s="31" t="s">
        <v>577</v>
      </c>
      <c r="F156" s="90">
        <v>307453</v>
      </c>
      <c r="G156" s="32">
        <v>164.94</v>
      </c>
      <c r="H156" s="32" t="s">
        <v>880</v>
      </c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</row>
    <row r="157" spans="1:35" ht="12.75" customHeight="1">
      <c r="A157" s="89">
        <v>44554</v>
      </c>
      <c r="B157" s="32" t="s">
        <v>1185</v>
      </c>
      <c r="C157" s="31" t="s">
        <v>1186</v>
      </c>
      <c r="D157" s="31" t="s">
        <v>864</v>
      </c>
      <c r="E157" s="31" t="s">
        <v>577</v>
      </c>
      <c r="F157" s="90">
        <v>213466</v>
      </c>
      <c r="G157" s="32">
        <v>109.15</v>
      </c>
      <c r="H157" s="32" t="s">
        <v>880</v>
      </c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</row>
    <row r="158" spans="1:35" ht="12.75" customHeight="1">
      <c r="A158" s="89">
        <v>44554</v>
      </c>
      <c r="B158" s="32" t="s">
        <v>1034</v>
      </c>
      <c r="C158" s="31" t="s">
        <v>1035</v>
      </c>
      <c r="D158" s="31" t="s">
        <v>1207</v>
      </c>
      <c r="E158" s="31" t="s">
        <v>577</v>
      </c>
      <c r="F158" s="90">
        <v>171000</v>
      </c>
      <c r="G158" s="32">
        <v>7.41</v>
      </c>
      <c r="H158" s="32" t="s">
        <v>880</v>
      </c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</row>
    <row r="159" spans="1:35" ht="12.75" customHeight="1">
      <c r="A159" s="89">
        <v>44554</v>
      </c>
      <c r="B159" s="32" t="s">
        <v>1034</v>
      </c>
      <c r="C159" s="31" t="s">
        <v>1035</v>
      </c>
      <c r="D159" s="31" t="s">
        <v>1187</v>
      </c>
      <c r="E159" s="31" t="s">
        <v>577</v>
      </c>
      <c r="F159" s="90">
        <v>96000</v>
      </c>
      <c r="G159" s="32">
        <v>7.41</v>
      </c>
      <c r="H159" s="32" t="s">
        <v>880</v>
      </c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</row>
    <row r="160" spans="1:35" ht="12.75" customHeight="1">
      <c r="A160" s="89">
        <v>44554</v>
      </c>
      <c r="B160" s="32" t="s">
        <v>1034</v>
      </c>
      <c r="C160" s="31" t="s">
        <v>1035</v>
      </c>
      <c r="D160" s="31" t="s">
        <v>1184</v>
      </c>
      <c r="E160" s="31" t="s">
        <v>577</v>
      </c>
      <c r="F160" s="90">
        <v>93000</v>
      </c>
      <c r="G160" s="32">
        <v>7.6</v>
      </c>
      <c r="H160" s="32" t="s">
        <v>880</v>
      </c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</row>
    <row r="161" spans="1:35" ht="12.75" customHeight="1">
      <c r="A161" s="89">
        <v>44554</v>
      </c>
      <c r="B161" s="32" t="s">
        <v>1034</v>
      </c>
      <c r="C161" s="31" t="s">
        <v>1035</v>
      </c>
      <c r="D161" s="31" t="s">
        <v>1208</v>
      </c>
      <c r="E161" s="31" t="s">
        <v>577</v>
      </c>
      <c r="F161" s="90">
        <v>222000</v>
      </c>
      <c r="G161" s="32">
        <v>7.6</v>
      </c>
      <c r="H161" s="32" t="s">
        <v>880</v>
      </c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</row>
    <row r="162" spans="1:35" ht="12.75" customHeight="1">
      <c r="A162" s="89">
        <v>44554</v>
      </c>
      <c r="B162" s="32" t="s">
        <v>1188</v>
      </c>
      <c r="C162" s="31" t="s">
        <v>1189</v>
      </c>
      <c r="D162" s="31" t="s">
        <v>1071</v>
      </c>
      <c r="E162" s="31" t="s">
        <v>577</v>
      </c>
      <c r="F162" s="90">
        <v>865489</v>
      </c>
      <c r="G162" s="32">
        <v>803.72</v>
      </c>
      <c r="H162" s="32" t="s">
        <v>880</v>
      </c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</row>
    <row r="163" spans="1:35" ht="12.75" customHeight="1">
      <c r="A163" s="89">
        <v>44554</v>
      </c>
      <c r="B163" s="32" t="s">
        <v>1190</v>
      </c>
      <c r="C163" s="31" t="s">
        <v>1191</v>
      </c>
      <c r="D163" s="31" t="s">
        <v>1070</v>
      </c>
      <c r="E163" s="31" t="s">
        <v>577</v>
      </c>
      <c r="F163" s="90">
        <v>193811</v>
      </c>
      <c r="G163" s="32">
        <v>157.86000000000001</v>
      </c>
      <c r="H163" s="32" t="s">
        <v>880</v>
      </c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</row>
    <row r="164" spans="1:35" ht="12.75" customHeight="1">
      <c r="A164" s="89">
        <v>44554</v>
      </c>
      <c r="B164" s="32" t="s">
        <v>1190</v>
      </c>
      <c r="C164" s="31" t="s">
        <v>1191</v>
      </c>
      <c r="D164" s="31" t="s">
        <v>1002</v>
      </c>
      <c r="E164" s="31" t="s">
        <v>577</v>
      </c>
      <c r="F164" s="90">
        <v>269818</v>
      </c>
      <c r="G164" s="32">
        <v>159.37</v>
      </c>
      <c r="H164" s="32" t="s">
        <v>880</v>
      </c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</row>
    <row r="165" spans="1:35" ht="12.75" customHeight="1">
      <c r="A165" s="89">
        <v>44554</v>
      </c>
      <c r="B165" s="32" t="s">
        <v>1190</v>
      </c>
      <c r="C165" s="31" t="s">
        <v>1191</v>
      </c>
      <c r="D165" s="31" t="s">
        <v>879</v>
      </c>
      <c r="E165" s="31" t="s">
        <v>577</v>
      </c>
      <c r="F165" s="90">
        <v>422554</v>
      </c>
      <c r="G165" s="32">
        <v>158.66999999999999</v>
      </c>
      <c r="H165" s="32" t="s">
        <v>880</v>
      </c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</row>
    <row r="166" spans="1:35" ht="12.75" customHeight="1">
      <c r="A166" s="89">
        <v>44554</v>
      </c>
      <c r="B166" s="32" t="s">
        <v>1192</v>
      </c>
      <c r="C166" s="31" t="s">
        <v>1193</v>
      </c>
      <c r="D166" s="31" t="s">
        <v>992</v>
      </c>
      <c r="E166" s="31" t="s">
        <v>577</v>
      </c>
      <c r="F166" s="90">
        <v>829893</v>
      </c>
      <c r="G166" s="32">
        <v>15.16</v>
      </c>
      <c r="H166" s="32" t="s">
        <v>880</v>
      </c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</row>
    <row r="167" spans="1:35" ht="12.75" customHeight="1">
      <c r="A167" s="89">
        <v>44554</v>
      </c>
      <c r="B167" s="32" t="s">
        <v>1058</v>
      </c>
      <c r="C167" s="31" t="s">
        <v>1194</v>
      </c>
      <c r="D167" s="31" t="s">
        <v>1209</v>
      </c>
      <c r="E167" s="31" t="s">
        <v>577</v>
      </c>
      <c r="F167" s="90">
        <v>132000</v>
      </c>
      <c r="G167" s="32">
        <v>8.2200000000000006</v>
      </c>
      <c r="H167" s="32" t="s">
        <v>880</v>
      </c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</row>
    <row r="168" spans="1:35" ht="12.75" customHeight="1">
      <c r="A168" s="89">
        <v>44554</v>
      </c>
      <c r="B168" s="32" t="s">
        <v>1210</v>
      </c>
      <c r="C168" s="31" t="s">
        <v>1211</v>
      </c>
      <c r="D168" s="31" t="s">
        <v>1212</v>
      </c>
      <c r="E168" s="31" t="s">
        <v>577</v>
      </c>
      <c r="F168" s="90">
        <v>75200</v>
      </c>
      <c r="G168" s="32">
        <v>38.42</v>
      </c>
      <c r="H168" s="32" t="s">
        <v>880</v>
      </c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</row>
    <row r="169" spans="1:35" ht="12.75" customHeight="1">
      <c r="A169" s="89">
        <v>44554</v>
      </c>
      <c r="B169" s="32" t="s">
        <v>1213</v>
      </c>
      <c r="C169" s="31" t="s">
        <v>1214</v>
      </c>
      <c r="D169" s="31" t="s">
        <v>1099</v>
      </c>
      <c r="E169" s="31" t="s">
        <v>577</v>
      </c>
      <c r="F169" s="90">
        <v>91081</v>
      </c>
      <c r="G169" s="32">
        <v>16.27</v>
      </c>
      <c r="H169" s="32" t="s">
        <v>880</v>
      </c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</row>
    <row r="170" spans="1:35" ht="12.75" customHeight="1">
      <c r="A170" s="89">
        <v>44554</v>
      </c>
      <c r="B170" s="32" t="s">
        <v>1196</v>
      </c>
      <c r="C170" s="31" t="s">
        <v>1197</v>
      </c>
      <c r="D170" s="31" t="s">
        <v>1198</v>
      </c>
      <c r="E170" s="31" t="s">
        <v>577</v>
      </c>
      <c r="F170" s="90">
        <v>55490</v>
      </c>
      <c r="G170" s="32">
        <v>134.15</v>
      </c>
      <c r="H170" s="32" t="s">
        <v>880</v>
      </c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</row>
    <row r="171" spans="1:35" ht="12.75" customHeight="1">
      <c r="A171" s="89">
        <v>44554</v>
      </c>
      <c r="B171" s="32" t="s">
        <v>1199</v>
      </c>
      <c r="C171" s="31" t="s">
        <v>1200</v>
      </c>
      <c r="D171" s="31" t="s">
        <v>1215</v>
      </c>
      <c r="E171" s="31" t="s">
        <v>577</v>
      </c>
      <c r="F171" s="90">
        <v>2500000</v>
      </c>
      <c r="G171" s="32">
        <v>148.5</v>
      </c>
      <c r="H171" s="32" t="s">
        <v>880</v>
      </c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</row>
    <row r="172" spans="1:35" ht="12.75" customHeight="1">
      <c r="A172" s="89">
        <v>44554</v>
      </c>
      <c r="B172" s="32" t="s">
        <v>212</v>
      </c>
      <c r="C172" s="31" t="s">
        <v>1202</v>
      </c>
      <c r="D172" s="31" t="s">
        <v>1216</v>
      </c>
      <c r="E172" s="31" t="s">
        <v>577</v>
      </c>
      <c r="F172" s="90">
        <v>44343139</v>
      </c>
      <c r="G172" s="32">
        <v>340.4</v>
      </c>
      <c r="H172" s="32" t="s">
        <v>880</v>
      </c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</row>
    <row r="173" spans="1:35" ht="12.75" customHeight="1">
      <c r="A173" s="89">
        <v>44554</v>
      </c>
      <c r="B173" s="32" t="s">
        <v>1072</v>
      </c>
      <c r="C173" s="31" t="s">
        <v>1073</v>
      </c>
      <c r="D173" s="31" t="s">
        <v>1217</v>
      </c>
      <c r="E173" s="31" t="s">
        <v>577</v>
      </c>
      <c r="F173" s="90">
        <v>20000000</v>
      </c>
      <c r="G173" s="32">
        <v>0.45</v>
      </c>
      <c r="H173" s="32" t="s">
        <v>880</v>
      </c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</row>
    <row r="174" spans="1:35" ht="12.75" customHeight="1">
      <c r="A174" s="89"/>
      <c r="B174" s="32"/>
      <c r="C174" s="31"/>
      <c r="D174" s="31"/>
      <c r="E174" s="31"/>
      <c r="F174" s="90"/>
      <c r="G174" s="32"/>
      <c r="H174" s="32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</row>
    <row r="175" spans="1:35" ht="12.75" customHeight="1">
      <c r="A175" s="89"/>
      <c r="B175" s="32"/>
      <c r="C175" s="31"/>
      <c r="D175" s="31"/>
      <c r="E175" s="31"/>
      <c r="F175" s="90"/>
      <c r="G175" s="32"/>
      <c r="H175" s="32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</row>
    <row r="176" spans="1:35" ht="12.75" customHeight="1">
      <c r="A176" s="89"/>
      <c r="B176" s="32"/>
      <c r="C176" s="31"/>
      <c r="D176" s="31"/>
      <c r="E176" s="31"/>
      <c r="F176" s="90"/>
      <c r="G176" s="32"/>
      <c r="H176" s="32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</row>
    <row r="177" spans="1:35" ht="12.75" customHeight="1">
      <c r="A177" s="89"/>
      <c r="B177" s="32"/>
      <c r="C177" s="31"/>
      <c r="D177" s="31"/>
      <c r="E177" s="31"/>
      <c r="F177" s="90"/>
      <c r="G177" s="32"/>
      <c r="H177" s="32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</row>
    <row r="178" spans="1:35" ht="12.75" customHeight="1">
      <c r="A178" s="89"/>
      <c r="B178" s="32"/>
      <c r="C178" s="31"/>
      <c r="D178" s="31"/>
      <c r="E178" s="31"/>
      <c r="F178" s="90"/>
      <c r="G178" s="32"/>
      <c r="H178" s="32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</row>
    <row r="179" spans="1:35" ht="12.75" customHeight="1">
      <c r="A179" s="89"/>
      <c r="B179" s="32"/>
      <c r="C179" s="31"/>
      <c r="D179" s="31"/>
      <c r="E179" s="31"/>
      <c r="F179" s="90"/>
      <c r="G179" s="32"/>
      <c r="H179" s="32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</row>
    <row r="180" spans="1:35" ht="12.75" customHeight="1">
      <c r="A180" s="89"/>
      <c r="B180" s="32"/>
      <c r="C180" s="31"/>
      <c r="D180" s="31"/>
      <c r="E180" s="31"/>
      <c r="F180" s="90"/>
      <c r="G180" s="32"/>
      <c r="H180" s="32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</row>
    <row r="181" spans="1:35" ht="12.75" customHeight="1">
      <c r="A181" s="89"/>
      <c r="B181" s="32"/>
      <c r="C181" s="31"/>
      <c r="D181" s="31"/>
      <c r="E181" s="31"/>
      <c r="F181" s="90"/>
      <c r="G181" s="32"/>
      <c r="H181" s="32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</row>
    <row r="182" spans="1:35" ht="12.75" customHeight="1">
      <c r="A182" s="89"/>
      <c r="B182" s="32"/>
      <c r="C182" s="31"/>
      <c r="D182" s="31"/>
      <c r="E182" s="31"/>
      <c r="F182" s="90"/>
      <c r="G182" s="32"/>
      <c r="H182" s="32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</row>
    <row r="183" spans="1:35" ht="12.75" customHeight="1">
      <c r="A183" s="89"/>
      <c r="B183" s="32"/>
      <c r="C183" s="31"/>
      <c r="D183" s="31"/>
      <c r="E183" s="31"/>
      <c r="F183" s="90"/>
      <c r="G183" s="32"/>
      <c r="H183" s="32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</row>
    <row r="184" spans="1:35" ht="12.75" customHeight="1">
      <c r="A184" s="89"/>
      <c r="B184" s="32"/>
      <c r="C184" s="31"/>
      <c r="D184" s="31"/>
      <c r="E184" s="31"/>
      <c r="F184" s="90"/>
      <c r="G184" s="32"/>
      <c r="H184" s="32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</row>
    <row r="185" spans="1:35" ht="12.75" customHeight="1">
      <c r="A185" s="89"/>
      <c r="B185" s="32"/>
      <c r="C185" s="31"/>
      <c r="D185" s="31"/>
      <c r="E185" s="31"/>
      <c r="F185" s="90"/>
      <c r="G185" s="32"/>
      <c r="H185" s="32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</row>
    <row r="186" spans="1:35" ht="12.75" customHeight="1">
      <c r="A186" s="89"/>
      <c r="B186" s="32"/>
      <c r="C186" s="31"/>
      <c r="D186" s="31"/>
      <c r="E186" s="31"/>
      <c r="F186" s="90"/>
      <c r="G186" s="32"/>
      <c r="H186" s="32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</row>
    <row r="187" spans="1:35" ht="12.75" customHeight="1">
      <c r="A187" s="89"/>
      <c r="B187" s="32"/>
      <c r="C187" s="31"/>
      <c r="D187" s="31"/>
      <c r="E187" s="31"/>
      <c r="F187" s="90"/>
      <c r="G187" s="32"/>
      <c r="H187" s="32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</row>
    <row r="188" spans="1:35" ht="12.75" customHeight="1">
      <c r="A188" s="89"/>
      <c r="B188" s="32"/>
      <c r="C188" s="31"/>
      <c r="D188" s="31"/>
      <c r="E188" s="31"/>
      <c r="F188" s="90"/>
      <c r="G188" s="32"/>
      <c r="H188" s="32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</row>
    <row r="189" spans="1:35" ht="12.75" customHeight="1">
      <c r="A189" s="89"/>
      <c r="B189" s="32"/>
      <c r="C189" s="31"/>
      <c r="D189" s="31"/>
      <c r="E189" s="31"/>
      <c r="F189" s="90"/>
      <c r="G189" s="32"/>
      <c r="H189" s="32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</row>
    <row r="190" spans="1:35" ht="12.75" customHeight="1">
      <c r="A190" s="89"/>
      <c r="B190" s="32"/>
      <c r="C190" s="31"/>
      <c r="D190" s="31"/>
      <c r="E190" s="31"/>
      <c r="F190" s="90"/>
      <c r="G190" s="32"/>
      <c r="H190" s="32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</row>
    <row r="191" spans="1:35" ht="12.75" customHeight="1">
      <c r="A191" s="89"/>
      <c r="B191" s="32"/>
      <c r="C191" s="31"/>
      <c r="D191" s="31"/>
      <c r="E191" s="31"/>
      <c r="F191" s="90"/>
      <c r="G191" s="32"/>
      <c r="H191" s="32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</row>
    <row r="192" spans="1:35" ht="12.75" customHeight="1">
      <c r="A192" s="89"/>
      <c r="B192" s="32"/>
      <c r="C192" s="31"/>
      <c r="D192" s="31"/>
      <c r="E192" s="31"/>
      <c r="F192" s="90"/>
      <c r="G192" s="32"/>
      <c r="H192" s="32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</row>
    <row r="193" spans="1:35" ht="12.75" customHeight="1">
      <c r="A193" s="89"/>
      <c r="B193" s="32"/>
      <c r="C193" s="31"/>
      <c r="D193" s="31"/>
      <c r="E193" s="31"/>
      <c r="F193" s="90"/>
      <c r="G193" s="32"/>
      <c r="H193" s="32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</row>
    <row r="194" spans="1:35" ht="12.75" customHeight="1">
      <c r="A194" s="89"/>
      <c r="B194" s="32"/>
      <c r="C194" s="31"/>
      <c r="D194" s="31"/>
      <c r="E194" s="31"/>
      <c r="F194" s="90"/>
      <c r="G194" s="32"/>
      <c r="H194" s="32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</row>
    <row r="195" spans="1:35" ht="12.75" customHeight="1">
      <c r="A195" s="89"/>
      <c r="B195" s="32"/>
      <c r="C195" s="31"/>
      <c r="D195" s="31"/>
      <c r="E195" s="31"/>
      <c r="F195" s="90"/>
      <c r="G195" s="32"/>
      <c r="H195" s="32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</row>
    <row r="196" spans="1:35" ht="12.75" customHeight="1">
      <c r="A196" s="89"/>
      <c r="B196" s="32"/>
      <c r="C196" s="31"/>
      <c r="D196" s="31"/>
      <c r="E196" s="31"/>
      <c r="F196" s="90"/>
      <c r="G196" s="32"/>
      <c r="H196" s="32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</row>
    <row r="197" spans="1:35" ht="12.75" customHeight="1">
      <c r="A197" s="89"/>
      <c r="B197" s="32"/>
      <c r="C197" s="31"/>
      <c r="D197" s="31"/>
      <c r="E197" s="31"/>
      <c r="F197" s="90"/>
      <c r="G197" s="32"/>
      <c r="H197" s="32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</row>
    <row r="198" spans="1:35" ht="12.75" customHeight="1">
      <c r="A198" s="89"/>
      <c r="B198" s="32"/>
      <c r="C198" s="31"/>
      <c r="D198" s="31"/>
      <c r="E198" s="31"/>
      <c r="F198" s="90"/>
      <c r="G198" s="32"/>
      <c r="H198" s="32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</row>
    <row r="199" spans="1:35" ht="12.75" customHeight="1">
      <c r="A199" s="89"/>
      <c r="B199" s="32"/>
      <c r="C199" s="31"/>
      <c r="D199" s="31"/>
      <c r="E199" s="31"/>
      <c r="F199" s="90"/>
      <c r="G199" s="32"/>
      <c r="H199" s="32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</row>
    <row r="200" spans="1:35" ht="12.75" customHeight="1">
      <c r="A200" s="89"/>
      <c r="B200" s="32"/>
      <c r="C200" s="31"/>
      <c r="D200" s="31"/>
      <c r="E200" s="31"/>
      <c r="F200" s="90"/>
      <c r="G200" s="32"/>
      <c r="H200" s="32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</row>
    <row r="201" spans="1:35" ht="12.75" customHeight="1">
      <c r="A201" s="89"/>
      <c r="B201" s="32"/>
      <c r="C201" s="31"/>
      <c r="D201" s="31"/>
      <c r="E201" s="31"/>
      <c r="F201" s="90"/>
      <c r="G201" s="32"/>
      <c r="H201" s="32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</row>
    <row r="202" spans="1:35" ht="12.75" customHeight="1">
      <c r="A202" s="89"/>
      <c r="B202" s="32"/>
      <c r="C202" s="31"/>
      <c r="D202" s="31"/>
      <c r="E202" s="31"/>
      <c r="F202" s="90"/>
      <c r="G202" s="32"/>
      <c r="H202" s="32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</row>
    <row r="203" spans="1:35" ht="12.75" customHeight="1">
      <c r="A203" s="89"/>
      <c r="B203" s="32"/>
      <c r="C203" s="31"/>
      <c r="D203" s="31"/>
      <c r="E203" s="31"/>
      <c r="F203" s="90"/>
      <c r="G203" s="32"/>
      <c r="H203" s="32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</row>
    <row r="204" spans="1:35" ht="12.75" customHeight="1">
      <c r="A204" s="89"/>
      <c r="B204" s="32"/>
      <c r="C204" s="31"/>
      <c r="D204" s="31"/>
      <c r="E204" s="31"/>
      <c r="F204" s="90"/>
      <c r="G204" s="32"/>
      <c r="H204" s="32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</row>
    <row r="205" spans="1:35" ht="12.75" customHeight="1">
      <c r="A205" s="89"/>
      <c r="B205" s="32"/>
      <c r="C205" s="31"/>
      <c r="D205" s="31"/>
      <c r="E205" s="31"/>
      <c r="F205" s="90"/>
      <c r="G205" s="32"/>
      <c r="H205" s="32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</row>
    <row r="206" spans="1:35" ht="12.75" customHeight="1">
      <c r="A206" s="89"/>
      <c r="B206" s="32"/>
      <c r="C206" s="31"/>
      <c r="D206" s="31"/>
      <c r="E206" s="31"/>
      <c r="F206" s="90"/>
      <c r="G206" s="32"/>
      <c r="H206" s="32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</row>
    <row r="207" spans="1:35" ht="12.75" customHeight="1">
      <c r="A207" s="89"/>
      <c r="B207" s="32"/>
      <c r="C207" s="31"/>
      <c r="D207" s="31"/>
      <c r="E207" s="31"/>
      <c r="F207" s="90"/>
      <c r="G207" s="32"/>
      <c r="H207" s="32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</row>
    <row r="208" spans="1:35" ht="12.75" customHeight="1">
      <c r="A208" s="89"/>
      <c r="B208" s="32"/>
      <c r="C208" s="31"/>
      <c r="D208" s="31"/>
      <c r="E208" s="31"/>
      <c r="F208" s="90"/>
      <c r="G208" s="32"/>
      <c r="H208" s="32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</row>
    <row r="209" spans="1:35" ht="12.75" customHeight="1">
      <c r="A209" s="89"/>
      <c r="B209" s="32"/>
      <c r="C209" s="31"/>
      <c r="D209" s="31"/>
      <c r="E209" s="31"/>
      <c r="F209" s="90"/>
      <c r="G209" s="32"/>
      <c r="H209" s="32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</row>
    <row r="210" spans="1:35" ht="12.75" customHeight="1">
      <c r="A210" s="89"/>
      <c r="B210" s="32"/>
      <c r="C210" s="31"/>
      <c r="D210" s="31"/>
      <c r="E210" s="31"/>
      <c r="F210" s="90"/>
      <c r="G210" s="32"/>
      <c r="H210" s="32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</row>
    <row r="211" spans="1:35" ht="12.75" customHeight="1">
      <c r="A211" s="89"/>
      <c r="B211" s="32"/>
      <c r="C211" s="31"/>
      <c r="D211" s="31"/>
      <c r="E211" s="31"/>
      <c r="F211" s="90"/>
      <c r="G211" s="32"/>
      <c r="H211" s="32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</row>
    <row r="212" spans="1:35" ht="12.75" customHeight="1">
      <c r="A212" s="89"/>
      <c r="B212" s="32"/>
      <c r="C212" s="31"/>
      <c r="D212" s="31"/>
      <c r="E212" s="31"/>
      <c r="F212" s="90"/>
      <c r="G212" s="32"/>
      <c r="H212" s="32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</row>
    <row r="213" spans="1:35" ht="12.75" customHeight="1">
      <c r="A213" s="89"/>
      <c r="B213" s="32"/>
      <c r="C213" s="31"/>
      <c r="D213" s="31"/>
      <c r="E213" s="31"/>
      <c r="F213" s="90"/>
      <c r="G213" s="32"/>
      <c r="H213" s="32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</row>
    <row r="214" spans="1:35" ht="12.75" customHeight="1">
      <c r="A214" s="89"/>
      <c r="B214" s="32"/>
      <c r="C214" s="31"/>
      <c r="D214" s="31"/>
      <c r="E214" s="31"/>
      <c r="F214" s="90"/>
      <c r="G214" s="32"/>
      <c r="H214" s="32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</row>
    <row r="215" spans="1:35" ht="12.75" customHeight="1">
      <c r="A215" s="89"/>
      <c r="B215" s="32"/>
      <c r="C215" s="31"/>
      <c r="D215" s="31"/>
      <c r="E215" s="31"/>
      <c r="F215" s="90"/>
      <c r="G215" s="32"/>
      <c r="H215" s="32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</row>
    <row r="216" spans="1:35" ht="12.75" customHeight="1">
      <c r="A216" s="89"/>
      <c r="B216" s="32"/>
      <c r="C216" s="31"/>
      <c r="D216" s="31"/>
      <c r="E216" s="31"/>
      <c r="F216" s="90"/>
      <c r="G216" s="32"/>
      <c r="H216" s="32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</row>
    <row r="217" spans="1:35" ht="12.75" customHeight="1">
      <c r="A217" s="89"/>
      <c r="B217" s="32"/>
      <c r="C217" s="31"/>
      <c r="D217" s="31"/>
      <c r="E217" s="31"/>
      <c r="F217" s="90"/>
      <c r="G217" s="32"/>
      <c r="H217" s="32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</row>
    <row r="218" spans="1:35" ht="12.75" customHeight="1">
      <c r="A218" s="89"/>
      <c r="B218" s="32"/>
      <c r="C218" s="31"/>
      <c r="D218" s="31"/>
      <c r="E218" s="31"/>
      <c r="F218" s="90"/>
      <c r="G218" s="32"/>
      <c r="H218" s="32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</row>
    <row r="219" spans="1:35" ht="12.75" customHeight="1">
      <c r="A219" s="89"/>
      <c r="B219" s="32"/>
      <c r="C219" s="31"/>
      <c r="D219" s="31"/>
      <c r="E219" s="31"/>
      <c r="F219" s="90"/>
      <c r="G219" s="32"/>
      <c r="H219" s="32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</row>
    <row r="220" spans="1:35" ht="12.75" customHeight="1">
      <c r="A220" s="89"/>
      <c r="B220" s="32"/>
      <c r="C220" s="31"/>
      <c r="D220" s="31"/>
      <c r="E220" s="31"/>
      <c r="F220" s="90"/>
      <c r="G220" s="32"/>
      <c r="H220" s="32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</row>
    <row r="221" spans="1:35" ht="12.75" customHeight="1">
      <c r="A221" s="89"/>
      <c r="B221" s="32"/>
      <c r="C221" s="31"/>
      <c r="D221" s="31"/>
      <c r="E221" s="31"/>
      <c r="F221" s="90"/>
      <c r="G221" s="32"/>
      <c r="H221" s="32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</row>
    <row r="222" spans="1:35" ht="12.75" customHeight="1">
      <c r="A222" s="89"/>
      <c r="B222" s="32"/>
      <c r="C222" s="31"/>
      <c r="D222" s="31"/>
      <c r="E222" s="31"/>
      <c r="F222" s="90"/>
      <c r="G222" s="32"/>
      <c r="H222" s="32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</row>
    <row r="223" spans="1:35" ht="12.75" customHeight="1">
      <c r="A223" s="89"/>
      <c r="B223" s="32"/>
      <c r="C223" s="31"/>
      <c r="D223" s="31"/>
      <c r="E223" s="31"/>
      <c r="F223" s="90"/>
      <c r="G223" s="32"/>
      <c r="H223" s="32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</row>
    <row r="224" spans="1:35" ht="12.75" customHeight="1">
      <c r="A224" s="89"/>
      <c r="B224" s="32"/>
      <c r="C224" s="31"/>
      <c r="D224" s="31"/>
      <c r="E224" s="31"/>
      <c r="F224" s="90"/>
      <c r="G224" s="32"/>
      <c r="H224" s="32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</row>
    <row r="225" spans="1:35" ht="12.75" customHeight="1">
      <c r="A225" s="89"/>
      <c r="B225" s="32"/>
      <c r="C225" s="31"/>
      <c r="D225" s="31"/>
      <c r="E225" s="31"/>
      <c r="F225" s="90"/>
      <c r="G225" s="32"/>
      <c r="H225" s="32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</row>
    <row r="226" spans="1:35" ht="12.75" customHeight="1">
      <c r="A226" s="89"/>
      <c r="B226" s="32"/>
      <c r="C226" s="31"/>
      <c r="D226" s="31"/>
      <c r="E226" s="31"/>
      <c r="F226" s="90"/>
      <c r="G226" s="32"/>
      <c r="H226" s="32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</row>
    <row r="227" spans="1:35" ht="12.75" customHeight="1">
      <c r="A227" s="89"/>
      <c r="B227" s="32"/>
      <c r="C227" s="31"/>
      <c r="D227" s="31"/>
      <c r="E227" s="31"/>
      <c r="F227" s="90"/>
      <c r="G227" s="32"/>
      <c r="H227" s="32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</row>
    <row r="228" spans="1:35" ht="12.75" customHeight="1">
      <c r="A228" s="89"/>
      <c r="B228" s="32"/>
      <c r="C228" s="31"/>
      <c r="D228" s="31"/>
      <c r="E228" s="31"/>
      <c r="F228" s="90"/>
      <c r="G228" s="32"/>
      <c r="H228" s="32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</row>
    <row r="229" spans="1:35" ht="12.75" customHeight="1">
      <c r="A229" s="89"/>
      <c r="B229" s="32"/>
      <c r="C229" s="31"/>
      <c r="D229" s="31"/>
      <c r="E229" s="31"/>
      <c r="F229" s="90"/>
      <c r="G229" s="32"/>
      <c r="H229" s="32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</row>
    <row r="230" spans="1:35" ht="12.75" customHeight="1">
      <c r="A230" s="89"/>
      <c r="B230" s="32"/>
      <c r="C230" s="31"/>
      <c r="D230" s="31"/>
      <c r="E230" s="31"/>
      <c r="F230" s="90"/>
      <c r="G230" s="32"/>
      <c r="H230" s="32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</row>
    <row r="231" spans="1:35" ht="12.75" customHeight="1">
      <c r="A231" s="89"/>
      <c r="B231" s="32"/>
      <c r="C231" s="31"/>
      <c r="D231" s="31"/>
      <c r="E231" s="31"/>
      <c r="F231" s="90"/>
      <c r="G231" s="32"/>
      <c r="H231" s="32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</row>
    <row r="232" spans="1:35" ht="12.75" customHeight="1">
      <c r="A232" s="89"/>
      <c r="B232" s="32"/>
      <c r="C232" s="31"/>
      <c r="D232" s="31"/>
      <c r="E232" s="31"/>
      <c r="F232" s="90"/>
      <c r="G232" s="32"/>
      <c r="H232" s="32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</row>
    <row r="233" spans="1:35" ht="12.75" customHeight="1">
      <c r="A233" s="89"/>
      <c r="B233" s="32"/>
      <c r="C233" s="31"/>
      <c r="D233" s="31"/>
      <c r="E233" s="31"/>
      <c r="F233" s="90"/>
      <c r="G233" s="32"/>
      <c r="H233" s="32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</row>
    <row r="234" spans="1:35" ht="12.75" customHeight="1">
      <c r="A234" s="89"/>
      <c r="B234" s="32"/>
      <c r="C234" s="31"/>
      <c r="D234" s="31"/>
      <c r="E234" s="31"/>
      <c r="F234" s="90"/>
      <c r="G234" s="32"/>
      <c r="H234" s="32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</row>
    <row r="235" spans="1:35" ht="12.75" customHeight="1">
      <c r="A235" s="89"/>
      <c r="B235" s="32"/>
      <c r="C235" s="31"/>
      <c r="D235" s="31"/>
      <c r="E235" s="31"/>
      <c r="F235" s="90"/>
      <c r="G235" s="32"/>
      <c r="H235" s="32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</row>
    <row r="236" spans="1:35" ht="12.75" customHeight="1">
      <c r="A236" s="89"/>
      <c r="B236" s="32"/>
      <c r="C236" s="31"/>
      <c r="D236" s="31"/>
      <c r="E236" s="31"/>
      <c r="F236" s="90"/>
      <c r="G236" s="32"/>
      <c r="H236" s="32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</row>
    <row r="237" spans="1:35" ht="12.75" customHeight="1">
      <c r="A237" s="89"/>
      <c r="B237" s="32"/>
      <c r="C237" s="31"/>
      <c r="D237" s="31"/>
      <c r="E237" s="31"/>
      <c r="F237" s="90"/>
      <c r="G237" s="32"/>
      <c r="H237" s="32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</row>
    <row r="238" spans="1:35" ht="12.75" customHeight="1">
      <c r="A238" s="89"/>
      <c r="B238" s="32"/>
      <c r="C238" s="31"/>
      <c r="D238" s="31"/>
      <c r="E238" s="31"/>
      <c r="F238" s="90"/>
      <c r="G238" s="32"/>
      <c r="H238" s="32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</row>
    <row r="239" spans="1:35" ht="12.75" customHeight="1">
      <c r="A239" s="89"/>
      <c r="B239" s="32"/>
      <c r="C239" s="31"/>
      <c r="D239" s="31"/>
      <c r="E239" s="31"/>
      <c r="F239" s="90"/>
      <c r="G239" s="32"/>
      <c r="H239" s="32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</row>
    <row r="240" spans="1:35" ht="12.75" customHeight="1">
      <c r="A240" s="89"/>
      <c r="B240" s="32"/>
      <c r="C240" s="31"/>
      <c r="D240" s="31"/>
      <c r="E240" s="31"/>
      <c r="F240" s="90"/>
      <c r="G240" s="32"/>
      <c r="H240" s="32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</row>
    <row r="241" spans="1:35" ht="12.75" customHeight="1">
      <c r="A241" s="89"/>
      <c r="B241" s="32"/>
      <c r="C241" s="31"/>
      <c r="D241" s="31"/>
      <c r="E241" s="31"/>
      <c r="F241" s="90"/>
      <c r="G241" s="32"/>
      <c r="H241" s="32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</row>
    <row r="242" spans="1:35" ht="12.75" customHeight="1">
      <c r="A242" s="89"/>
      <c r="B242" s="32"/>
      <c r="C242" s="31"/>
      <c r="D242" s="31"/>
      <c r="E242" s="31"/>
      <c r="F242" s="90"/>
      <c r="G242" s="32"/>
      <c r="H242" s="32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</row>
    <row r="243" spans="1:35" ht="12.75" customHeight="1">
      <c r="A243" s="89"/>
      <c r="B243" s="32"/>
      <c r="C243" s="31"/>
      <c r="D243" s="31"/>
      <c r="E243" s="31"/>
      <c r="F243" s="90"/>
      <c r="G243" s="32"/>
      <c r="H243" s="32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</row>
    <row r="244" spans="1:35" ht="12.75" customHeight="1">
      <c r="A244" s="89"/>
      <c r="B244" s="32"/>
      <c r="C244" s="31"/>
      <c r="D244" s="31"/>
      <c r="E244" s="31"/>
      <c r="F244" s="90"/>
      <c r="G244" s="32"/>
      <c r="H244" s="32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</row>
    <row r="245" spans="1:35" ht="12.75" customHeight="1">
      <c r="A245" s="89"/>
      <c r="B245" s="32"/>
      <c r="C245" s="31"/>
      <c r="D245" s="31"/>
      <c r="E245" s="31"/>
      <c r="F245" s="90"/>
      <c r="G245" s="32"/>
      <c r="H245" s="32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</row>
    <row r="246" spans="1:35" ht="12.75" customHeight="1">
      <c r="A246" s="89"/>
      <c r="B246" s="32"/>
      <c r="C246" s="31"/>
      <c r="D246" s="31"/>
      <c r="E246" s="31"/>
      <c r="F246" s="90"/>
      <c r="G246" s="32"/>
      <c r="H246" s="91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</row>
    <row r="247" spans="1:35" ht="12.75" customHeight="1">
      <c r="A247" s="89"/>
      <c r="B247" s="32"/>
      <c r="C247" s="31"/>
      <c r="D247" s="31"/>
      <c r="E247" s="31"/>
      <c r="F247" s="90"/>
      <c r="G247" s="32"/>
      <c r="H247" s="91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</row>
    <row r="248" spans="1:35" ht="12.75" customHeight="1">
      <c r="A248" s="89"/>
      <c r="B248" s="32"/>
      <c r="C248" s="31"/>
      <c r="D248" s="31"/>
      <c r="E248" s="31"/>
      <c r="F248" s="90"/>
      <c r="G248" s="32"/>
      <c r="H248" s="91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</row>
    <row r="249" spans="1:35" ht="12.75" customHeight="1">
      <c r="A249" s="89"/>
      <c r="B249" s="32"/>
      <c r="C249" s="31"/>
      <c r="D249" s="31"/>
      <c r="E249" s="31"/>
      <c r="F249" s="90"/>
      <c r="G249" s="32"/>
      <c r="H249" s="91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</row>
    <row r="250" spans="1:35" ht="12.75" customHeight="1">
      <c r="A250" s="89"/>
      <c r="B250" s="32"/>
      <c r="C250" s="31"/>
      <c r="D250" s="31"/>
      <c r="E250" s="31"/>
      <c r="F250" s="90"/>
      <c r="G250" s="32"/>
      <c r="H250" s="91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</row>
    <row r="251" spans="1:35" ht="12.75" customHeight="1">
      <c r="A251" s="89"/>
      <c r="B251" s="32"/>
      <c r="C251" s="31"/>
      <c r="D251" s="31"/>
      <c r="E251" s="31"/>
      <c r="F251" s="90"/>
      <c r="G251" s="32"/>
      <c r="H251" s="91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</row>
    <row r="252" spans="1:35" ht="12.75" customHeight="1">
      <c r="A252" s="89"/>
      <c r="B252" s="32"/>
      <c r="C252" s="31"/>
      <c r="D252" s="31"/>
      <c r="E252" s="31"/>
      <c r="F252" s="90"/>
      <c r="G252" s="32"/>
      <c r="H252" s="91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</row>
    <row r="253" spans="1:35" ht="12.75" customHeight="1">
      <c r="A253" s="89"/>
      <c r="B253" s="32"/>
      <c r="C253" s="31"/>
      <c r="D253" s="31"/>
      <c r="E253" s="31"/>
      <c r="F253" s="90"/>
      <c r="G253" s="32"/>
      <c r="H253" s="91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</row>
    <row r="254" spans="1:35" ht="12.75" customHeight="1">
      <c r="A254" s="89"/>
      <c r="B254" s="32"/>
      <c r="C254" s="31"/>
      <c r="D254" s="31"/>
      <c r="E254" s="31"/>
      <c r="F254" s="90"/>
      <c r="G254" s="32"/>
      <c r="H254" s="91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</row>
    <row r="255" spans="1:35" ht="12.75" customHeight="1">
      <c r="A255" s="89"/>
      <c r="B255" s="32"/>
      <c r="C255" s="31"/>
      <c r="D255" s="31"/>
      <c r="E255" s="31"/>
      <c r="F255" s="90"/>
      <c r="G255" s="32"/>
      <c r="H255" s="91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</row>
    <row r="256" spans="1:35" ht="12.75" customHeight="1">
      <c r="A256" s="89"/>
      <c r="B256" s="32"/>
      <c r="C256" s="31"/>
      <c r="D256" s="31"/>
      <c r="E256" s="31"/>
      <c r="F256" s="90"/>
      <c r="G256" s="32"/>
      <c r="H256" s="91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</row>
    <row r="257" spans="1:35" ht="12.75" customHeight="1">
      <c r="A257" s="89"/>
      <c r="B257" s="32"/>
      <c r="C257" s="31"/>
      <c r="D257" s="31"/>
      <c r="E257" s="31"/>
      <c r="F257" s="90"/>
      <c r="G257" s="32"/>
      <c r="H257" s="91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</row>
    <row r="258" spans="1:35" ht="12.75" customHeight="1">
      <c r="A258" s="89"/>
      <c r="B258" s="32"/>
      <c r="C258" s="31"/>
      <c r="D258" s="31"/>
      <c r="E258" s="31"/>
      <c r="F258" s="90"/>
      <c r="G258" s="32"/>
      <c r="H258" s="91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</row>
    <row r="259" spans="1:35" ht="12.75" customHeight="1">
      <c r="A259" s="89"/>
      <c r="B259" s="32"/>
      <c r="C259" s="31"/>
      <c r="D259" s="31"/>
      <c r="E259" s="31"/>
      <c r="F259" s="90"/>
      <c r="G259" s="32"/>
      <c r="H259" s="91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</row>
    <row r="260" spans="1:35" ht="12.75" customHeight="1">
      <c r="A260" s="89"/>
      <c r="B260" s="32"/>
      <c r="C260" s="31"/>
      <c r="D260" s="31"/>
      <c r="E260" s="31"/>
      <c r="F260" s="90"/>
      <c r="G260" s="32"/>
      <c r="H260" s="91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</row>
    <row r="261" spans="1:35" ht="12.75" customHeight="1">
      <c r="A261" s="89"/>
      <c r="B261" s="32"/>
      <c r="C261" s="31"/>
      <c r="D261" s="31"/>
      <c r="E261" s="31"/>
      <c r="F261" s="90"/>
      <c r="G261" s="32"/>
      <c r="H261" s="91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</row>
    <row r="262" spans="1:35" ht="12.75" customHeight="1">
      <c r="A262" s="89"/>
      <c r="B262" s="32"/>
      <c r="C262" s="31"/>
      <c r="D262" s="31"/>
      <c r="E262" s="31"/>
      <c r="F262" s="90"/>
      <c r="G262" s="32"/>
      <c r="H262" s="91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</row>
    <row r="263" spans="1:35" ht="12.75" customHeight="1">
      <c r="A263" s="89"/>
      <c r="B263" s="32"/>
      <c r="C263" s="31"/>
      <c r="D263" s="31"/>
      <c r="E263" s="31"/>
      <c r="F263" s="90"/>
      <c r="G263" s="32"/>
      <c r="H263" s="91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</row>
    <row r="264" spans="1:35" ht="12.75" customHeight="1">
      <c r="A264" s="89"/>
      <c r="B264" s="32"/>
      <c r="C264" s="31"/>
      <c r="D264" s="31"/>
      <c r="E264" s="31"/>
      <c r="F264" s="90"/>
      <c r="G264" s="32"/>
      <c r="H264" s="91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</row>
    <row r="265" spans="1:35" ht="12.75" customHeight="1">
      <c r="A265" s="89"/>
      <c r="B265" s="32"/>
      <c r="C265" s="31"/>
      <c r="D265" s="31"/>
      <c r="E265" s="31"/>
      <c r="F265" s="90"/>
      <c r="G265" s="32"/>
      <c r="H265" s="91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</row>
    <row r="266" spans="1:35" ht="12.75" customHeight="1">
      <c r="A266" s="89"/>
      <c r="B266" s="32"/>
      <c r="C266" s="31"/>
      <c r="D266" s="31"/>
      <c r="E266" s="31"/>
      <c r="F266" s="90"/>
      <c r="G266" s="32"/>
      <c r="H266" s="91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</row>
    <row r="267" spans="1:35" ht="12.75" customHeight="1">
      <c r="A267" s="89"/>
      <c r="B267" s="32"/>
      <c r="C267" s="31"/>
      <c r="D267" s="31"/>
      <c r="E267" s="31"/>
      <c r="F267" s="90"/>
      <c r="G267" s="32"/>
      <c r="H267" s="91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</row>
    <row r="268" spans="1:35" ht="12.75" customHeight="1">
      <c r="A268" s="89"/>
      <c r="B268" s="32"/>
      <c r="C268" s="31"/>
      <c r="D268" s="31"/>
      <c r="E268" s="31"/>
      <c r="F268" s="90"/>
      <c r="G268" s="32"/>
      <c r="H268" s="91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</row>
    <row r="269" spans="1:35" ht="12.75" customHeight="1">
      <c r="A269" s="89"/>
      <c r="B269" s="32"/>
      <c r="C269" s="31"/>
      <c r="D269" s="31"/>
      <c r="E269" s="31"/>
      <c r="F269" s="90"/>
      <c r="G269" s="32"/>
      <c r="H269" s="91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</row>
    <row r="270" spans="1:35" ht="12.75" customHeight="1">
      <c r="A270" s="89"/>
      <c r="B270" s="32"/>
      <c r="C270" s="31"/>
      <c r="D270" s="31"/>
      <c r="E270" s="31"/>
      <c r="F270" s="90"/>
      <c r="G270" s="32"/>
      <c r="H270" s="91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</row>
    <row r="271" spans="1:35" ht="12.75" customHeight="1">
      <c r="A271" s="89"/>
      <c r="B271" s="32"/>
      <c r="C271" s="31"/>
      <c r="D271" s="31"/>
      <c r="E271" s="31"/>
      <c r="F271" s="90"/>
      <c r="G271" s="32"/>
      <c r="H271" s="91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</row>
    <row r="272" spans="1:35" ht="12.75" customHeight="1">
      <c r="A272" s="89"/>
      <c r="B272" s="32"/>
      <c r="C272" s="31"/>
      <c r="D272" s="31"/>
      <c r="E272" s="31"/>
      <c r="F272" s="90"/>
      <c r="G272" s="32"/>
      <c r="H272" s="91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</row>
    <row r="273" spans="1:35" ht="12.75" customHeight="1">
      <c r="A273" s="89"/>
      <c r="B273" s="32"/>
      <c r="C273" s="31"/>
      <c r="D273" s="31"/>
      <c r="E273" s="31"/>
      <c r="F273" s="90"/>
      <c r="G273" s="32"/>
      <c r="H273" s="91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</row>
    <row r="274" spans="1:35" ht="12.75" customHeight="1">
      <c r="A274" s="89"/>
      <c r="B274" s="32"/>
      <c r="C274" s="31"/>
      <c r="D274" s="31"/>
      <c r="E274" s="31"/>
      <c r="F274" s="90"/>
      <c r="G274" s="32"/>
      <c r="H274" s="91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</row>
    <row r="275" spans="1:35" ht="12.75" customHeight="1">
      <c r="A275" s="89"/>
      <c r="B275" s="32"/>
      <c r="C275" s="31"/>
      <c r="D275" s="31"/>
      <c r="E275" s="31"/>
      <c r="F275" s="90"/>
      <c r="G275" s="32"/>
      <c r="H275" s="91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</row>
    <row r="276" spans="1:35" ht="12.75" customHeight="1">
      <c r="A276" s="89"/>
      <c r="B276" s="32"/>
      <c r="C276" s="31"/>
      <c r="D276" s="31"/>
      <c r="E276" s="31"/>
      <c r="F276" s="90"/>
      <c r="G276" s="32"/>
      <c r="H276" s="91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</row>
    <row r="277" spans="1:35" ht="12.75" customHeight="1">
      <c r="A277" s="89"/>
      <c r="B277" s="32"/>
      <c r="C277" s="31"/>
      <c r="D277" s="31"/>
      <c r="E277" s="31"/>
      <c r="F277" s="90"/>
      <c r="G277" s="32"/>
      <c r="H277" s="91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</row>
    <row r="278" spans="1:35" ht="12.75" customHeight="1">
      <c r="A278" s="89"/>
      <c r="B278" s="32"/>
      <c r="C278" s="31"/>
      <c r="D278" s="31"/>
      <c r="E278" s="31"/>
      <c r="F278" s="90"/>
      <c r="G278" s="32"/>
      <c r="H278" s="91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</row>
    <row r="279" spans="1:35" ht="12.75" customHeight="1">
      <c r="A279" s="89"/>
      <c r="B279" s="32"/>
      <c r="C279" s="31"/>
      <c r="D279" s="31"/>
      <c r="E279" s="31"/>
      <c r="F279" s="90"/>
      <c r="G279" s="32"/>
      <c r="H279" s="91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</row>
    <row r="280" spans="1:35" ht="12.75" customHeight="1">
      <c r="A280" s="89"/>
      <c r="B280" s="32"/>
      <c r="C280" s="31"/>
      <c r="D280" s="31"/>
      <c r="E280" s="31"/>
      <c r="F280" s="90"/>
      <c r="G280" s="32"/>
      <c r="H280" s="91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</row>
    <row r="281" spans="1:35" ht="12.75" customHeight="1">
      <c r="A281" s="89"/>
      <c r="B281" s="32"/>
      <c r="C281" s="31"/>
      <c r="D281" s="31"/>
      <c r="E281" s="31"/>
      <c r="F281" s="90"/>
      <c r="G281" s="32"/>
      <c r="H281" s="91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</row>
    <row r="282" spans="1:35" ht="12.75" customHeight="1">
      <c r="A282" s="89"/>
      <c r="B282" s="32"/>
      <c r="C282" s="31"/>
      <c r="D282" s="31"/>
      <c r="E282" s="31"/>
      <c r="F282" s="90"/>
      <c r="G282" s="32"/>
      <c r="H282" s="91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</row>
    <row r="283" spans="1:35" ht="12.75" customHeight="1">
      <c r="A283" s="89"/>
      <c r="B283" s="32"/>
      <c r="C283" s="31"/>
      <c r="D283" s="31"/>
      <c r="E283" s="31"/>
      <c r="F283" s="90"/>
      <c r="G283" s="32"/>
      <c r="H283" s="91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</row>
    <row r="284" spans="1:35" ht="12.75" customHeight="1">
      <c r="A284" s="89"/>
      <c r="B284" s="32"/>
      <c r="C284" s="31"/>
      <c r="D284" s="31"/>
      <c r="E284" s="31"/>
      <c r="F284" s="90"/>
      <c r="G284" s="32"/>
      <c r="H284" s="91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</row>
    <row r="285" spans="1:35" ht="12.75" customHeight="1">
      <c r="A285" s="89"/>
      <c r="B285" s="32"/>
      <c r="C285" s="31"/>
      <c r="D285" s="31"/>
      <c r="E285" s="31"/>
      <c r="F285" s="90"/>
      <c r="G285" s="32"/>
      <c r="H285" s="91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</row>
    <row r="286" spans="1:35" ht="12.75" customHeight="1">
      <c r="A286" s="89"/>
      <c r="B286" s="32"/>
      <c r="C286" s="31"/>
      <c r="D286" s="31"/>
      <c r="E286" s="31"/>
      <c r="F286" s="90"/>
      <c r="G286" s="32"/>
      <c r="H286" s="91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</row>
    <row r="287" spans="1:35" ht="12.75" customHeight="1">
      <c r="A287" s="89"/>
      <c r="B287" s="32"/>
      <c r="C287" s="31"/>
      <c r="D287" s="31"/>
      <c r="E287" s="31"/>
      <c r="F287" s="90"/>
      <c r="G287" s="32"/>
      <c r="H287" s="91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</row>
    <row r="288" spans="1:35" ht="12.75" customHeight="1">
      <c r="A288" s="89"/>
      <c r="B288" s="32"/>
      <c r="C288" s="31"/>
      <c r="D288" s="31"/>
      <c r="E288" s="31"/>
      <c r="F288" s="90"/>
      <c r="G288" s="32"/>
      <c r="H288" s="91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</row>
    <row r="289" spans="1:35" ht="12.75" customHeight="1">
      <c r="A289" s="89"/>
      <c r="B289" s="32"/>
      <c r="C289" s="31"/>
      <c r="D289" s="31"/>
      <c r="E289" s="31"/>
      <c r="F289" s="90"/>
      <c r="G289" s="32"/>
      <c r="H289" s="91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</row>
    <row r="290" spans="1:35" ht="12.75" customHeight="1">
      <c r="A290" s="89"/>
      <c r="B290" s="32"/>
      <c r="C290" s="31"/>
      <c r="D290" s="31"/>
      <c r="E290" s="31"/>
      <c r="F290" s="90"/>
      <c r="G290" s="32"/>
      <c r="H290" s="91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</row>
    <row r="291" spans="1:35" ht="12.75" customHeight="1">
      <c r="A291" s="89"/>
      <c r="B291" s="32"/>
      <c r="C291" s="31"/>
      <c r="D291" s="31"/>
      <c r="E291" s="31"/>
      <c r="F291" s="90"/>
      <c r="G291" s="32"/>
      <c r="H291" s="91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</row>
    <row r="292" spans="1:35" ht="12.75" customHeight="1">
      <c r="A292" s="89"/>
      <c r="B292" s="32"/>
      <c r="C292" s="31"/>
      <c r="D292" s="31"/>
      <c r="E292" s="31"/>
      <c r="F292" s="90"/>
      <c r="G292" s="32"/>
      <c r="H292" s="91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</row>
    <row r="293" spans="1:35" ht="12.75" customHeight="1">
      <c r="A293" s="89"/>
      <c r="B293" s="32"/>
      <c r="C293" s="31"/>
      <c r="D293" s="31"/>
      <c r="E293" s="31"/>
      <c r="F293" s="90"/>
      <c r="G293" s="32"/>
      <c r="H293" s="91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</row>
    <row r="294" spans="1:35" ht="12.75" customHeight="1">
      <c r="A294" s="89"/>
      <c r="B294" s="32"/>
      <c r="C294" s="31"/>
      <c r="D294" s="31"/>
      <c r="E294" s="31"/>
      <c r="F294" s="90"/>
      <c r="G294" s="32"/>
      <c r="H294" s="91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</row>
    <row r="295" spans="1:35" ht="12.75" customHeight="1">
      <c r="A295" s="89"/>
      <c r="B295" s="32"/>
      <c r="C295" s="31"/>
      <c r="D295" s="31"/>
      <c r="E295" s="31"/>
      <c r="F295" s="90"/>
      <c r="G295" s="32"/>
      <c r="H295" s="91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</row>
    <row r="296" spans="1:35" ht="12.75" customHeight="1">
      <c r="A296" s="89"/>
      <c r="B296" s="32"/>
      <c r="C296" s="31"/>
      <c r="D296" s="31"/>
      <c r="E296" s="31"/>
      <c r="F296" s="90"/>
      <c r="G296" s="32"/>
      <c r="H296" s="91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</row>
    <row r="297" spans="1:35" ht="12.75" customHeight="1">
      <c r="A297" s="89"/>
      <c r="B297" s="32"/>
      <c r="C297" s="31"/>
      <c r="D297" s="31"/>
      <c r="E297" s="31"/>
      <c r="F297" s="90"/>
      <c r="G297" s="32"/>
      <c r="H297" s="91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</row>
    <row r="298" spans="1:35" ht="12.75" customHeight="1">
      <c r="A298" s="89"/>
      <c r="B298" s="32"/>
      <c r="C298" s="31"/>
      <c r="D298" s="31"/>
      <c r="E298" s="31"/>
      <c r="F298" s="90"/>
      <c r="G298" s="32"/>
      <c r="H298" s="91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</row>
    <row r="299" spans="1:35" ht="12.75" customHeight="1">
      <c r="A299" s="89"/>
      <c r="B299" s="32"/>
      <c r="C299" s="31"/>
      <c r="D299" s="31"/>
      <c r="E299" s="31"/>
      <c r="F299" s="90"/>
      <c r="G299" s="32"/>
      <c r="H299" s="91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</row>
    <row r="300" spans="1:35" ht="12.75" customHeight="1">
      <c r="A300" s="89"/>
      <c r="B300" s="32"/>
      <c r="C300" s="31"/>
      <c r="D300" s="31"/>
      <c r="E300" s="31"/>
      <c r="F300" s="90"/>
      <c r="G300" s="32"/>
      <c r="H300" s="91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</row>
    <row r="301" spans="1:35" ht="12.75" customHeight="1">
      <c r="A301" s="89"/>
      <c r="B301" s="32"/>
      <c r="C301" s="31"/>
      <c r="D301" s="31"/>
      <c r="E301" s="31"/>
      <c r="F301" s="90"/>
      <c r="G301" s="32"/>
      <c r="H301" s="91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</row>
    <row r="302" spans="1:35" ht="12.75" customHeight="1">
      <c r="A302" s="89"/>
      <c r="B302" s="32"/>
      <c r="C302" s="31"/>
      <c r="D302" s="31"/>
      <c r="E302" s="31"/>
      <c r="F302" s="90"/>
      <c r="G302" s="32"/>
      <c r="H302" s="91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</row>
    <row r="303" spans="1:35" ht="12.75" customHeight="1">
      <c r="A303" s="89"/>
      <c r="B303" s="32"/>
      <c r="C303" s="31"/>
      <c r="D303" s="31"/>
      <c r="E303" s="31"/>
      <c r="F303" s="90"/>
      <c r="G303" s="32"/>
      <c r="H303" s="91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</row>
    <row r="304" spans="1:35" ht="12.75" customHeight="1">
      <c r="A304" s="89"/>
      <c r="B304" s="32"/>
      <c r="C304" s="31"/>
      <c r="D304" s="31"/>
      <c r="E304" s="31"/>
      <c r="F304" s="90"/>
      <c r="G304" s="32"/>
      <c r="H304" s="91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</row>
    <row r="305" spans="1:35" ht="12.75" customHeight="1">
      <c r="A305" s="89"/>
      <c r="B305" s="32"/>
      <c r="C305" s="31"/>
      <c r="D305" s="31"/>
      <c r="E305" s="31"/>
      <c r="F305" s="90"/>
      <c r="G305" s="32"/>
      <c r="H305" s="91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/>
      <c r="AI305" s="78"/>
    </row>
    <row r="306" spans="1:35" ht="12.75" customHeight="1">
      <c r="A306" s="89"/>
      <c r="B306" s="32"/>
      <c r="C306" s="31"/>
      <c r="D306" s="31"/>
      <c r="E306" s="31"/>
      <c r="F306" s="90"/>
      <c r="G306" s="32"/>
      <c r="H306" s="91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8"/>
      <c r="AI306" s="78"/>
    </row>
    <row r="307" spans="1:35" ht="12.75" customHeight="1">
      <c r="A307" s="89"/>
      <c r="B307" s="32"/>
      <c r="C307" s="31"/>
      <c r="D307" s="31"/>
      <c r="E307" s="31"/>
      <c r="F307" s="90"/>
      <c r="G307" s="32"/>
      <c r="H307" s="91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8"/>
      <c r="AI307" s="78"/>
    </row>
    <row r="308" spans="1:35" ht="12.75" customHeight="1">
      <c r="A308" s="89"/>
      <c r="B308" s="32"/>
      <c r="C308" s="31"/>
      <c r="D308" s="31"/>
      <c r="E308" s="31"/>
      <c r="F308" s="90"/>
      <c r="G308" s="32"/>
      <c r="H308" s="91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  <c r="AD308" s="78"/>
      <c r="AE308" s="78"/>
      <c r="AF308" s="78"/>
      <c r="AG308" s="78"/>
      <c r="AH308" s="78"/>
      <c r="AI308" s="78"/>
    </row>
    <row r="309" spans="1:35" ht="12.75" customHeight="1">
      <c r="A309" s="89"/>
      <c r="B309" s="32"/>
      <c r="C309" s="31"/>
      <c r="D309" s="31"/>
      <c r="E309" s="31"/>
      <c r="F309" s="90"/>
      <c r="G309" s="32"/>
      <c r="H309" s="91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  <c r="AD309" s="78"/>
      <c r="AE309" s="78"/>
      <c r="AF309" s="78"/>
      <c r="AG309" s="78"/>
      <c r="AH309" s="78"/>
      <c r="AI309" s="78"/>
    </row>
    <row r="310" spans="1:35" ht="12.75" customHeight="1">
      <c r="A310" s="89"/>
      <c r="B310" s="32"/>
      <c r="C310" s="31"/>
      <c r="D310" s="31"/>
      <c r="E310" s="31"/>
      <c r="F310" s="90"/>
      <c r="G310" s="32"/>
      <c r="H310" s="91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</row>
    <row r="311" spans="1:35" ht="12.75" customHeight="1">
      <c r="A311" s="89"/>
      <c r="B311" s="32"/>
      <c r="C311" s="31"/>
      <c r="D311" s="31"/>
      <c r="E311" s="31"/>
      <c r="F311" s="90"/>
      <c r="G311" s="32"/>
      <c r="H311" s="91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</row>
    <row r="312" spans="1:35" ht="12.75" customHeight="1">
      <c r="A312" s="89"/>
      <c r="B312" s="32"/>
      <c r="C312" s="31"/>
      <c r="D312" s="31"/>
      <c r="E312" s="31"/>
      <c r="F312" s="90"/>
      <c r="G312" s="32"/>
      <c r="H312" s="91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</row>
    <row r="313" spans="1:35" ht="12.75" customHeight="1">
      <c r="A313" s="89"/>
      <c r="B313" s="32"/>
      <c r="C313" s="31"/>
      <c r="D313" s="31"/>
      <c r="E313" s="31"/>
      <c r="F313" s="90"/>
      <c r="G313" s="32"/>
      <c r="H313" s="91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</row>
    <row r="314" spans="1:35" ht="12.75" customHeight="1">
      <c r="A314" s="89"/>
      <c r="B314" s="32"/>
      <c r="C314" s="31"/>
      <c r="D314" s="31"/>
      <c r="E314" s="31"/>
      <c r="F314" s="90"/>
      <c r="G314" s="32"/>
      <c r="H314" s="91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</row>
    <row r="315" spans="1:35" ht="12.75" customHeight="1">
      <c r="A315" s="89"/>
      <c r="B315" s="32"/>
      <c r="C315" s="31"/>
      <c r="D315" s="31"/>
      <c r="E315" s="31"/>
      <c r="F315" s="90"/>
      <c r="G315" s="32"/>
      <c r="H315" s="91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</row>
    <row r="316" spans="1:35" ht="12.75" customHeight="1">
      <c r="A316" s="89"/>
      <c r="B316" s="32"/>
      <c r="C316" s="31"/>
      <c r="D316" s="31"/>
      <c r="E316" s="31"/>
      <c r="F316" s="90"/>
      <c r="G316" s="32"/>
      <c r="H316" s="91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</row>
    <row r="317" spans="1:35" ht="12.75" customHeight="1">
      <c r="A317" s="89"/>
      <c r="B317" s="32"/>
      <c r="C317" s="31"/>
      <c r="D317" s="31"/>
      <c r="E317" s="31"/>
      <c r="F317" s="90"/>
      <c r="G317" s="32"/>
      <c r="H317" s="91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</row>
    <row r="318" spans="1:35" ht="12.75" customHeight="1">
      <c r="A318" s="89"/>
      <c r="B318" s="32"/>
      <c r="C318" s="31"/>
      <c r="D318" s="31"/>
      <c r="E318" s="31"/>
      <c r="F318" s="90"/>
      <c r="G318" s="32"/>
      <c r="H318" s="91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</row>
    <row r="319" spans="1:35" ht="12.75" customHeight="1">
      <c r="A319" s="89"/>
      <c r="B319" s="32"/>
      <c r="C319" s="31"/>
      <c r="D319" s="31"/>
      <c r="E319" s="31"/>
      <c r="F319" s="90"/>
      <c r="G319" s="32"/>
      <c r="H319" s="91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</row>
    <row r="320" spans="1:35" ht="12.75" customHeight="1">
      <c r="A320" s="89"/>
      <c r="B320" s="32"/>
      <c r="C320" s="31"/>
      <c r="D320" s="31"/>
      <c r="E320" s="31"/>
      <c r="F320" s="90"/>
      <c r="G320" s="32"/>
      <c r="H320" s="91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</row>
    <row r="321" spans="1:35" ht="12.75" customHeight="1">
      <c r="A321" s="89"/>
      <c r="B321" s="32"/>
      <c r="C321" s="31"/>
      <c r="D321" s="31"/>
      <c r="E321" s="31"/>
      <c r="F321" s="90"/>
      <c r="G321" s="32"/>
      <c r="H321" s="91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</row>
    <row r="322" spans="1:35" ht="12.75" customHeight="1">
      <c r="A322" s="89"/>
      <c r="B322" s="32"/>
      <c r="C322" s="31"/>
      <c r="D322" s="31"/>
      <c r="E322" s="31"/>
      <c r="F322" s="90"/>
      <c r="G322" s="32"/>
      <c r="H322" s="91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</row>
    <row r="323" spans="1:35" ht="12.75" customHeight="1">
      <c r="A323" s="89"/>
      <c r="B323" s="32"/>
      <c r="C323" s="31"/>
      <c r="D323" s="31"/>
      <c r="E323" s="31"/>
      <c r="F323" s="90"/>
      <c r="G323" s="32"/>
      <c r="H323" s="91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</row>
    <row r="324" spans="1:35" ht="12.75" customHeight="1">
      <c r="A324" s="89"/>
      <c r="B324" s="32"/>
      <c r="C324" s="31"/>
      <c r="D324" s="31"/>
      <c r="E324" s="31"/>
      <c r="F324" s="90"/>
      <c r="G324" s="32"/>
      <c r="H324" s="91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</row>
    <row r="325" spans="1:35" ht="12.75" customHeight="1">
      <c r="A325" s="89"/>
      <c r="B325" s="32"/>
      <c r="C325" s="31"/>
      <c r="D325" s="31"/>
      <c r="E325" s="31"/>
      <c r="F325" s="90"/>
      <c r="G325" s="32"/>
      <c r="H325" s="91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</row>
    <row r="326" spans="1:35" ht="12.75" customHeight="1">
      <c r="A326" s="89"/>
      <c r="B326" s="32"/>
      <c r="C326" s="31"/>
      <c r="D326" s="31"/>
      <c r="E326" s="31"/>
      <c r="F326" s="90"/>
      <c r="G326" s="32"/>
      <c r="H326" s="91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</row>
    <row r="327" spans="1:35" ht="12.75" customHeight="1">
      <c r="A327" s="89"/>
      <c r="B327" s="32"/>
      <c r="C327" s="31"/>
      <c r="D327" s="31"/>
      <c r="E327" s="31"/>
      <c r="F327" s="90"/>
      <c r="G327" s="32"/>
      <c r="H327" s="91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</row>
    <row r="328" spans="1:35" ht="12.75" customHeight="1">
      <c r="A328" s="89"/>
      <c r="B328" s="32"/>
      <c r="C328" s="31"/>
      <c r="D328" s="31"/>
      <c r="E328" s="31"/>
      <c r="F328" s="90"/>
      <c r="G328" s="32"/>
      <c r="H328" s="91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</row>
    <row r="329" spans="1:35" ht="12.75" customHeight="1">
      <c r="A329" s="89"/>
      <c r="B329" s="32"/>
      <c r="C329" s="31"/>
      <c r="D329" s="31"/>
      <c r="E329" s="31"/>
      <c r="F329" s="90"/>
      <c r="G329" s="32"/>
      <c r="H329" s="91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</row>
    <row r="330" spans="1:35" ht="12.75" customHeight="1">
      <c r="A330" s="89"/>
      <c r="B330" s="32"/>
      <c r="C330" s="31"/>
      <c r="D330" s="31"/>
      <c r="E330" s="31"/>
      <c r="F330" s="90"/>
      <c r="G330" s="32"/>
      <c r="H330" s="91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</row>
    <row r="331" spans="1:35" ht="12.75" customHeight="1">
      <c r="A331" s="89"/>
      <c r="B331" s="32"/>
      <c r="C331" s="31"/>
      <c r="D331" s="31"/>
      <c r="E331" s="31"/>
      <c r="F331" s="90"/>
      <c r="G331" s="32"/>
      <c r="H331" s="91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</row>
    <row r="332" spans="1:35" ht="12.75" customHeight="1">
      <c r="A332" s="89"/>
      <c r="B332" s="32"/>
      <c r="C332" s="31"/>
      <c r="D332" s="31"/>
      <c r="E332" s="31"/>
      <c r="F332" s="90"/>
      <c r="G332" s="32"/>
      <c r="H332" s="91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</row>
    <row r="333" spans="1:35" ht="12.75" customHeight="1">
      <c r="A333" s="89"/>
      <c r="B333" s="32"/>
      <c r="C333" s="31"/>
      <c r="D333" s="31"/>
      <c r="E333" s="31"/>
      <c r="F333" s="90"/>
      <c r="G333" s="32"/>
      <c r="H333" s="91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</row>
    <row r="334" spans="1:35" ht="12.75" customHeight="1">
      <c r="A334" s="89"/>
      <c r="B334" s="32"/>
      <c r="C334" s="31"/>
      <c r="D334" s="31"/>
      <c r="E334" s="31"/>
      <c r="F334" s="90"/>
      <c r="G334" s="32"/>
      <c r="H334" s="91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</row>
    <row r="335" spans="1:35" ht="12.75" customHeight="1">
      <c r="A335" s="89"/>
      <c r="B335" s="32"/>
      <c r="C335" s="31"/>
      <c r="D335" s="31"/>
      <c r="E335" s="31"/>
      <c r="F335" s="90"/>
      <c r="G335" s="32"/>
      <c r="H335" s="91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</row>
    <row r="336" spans="1:35" ht="12.75" customHeight="1">
      <c r="A336" s="89"/>
      <c r="B336" s="32"/>
      <c r="C336" s="31"/>
      <c r="D336" s="31"/>
      <c r="E336" s="31"/>
      <c r="F336" s="90"/>
      <c r="G336" s="32"/>
      <c r="H336" s="91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</row>
    <row r="337" spans="1:35" ht="12.75" customHeight="1">
      <c r="A337" s="89"/>
      <c r="B337" s="32"/>
      <c r="C337" s="31"/>
      <c r="D337" s="31"/>
      <c r="E337" s="31"/>
      <c r="F337" s="90"/>
      <c r="G337" s="32"/>
      <c r="H337" s="91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</row>
    <row r="338" spans="1:35" ht="12.75" customHeight="1">
      <c r="A338" s="89"/>
      <c r="B338" s="32"/>
      <c r="C338" s="31"/>
      <c r="D338" s="31"/>
      <c r="E338" s="31"/>
      <c r="F338" s="90"/>
      <c r="G338" s="32"/>
      <c r="H338" s="91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</row>
    <row r="339" spans="1:35" ht="12.75" customHeight="1">
      <c r="A339" s="89"/>
      <c r="B339" s="32"/>
      <c r="C339" s="31"/>
      <c r="D339" s="31"/>
      <c r="E339" s="31"/>
      <c r="F339" s="90"/>
      <c r="G339" s="32"/>
      <c r="H339" s="91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  <c r="AA339" s="78"/>
      <c r="AB339" s="78"/>
      <c r="AC339" s="78"/>
      <c r="AD339" s="78"/>
      <c r="AE339" s="78"/>
      <c r="AF339" s="78"/>
      <c r="AG339" s="78"/>
      <c r="AH339" s="78"/>
      <c r="AI339" s="78"/>
    </row>
    <row r="340" spans="1:35" ht="12.75" customHeight="1">
      <c r="A340" s="89"/>
      <c r="B340" s="32"/>
      <c r="C340" s="31"/>
      <c r="D340" s="31"/>
      <c r="E340" s="31"/>
      <c r="F340" s="90"/>
      <c r="G340" s="32"/>
      <c r="H340" s="91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  <c r="AA340" s="78"/>
      <c r="AB340" s="78"/>
      <c r="AC340" s="78"/>
      <c r="AD340" s="78"/>
      <c r="AE340" s="78"/>
      <c r="AF340" s="78"/>
      <c r="AG340" s="78"/>
      <c r="AH340" s="78"/>
      <c r="AI340" s="78"/>
    </row>
    <row r="341" spans="1:35" ht="12.75" customHeight="1">
      <c r="A341" s="89"/>
      <c r="B341" s="32"/>
      <c r="C341" s="31"/>
      <c r="D341" s="31"/>
      <c r="E341" s="31"/>
      <c r="F341" s="90"/>
      <c r="G341" s="32"/>
      <c r="H341" s="91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  <c r="AA341" s="78"/>
      <c r="AB341" s="78"/>
      <c r="AC341" s="78"/>
      <c r="AD341" s="78"/>
      <c r="AE341" s="78"/>
      <c r="AF341" s="78"/>
      <c r="AG341" s="78"/>
      <c r="AH341" s="78"/>
      <c r="AI341" s="78"/>
    </row>
    <row r="342" spans="1:35" ht="12.75" customHeight="1">
      <c r="A342" s="89"/>
      <c r="B342" s="32"/>
      <c r="C342" s="31"/>
      <c r="D342" s="31"/>
      <c r="E342" s="31"/>
      <c r="F342" s="90"/>
      <c r="G342" s="32"/>
      <c r="H342" s="91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  <c r="AA342" s="78"/>
      <c r="AB342" s="78"/>
      <c r="AC342" s="78"/>
      <c r="AD342" s="78"/>
      <c r="AE342" s="78"/>
      <c r="AF342" s="78"/>
      <c r="AG342" s="78"/>
      <c r="AH342" s="78"/>
      <c r="AI342" s="78"/>
    </row>
    <row r="343" spans="1:35" ht="12.75" customHeight="1">
      <c r="A343" s="89"/>
      <c r="B343" s="32"/>
      <c r="C343" s="31"/>
      <c r="D343" s="31"/>
      <c r="E343" s="31"/>
      <c r="F343" s="90"/>
      <c r="G343" s="32"/>
      <c r="H343" s="91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  <c r="AA343" s="78"/>
      <c r="AB343" s="78"/>
      <c r="AC343" s="78"/>
      <c r="AD343" s="78"/>
      <c r="AE343" s="78"/>
      <c r="AF343" s="78"/>
      <c r="AG343" s="78"/>
      <c r="AH343" s="78"/>
      <c r="AI343" s="78"/>
    </row>
    <row r="344" spans="1:35" ht="12.75" customHeight="1">
      <c r="A344" s="89"/>
      <c r="B344" s="32"/>
      <c r="C344" s="31"/>
      <c r="D344" s="31"/>
      <c r="E344" s="31"/>
      <c r="F344" s="90"/>
      <c r="G344" s="32"/>
      <c r="H344" s="91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</row>
    <row r="345" spans="1:35" ht="12.75" customHeight="1">
      <c r="A345" s="89"/>
      <c r="B345" s="32"/>
      <c r="C345" s="31"/>
      <c r="D345" s="31"/>
      <c r="E345" s="31"/>
      <c r="F345" s="90"/>
      <c r="G345" s="32"/>
      <c r="H345" s="91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</row>
    <row r="346" spans="1:35" ht="12.75" customHeight="1">
      <c r="A346" s="89"/>
      <c r="B346" s="32"/>
      <c r="C346" s="31"/>
      <c r="D346" s="31"/>
      <c r="E346" s="31"/>
      <c r="F346" s="90"/>
      <c r="G346" s="32"/>
      <c r="H346" s="91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</row>
    <row r="347" spans="1:35" ht="12.75" customHeight="1">
      <c r="A347" s="89"/>
      <c r="B347" s="32"/>
      <c r="C347" s="31"/>
      <c r="D347" s="31"/>
      <c r="E347" s="31"/>
      <c r="F347" s="90"/>
      <c r="G347" s="32"/>
      <c r="H347" s="91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</row>
    <row r="348" spans="1:35" ht="12.75" customHeight="1">
      <c r="A348" s="89"/>
      <c r="B348" s="32"/>
      <c r="C348" s="31"/>
      <c r="D348" s="31"/>
      <c r="E348" s="31"/>
      <c r="F348" s="90"/>
      <c r="G348" s="32"/>
      <c r="H348" s="91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</row>
    <row r="349" spans="1:35" ht="12.75" customHeight="1">
      <c r="A349" s="89"/>
      <c r="B349" s="32"/>
      <c r="C349" s="31"/>
      <c r="D349" s="31"/>
      <c r="E349" s="31"/>
      <c r="F349" s="90"/>
      <c r="G349" s="32"/>
      <c r="H349" s="91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  <c r="AA349" s="78"/>
      <c r="AB349" s="78"/>
      <c r="AC349" s="78"/>
      <c r="AD349" s="78"/>
      <c r="AE349" s="78"/>
      <c r="AF349" s="78"/>
      <c r="AG349" s="78"/>
      <c r="AH349" s="78"/>
      <c r="AI349" s="78"/>
    </row>
    <row r="350" spans="1:35" ht="12.75" customHeight="1">
      <c r="A350" s="89"/>
      <c r="B350" s="32"/>
      <c r="C350" s="31"/>
      <c r="D350" s="31"/>
      <c r="E350" s="31"/>
      <c r="F350" s="90"/>
      <c r="G350" s="32"/>
      <c r="H350" s="91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  <c r="AA350" s="78"/>
      <c r="AB350" s="78"/>
      <c r="AC350" s="78"/>
      <c r="AD350" s="78"/>
      <c r="AE350" s="78"/>
      <c r="AF350" s="78"/>
      <c r="AG350" s="78"/>
      <c r="AH350" s="78"/>
      <c r="AI350" s="78"/>
    </row>
    <row r="351" spans="1:35" ht="12.75" customHeight="1">
      <c r="A351" s="89"/>
      <c r="B351" s="32"/>
      <c r="C351" s="31"/>
      <c r="D351" s="31"/>
      <c r="E351" s="31"/>
      <c r="F351" s="90"/>
      <c r="G351" s="32"/>
      <c r="H351" s="91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  <c r="AA351" s="78"/>
      <c r="AB351" s="78"/>
      <c r="AC351" s="78"/>
      <c r="AD351" s="78"/>
      <c r="AE351" s="78"/>
      <c r="AF351" s="78"/>
      <c r="AG351" s="78"/>
      <c r="AH351" s="78"/>
      <c r="AI351" s="78"/>
    </row>
    <row r="352" spans="1:35" ht="12.75" customHeight="1">
      <c r="A352" s="89"/>
      <c r="B352" s="32"/>
      <c r="C352" s="31"/>
      <c r="D352" s="31"/>
      <c r="E352" s="31"/>
      <c r="F352" s="90"/>
      <c r="G352" s="32"/>
      <c r="H352" s="91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</row>
    <row r="353" spans="1:35" ht="12.75" customHeight="1">
      <c r="A353" s="89"/>
      <c r="B353" s="32"/>
      <c r="C353" s="31"/>
      <c r="D353" s="31"/>
      <c r="E353" s="31"/>
      <c r="F353" s="90"/>
      <c r="G353" s="32"/>
      <c r="H353" s="91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  <c r="AA353" s="78"/>
      <c r="AB353" s="78"/>
      <c r="AC353" s="78"/>
      <c r="AD353" s="78"/>
      <c r="AE353" s="78"/>
      <c r="AF353" s="78"/>
      <c r="AG353" s="78"/>
      <c r="AH353" s="78"/>
      <c r="AI353" s="78"/>
    </row>
    <row r="354" spans="1:35" ht="12.75" customHeight="1">
      <c r="A354" s="89"/>
      <c r="B354" s="32"/>
      <c r="C354" s="31"/>
      <c r="D354" s="31"/>
      <c r="E354" s="31"/>
      <c r="F354" s="90"/>
      <c r="G354" s="32"/>
      <c r="H354" s="91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  <c r="AA354" s="78"/>
      <c r="AB354" s="78"/>
      <c r="AC354" s="78"/>
      <c r="AD354" s="78"/>
      <c r="AE354" s="78"/>
      <c r="AF354" s="78"/>
      <c r="AG354" s="78"/>
      <c r="AH354" s="78"/>
      <c r="AI354" s="78"/>
    </row>
    <row r="355" spans="1:35" ht="12.75" customHeight="1">
      <c r="A355" s="89"/>
      <c r="B355" s="32"/>
      <c r="C355" s="31"/>
      <c r="D355" s="31"/>
      <c r="E355" s="31"/>
      <c r="F355" s="90"/>
      <c r="G355" s="32"/>
      <c r="H355" s="91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</row>
    <row r="356" spans="1:35" ht="12.75" customHeight="1">
      <c r="A356" s="89"/>
      <c r="B356" s="32"/>
      <c r="C356" s="31"/>
      <c r="D356" s="31"/>
      <c r="E356" s="31"/>
      <c r="F356" s="90"/>
      <c r="G356" s="32"/>
      <c r="H356" s="91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</row>
    <row r="357" spans="1:35" ht="12.75" customHeight="1">
      <c r="A357" s="89"/>
      <c r="B357" s="32"/>
      <c r="C357" s="31"/>
      <c r="D357" s="31"/>
      <c r="E357" s="31"/>
      <c r="F357" s="90"/>
      <c r="G357" s="32"/>
      <c r="H357" s="91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  <c r="AA357" s="78"/>
      <c r="AB357" s="78"/>
      <c r="AC357" s="78"/>
      <c r="AD357" s="78"/>
      <c r="AE357" s="78"/>
      <c r="AF357" s="78"/>
      <c r="AG357" s="78"/>
      <c r="AH357" s="78"/>
      <c r="AI357" s="78"/>
    </row>
    <row r="358" spans="1:35" ht="12.75" customHeight="1">
      <c r="A358" s="89"/>
      <c r="B358" s="32"/>
      <c r="C358" s="31"/>
      <c r="D358" s="31"/>
      <c r="E358" s="31"/>
      <c r="F358" s="90"/>
      <c r="G358" s="32"/>
      <c r="H358" s="91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  <c r="AA358" s="78"/>
      <c r="AB358" s="78"/>
      <c r="AC358" s="78"/>
      <c r="AD358" s="78"/>
      <c r="AE358" s="78"/>
      <c r="AF358" s="78"/>
      <c r="AG358" s="78"/>
      <c r="AH358" s="78"/>
      <c r="AI358" s="78"/>
    </row>
    <row r="359" spans="1:35" ht="12.75" customHeight="1">
      <c r="A359" s="89"/>
      <c r="B359" s="32"/>
      <c r="C359" s="31"/>
      <c r="D359" s="31"/>
      <c r="E359" s="31"/>
      <c r="F359" s="90"/>
      <c r="G359" s="32"/>
      <c r="H359" s="91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  <c r="AA359" s="78"/>
      <c r="AB359" s="78"/>
      <c r="AC359" s="78"/>
      <c r="AD359" s="78"/>
      <c r="AE359" s="78"/>
      <c r="AF359" s="78"/>
      <c r="AG359" s="78"/>
      <c r="AH359" s="78"/>
      <c r="AI359" s="78"/>
    </row>
    <row r="360" spans="1:35" ht="12.75" customHeight="1">
      <c r="A360" s="89"/>
      <c r="B360" s="32"/>
      <c r="C360" s="31"/>
      <c r="D360" s="31"/>
      <c r="E360" s="31"/>
      <c r="F360" s="90"/>
      <c r="G360" s="32"/>
      <c r="H360" s="91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</row>
    <row r="361" spans="1:35" ht="12.75" customHeight="1">
      <c r="A361" s="89"/>
      <c r="B361" s="32"/>
      <c r="C361" s="31"/>
      <c r="D361" s="31"/>
      <c r="E361" s="31"/>
      <c r="F361" s="90"/>
      <c r="G361" s="32"/>
      <c r="H361" s="91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</row>
    <row r="362" spans="1:35" ht="12.75" customHeight="1">
      <c r="A362" s="89"/>
      <c r="B362" s="32"/>
      <c r="C362" s="31"/>
      <c r="D362" s="31"/>
      <c r="E362" s="31"/>
      <c r="F362" s="90"/>
      <c r="G362" s="32"/>
      <c r="H362" s="91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</row>
    <row r="363" spans="1:35" ht="12.75" customHeight="1">
      <c r="A363" s="89"/>
      <c r="B363" s="32"/>
      <c r="C363" s="31"/>
      <c r="D363" s="31"/>
      <c r="E363" s="31"/>
      <c r="F363" s="90"/>
      <c r="G363" s="32"/>
      <c r="H363" s="91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</row>
    <row r="364" spans="1:35" ht="12.75" customHeight="1">
      <c r="A364" s="89"/>
      <c r="B364" s="18"/>
      <c r="C364" s="20"/>
      <c r="D364" s="20"/>
      <c r="E364" s="18"/>
      <c r="F364" s="18"/>
      <c r="G364" s="18"/>
      <c r="H364" s="91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</row>
    <row r="365" spans="1:35" ht="12.75" customHeight="1">
      <c r="A365" s="89"/>
      <c r="B365" s="18"/>
      <c r="C365" s="20"/>
      <c r="D365" s="20"/>
      <c r="E365" s="18"/>
      <c r="F365" s="18"/>
      <c r="G365" s="18"/>
      <c r="H365" s="91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</row>
    <row r="366" spans="1:35" ht="12.75" customHeight="1">
      <c r="A366" s="89"/>
      <c r="B366" s="18"/>
      <c r="C366" s="20"/>
      <c r="D366" s="20"/>
      <c r="E366" s="18"/>
      <c r="F366" s="18"/>
      <c r="G366" s="18"/>
      <c r="H366" s="91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</row>
    <row r="367" spans="1:35" ht="12.75" customHeight="1">
      <c r="A367" s="89"/>
      <c r="B367" s="18"/>
      <c r="C367" s="20"/>
      <c r="D367" s="20"/>
      <c r="E367" s="18"/>
      <c r="F367" s="18"/>
      <c r="G367" s="18"/>
      <c r="H367" s="91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</row>
    <row r="368" spans="1:35" ht="12.75" customHeight="1">
      <c r="A368" s="89"/>
      <c r="B368" s="18"/>
      <c r="C368" s="20"/>
      <c r="D368" s="20"/>
      <c r="E368" s="18"/>
      <c r="F368" s="18"/>
      <c r="G368" s="18"/>
      <c r="H368" s="91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</row>
    <row r="369" spans="1:35" ht="12.75" customHeight="1">
      <c r="A369" s="89"/>
      <c r="B369" s="18"/>
      <c r="C369" s="20"/>
      <c r="D369" s="20"/>
      <c r="E369" s="18"/>
      <c r="F369" s="18"/>
      <c r="G369" s="18"/>
      <c r="H369" s="91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  <c r="AA369" s="78"/>
      <c r="AB369" s="78"/>
      <c r="AC369" s="78"/>
      <c r="AD369" s="78"/>
      <c r="AE369" s="78"/>
      <c r="AF369" s="78"/>
      <c r="AG369" s="78"/>
      <c r="AH369" s="78"/>
      <c r="AI369" s="78"/>
    </row>
    <row r="370" spans="1:35" ht="12.75" customHeight="1">
      <c r="A370" s="89"/>
      <c r="B370" s="18"/>
      <c r="C370" s="20"/>
      <c r="D370" s="20"/>
      <c r="E370" s="18"/>
      <c r="F370" s="18"/>
      <c r="G370" s="18"/>
      <c r="H370" s="91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  <c r="AA370" s="78"/>
      <c r="AB370" s="78"/>
      <c r="AC370" s="78"/>
      <c r="AD370" s="78"/>
      <c r="AE370" s="78"/>
      <c r="AF370" s="78"/>
      <c r="AG370" s="78"/>
      <c r="AH370" s="78"/>
      <c r="AI370" s="78"/>
    </row>
    <row r="371" spans="1:35" ht="12.75" customHeight="1">
      <c r="A371" s="89"/>
      <c r="B371" s="18"/>
      <c r="C371" s="20"/>
      <c r="D371" s="20"/>
      <c r="E371" s="18"/>
      <c r="F371" s="18"/>
      <c r="G371" s="18"/>
      <c r="H371" s="91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  <c r="AA371" s="78"/>
      <c r="AB371" s="78"/>
      <c r="AC371" s="78"/>
      <c r="AD371" s="78"/>
      <c r="AE371" s="78"/>
      <c r="AF371" s="78"/>
      <c r="AG371" s="78"/>
      <c r="AH371" s="78"/>
      <c r="AI371" s="78"/>
    </row>
    <row r="372" spans="1:35" ht="12.75" customHeight="1">
      <c r="A372" s="89"/>
      <c r="B372" s="18"/>
      <c r="C372" s="20"/>
      <c r="D372" s="20"/>
      <c r="E372" s="18"/>
      <c r="F372" s="18"/>
      <c r="G372" s="18"/>
      <c r="H372" s="91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  <c r="AA372" s="78"/>
      <c r="AB372" s="78"/>
      <c r="AC372" s="78"/>
      <c r="AD372" s="78"/>
      <c r="AE372" s="78"/>
      <c r="AF372" s="78"/>
      <c r="AG372" s="78"/>
      <c r="AH372" s="78"/>
      <c r="AI372" s="78"/>
    </row>
    <row r="373" spans="1:35" ht="12.75" customHeight="1">
      <c r="A373" s="89"/>
      <c r="B373" s="18"/>
      <c r="C373" s="20"/>
      <c r="D373" s="20"/>
      <c r="E373" s="18"/>
      <c r="F373" s="18"/>
      <c r="G373" s="18"/>
      <c r="H373" s="91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  <c r="AA373" s="78"/>
      <c r="AB373" s="78"/>
      <c r="AC373" s="78"/>
      <c r="AD373" s="78"/>
      <c r="AE373" s="78"/>
      <c r="AF373" s="78"/>
      <c r="AG373" s="78"/>
      <c r="AH373" s="78"/>
      <c r="AI373" s="78"/>
    </row>
    <row r="374" spans="1:35" ht="12.75" customHeight="1">
      <c r="A374" s="89"/>
      <c r="B374" s="18"/>
      <c r="C374" s="20"/>
      <c r="D374" s="20"/>
      <c r="E374" s="18"/>
      <c r="F374" s="18"/>
      <c r="G374" s="18"/>
      <c r="H374" s="91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  <c r="AA374" s="78"/>
      <c r="AB374" s="78"/>
      <c r="AC374" s="78"/>
      <c r="AD374" s="78"/>
      <c r="AE374" s="78"/>
      <c r="AF374" s="78"/>
      <c r="AG374" s="78"/>
      <c r="AH374" s="78"/>
      <c r="AI374" s="78"/>
    </row>
    <row r="375" spans="1:35" ht="12.75" customHeight="1">
      <c r="A375" s="89"/>
      <c r="B375" s="18"/>
      <c r="C375" s="20"/>
      <c r="D375" s="20"/>
      <c r="E375" s="18"/>
      <c r="F375" s="18"/>
      <c r="G375" s="18"/>
      <c r="H375" s="91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  <c r="AA375" s="78"/>
      <c r="AB375" s="78"/>
      <c r="AC375" s="78"/>
      <c r="AD375" s="78"/>
      <c r="AE375" s="78"/>
      <c r="AF375" s="78"/>
      <c r="AG375" s="78"/>
      <c r="AH375" s="78"/>
      <c r="AI375" s="78"/>
    </row>
    <row r="376" spans="1:35" ht="12.75" customHeight="1">
      <c r="A376" s="89"/>
      <c r="B376" s="18"/>
      <c r="C376" s="20"/>
      <c r="D376" s="20"/>
      <c r="E376" s="18"/>
      <c r="F376" s="18"/>
      <c r="G376" s="18"/>
      <c r="H376" s="91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  <c r="AA376" s="78"/>
      <c r="AB376" s="78"/>
      <c r="AC376" s="78"/>
      <c r="AD376" s="78"/>
      <c r="AE376" s="78"/>
      <c r="AF376" s="78"/>
      <c r="AG376" s="78"/>
      <c r="AH376" s="78"/>
      <c r="AI376" s="78"/>
    </row>
    <row r="377" spans="1:35" ht="12.75" customHeight="1">
      <c r="A377" s="89"/>
      <c r="B377" s="18"/>
      <c r="C377" s="20"/>
      <c r="D377" s="20"/>
      <c r="E377" s="18"/>
      <c r="F377" s="18"/>
      <c r="G377" s="18"/>
      <c r="H377" s="91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  <c r="AA377" s="78"/>
      <c r="AB377" s="78"/>
      <c r="AC377" s="78"/>
      <c r="AD377" s="78"/>
      <c r="AE377" s="78"/>
      <c r="AF377" s="78"/>
      <c r="AG377" s="78"/>
      <c r="AH377" s="78"/>
      <c r="AI377" s="78"/>
    </row>
    <row r="378" spans="1:35" ht="12.75" customHeight="1">
      <c r="A378" s="89"/>
      <c r="B378" s="18"/>
      <c r="C378" s="20"/>
      <c r="D378" s="20"/>
      <c r="E378" s="18"/>
      <c r="F378" s="18"/>
      <c r="G378" s="18"/>
      <c r="H378" s="91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  <c r="AA378" s="78"/>
      <c r="AB378" s="78"/>
      <c r="AC378" s="78"/>
      <c r="AD378" s="78"/>
      <c r="AE378" s="78"/>
      <c r="AF378" s="78"/>
      <c r="AG378" s="78"/>
      <c r="AH378" s="78"/>
      <c r="AI378" s="78"/>
    </row>
    <row r="379" spans="1:35" ht="12.75" customHeight="1">
      <c r="A379" s="89"/>
      <c r="B379" s="18"/>
      <c r="C379" s="20"/>
      <c r="D379" s="20"/>
      <c r="E379" s="18"/>
      <c r="F379" s="18"/>
      <c r="G379" s="18"/>
      <c r="H379" s="91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  <c r="AA379" s="78"/>
      <c r="AB379" s="78"/>
      <c r="AC379" s="78"/>
      <c r="AD379" s="78"/>
      <c r="AE379" s="78"/>
      <c r="AF379" s="78"/>
      <c r="AG379" s="78"/>
      <c r="AH379" s="78"/>
      <c r="AI379" s="78"/>
    </row>
    <row r="380" spans="1:35" ht="12.75" customHeight="1">
      <c r="A380" s="89"/>
      <c r="B380" s="18"/>
      <c r="C380" s="20"/>
      <c r="D380" s="20"/>
      <c r="E380" s="18"/>
      <c r="F380" s="18"/>
      <c r="G380" s="18"/>
      <c r="H380" s="91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  <c r="AA380" s="78"/>
      <c r="AB380" s="78"/>
      <c r="AC380" s="78"/>
      <c r="AD380" s="78"/>
      <c r="AE380" s="78"/>
      <c r="AF380" s="78"/>
      <c r="AG380" s="78"/>
      <c r="AH380" s="78"/>
      <c r="AI380" s="78"/>
    </row>
    <row r="381" spans="1:35" ht="12.75" customHeight="1">
      <c r="A381" s="89"/>
      <c r="B381" s="18"/>
      <c r="C381" s="20"/>
      <c r="D381" s="20"/>
      <c r="E381" s="18"/>
      <c r="F381" s="18"/>
      <c r="G381" s="18"/>
      <c r="H381" s="91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8"/>
      <c r="AB381" s="78"/>
      <c r="AC381" s="78"/>
      <c r="AD381" s="78"/>
      <c r="AE381" s="78"/>
      <c r="AF381" s="78"/>
      <c r="AG381" s="78"/>
      <c r="AH381" s="78"/>
      <c r="AI381" s="78"/>
    </row>
    <row r="382" spans="1:35" ht="12.75" customHeight="1">
      <c r="A382" s="89"/>
      <c r="B382" s="18"/>
      <c r="C382" s="20"/>
      <c r="D382" s="20"/>
      <c r="E382" s="18"/>
      <c r="F382" s="18"/>
      <c r="G382" s="18"/>
      <c r="H382" s="91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  <c r="AC382" s="78"/>
      <c r="AD382" s="78"/>
      <c r="AE382" s="78"/>
      <c r="AF382" s="78"/>
      <c r="AG382" s="78"/>
      <c r="AH382" s="78"/>
      <c r="AI382" s="78"/>
    </row>
    <row r="383" spans="1:35" ht="12.75" customHeight="1">
      <c r="A383" s="89"/>
      <c r="B383" s="18"/>
      <c r="C383" s="20"/>
      <c r="D383" s="20"/>
      <c r="E383" s="18"/>
      <c r="F383" s="18"/>
      <c r="G383" s="18"/>
      <c r="H383" s="91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8"/>
      <c r="AB383" s="78"/>
      <c r="AC383" s="78"/>
      <c r="AD383" s="78"/>
      <c r="AE383" s="78"/>
      <c r="AF383" s="78"/>
      <c r="AG383" s="78"/>
      <c r="AH383" s="78"/>
      <c r="AI383" s="78"/>
    </row>
    <row r="384" spans="1:35" ht="12.75" customHeight="1">
      <c r="A384" s="89"/>
      <c r="B384" s="18"/>
      <c r="C384" s="20"/>
      <c r="D384" s="20"/>
      <c r="E384" s="18"/>
      <c r="F384" s="18"/>
      <c r="G384" s="18"/>
      <c r="H384" s="91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8"/>
      <c r="AB384" s="78"/>
      <c r="AC384" s="78"/>
      <c r="AD384" s="78"/>
      <c r="AE384" s="78"/>
      <c r="AF384" s="78"/>
      <c r="AG384" s="78"/>
      <c r="AH384" s="78"/>
      <c r="AI384" s="78"/>
    </row>
    <row r="385" spans="1:35" ht="12.75" customHeight="1">
      <c r="A385" s="89"/>
      <c r="B385" s="18"/>
      <c r="C385" s="20"/>
      <c r="D385" s="20"/>
      <c r="E385" s="18"/>
      <c r="F385" s="18"/>
      <c r="G385" s="18"/>
      <c r="H385" s="91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  <c r="AD385" s="78"/>
      <c r="AE385" s="78"/>
      <c r="AF385" s="78"/>
      <c r="AG385" s="78"/>
      <c r="AH385" s="78"/>
      <c r="AI385" s="78"/>
    </row>
    <row r="386" spans="1:35" ht="12.75" customHeight="1">
      <c r="A386" s="89"/>
      <c r="B386" s="18"/>
      <c r="C386" s="20"/>
      <c r="D386" s="20"/>
      <c r="E386" s="18"/>
      <c r="F386" s="18"/>
      <c r="G386" s="18"/>
      <c r="H386" s="91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  <c r="AA386" s="78"/>
      <c r="AB386" s="78"/>
      <c r="AC386" s="78"/>
      <c r="AD386" s="78"/>
      <c r="AE386" s="78"/>
      <c r="AF386" s="78"/>
      <c r="AG386" s="78"/>
      <c r="AH386" s="78"/>
      <c r="AI386" s="78"/>
    </row>
    <row r="387" spans="1:35" ht="12.75" customHeight="1">
      <c r="A387" s="89"/>
      <c r="B387" s="18"/>
      <c r="C387" s="20"/>
      <c r="D387" s="20"/>
      <c r="E387" s="18"/>
      <c r="F387" s="18"/>
      <c r="G387" s="18"/>
      <c r="H387" s="91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  <c r="AA387" s="78"/>
      <c r="AB387" s="78"/>
      <c r="AC387" s="78"/>
      <c r="AD387" s="78"/>
      <c r="AE387" s="78"/>
      <c r="AF387" s="78"/>
      <c r="AG387" s="78"/>
      <c r="AH387" s="78"/>
      <c r="AI387" s="78"/>
    </row>
    <row r="388" spans="1:35" ht="12.75" customHeight="1">
      <c r="A388" s="89"/>
      <c r="B388" s="18"/>
      <c r="C388" s="20"/>
      <c r="D388" s="20"/>
      <c r="E388" s="18"/>
      <c r="F388" s="18"/>
      <c r="G388" s="18"/>
      <c r="H388" s="91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  <c r="AA388" s="78"/>
      <c r="AB388" s="78"/>
      <c r="AC388" s="78"/>
      <c r="AD388" s="78"/>
      <c r="AE388" s="78"/>
      <c r="AF388" s="78"/>
      <c r="AG388" s="78"/>
      <c r="AH388" s="78"/>
      <c r="AI388" s="78"/>
    </row>
    <row r="389" spans="1:35" ht="12.75" customHeight="1">
      <c r="A389" s="89"/>
      <c r="B389" s="18"/>
      <c r="C389" s="20"/>
      <c r="D389" s="20"/>
      <c r="E389" s="18"/>
      <c r="F389" s="18"/>
      <c r="G389" s="18"/>
      <c r="H389" s="91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  <c r="AA389" s="78"/>
      <c r="AB389" s="78"/>
      <c r="AC389" s="78"/>
      <c r="AD389" s="78"/>
      <c r="AE389" s="78"/>
      <c r="AF389" s="78"/>
      <c r="AG389" s="78"/>
      <c r="AH389" s="78"/>
      <c r="AI389" s="78"/>
    </row>
    <row r="390" spans="1:35" ht="12.75" customHeight="1">
      <c r="A390" s="89"/>
      <c r="B390" s="18"/>
      <c r="C390" s="20"/>
      <c r="D390" s="20"/>
      <c r="E390" s="18"/>
      <c r="F390" s="18"/>
      <c r="G390" s="18"/>
      <c r="H390" s="91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  <c r="AA390" s="78"/>
      <c r="AB390" s="78"/>
      <c r="AC390" s="78"/>
      <c r="AD390" s="78"/>
      <c r="AE390" s="78"/>
      <c r="AF390" s="78"/>
      <c r="AG390" s="78"/>
      <c r="AH390" s="78"/>
      <c r="AI390" s="78"/>
    </row>
    <row r="391" spans="1:35" ht="12.75" customHeight="1">
      <c r="A391" s="89"/>
      <c r="B391" s="18"/>
      <c r="C391" s="20"/>
      <c r="D391" s="20"/>
      <c r="E391" s="18"/>
      <c r="F391" s="18"/>
      <c r="G391" s="18"/>
      <c r="H391" s="91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  <c r="AA391" s="78"/>
      <c r="AB391" s="78"/>
      <c r="AC391" s="78"/>
      <c r="AD391" s="78"/>
      <c r="AE391" s="78"/>
      <c r="AF391" s="78"/>
      <c r="AG391" s="78"/>
      <c r="AH391" s="78"/>
      <c r="AI391" s="78"/>
    </row>
    <row r="392" spans="1:35" ht="12.75" customHeight="1">
      <c r="A392" s="89"/>
      <c r="B392" s="18"/>
      <c r="C392" s="20"/>
      <c r="D392" s="20"/>
      <c r="E392" s="18"/>
      <c r="F392" s="18"/>
      <c r="G392" s="18"/>
      <c r="H392" s="91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  <c r="AA392" s="78"/>
      <c r="AB392" s="78"/>
      <c r="AC392" s="78"/>
      <c r="AD392" s="78"/>
      <c r="AE392" s="78"/>
      <c r="AF392" s="78"/>
      <c r="AG392" s="78"/>
      <c r="AH392" s="78"/>
      <c r="AI392" s="78"/>
    </row>
    <row r="393" spans="1:35" ht="12.75" customHeight="1">
      <c r="A393" s="89"/>
      <c r="B393" s="18"/>
      <c r="C393" s="20"/>
      <c r="D393" s="20"/>
      <c r="E393" s="18"/>
      <c r="F393" s="18"/>
      <c r="G393" s="18"/>
      <c r="H393" s="91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  <c r="AA393" s="78"/>
      <c r="AB393" s="78"/>
      <c r="AC393" s="78"/>
      <c r="AD393" s="78"/>
      <c r="AE393" s="78"/>
      <c r="AF393" s="78"/>
      <c r="AG393" s="78"/>
      <c r="AH393" s="78"/>
      <c r="AI393" s="78"/>
    </row>
    <row r="394" spans="1:35" ht="12.75" customHeight="1">
      <c r="A394" s="89"/>
      <c r="B394" s="18"/>
      <c r="C394" s="20"/>
      <c r="D394" s="20"/>
      <c r="E394" s="18"/>
      <c r="F394" s="18"/>
      <c r="G394" s="18"/>
      <c r="H394" s="91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  <c r="AA394" s="78"/>
      <c r="AB394" s="78"/>
      <c r="AC394" s="78"/>
      <c r="AD394" s="78"/>
      <c r="AE394" s="78"/>
      <c r="AF394" s="78"/>
      <c r="AG394" s="78"/>
      <c r="AH394" s="78"/>
      <c r="AI394" s="78"/>
    </row>
    <row r="395" spans="1:35" ht="12.75" customHeight="1">
      <c r="A395" s="89"/>
      <c r="B395" s="18"/>
      <c r="C395" s="20"/>
      <c r="D395" s="20"/>
      <c r="E395" s="18"/>
      <c r="F395" s="18"/>
      <c r="G395" s="18"/>
      <c r="H395" s="91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  <c r="AA395" s="78"/>
      <c r="AB395" s="78"/>
      <c r="AC395" s="78"/>
      <c r="AD395" s="78"/>
      <c r="AE395" s="78"/>
      <c r="AF395" s="78"/>
      <c r="AG395" s="78"/>
      <c r="AH395" s="78"/>
      <c r="AI395" s="78"/>
    </row>
    <row r="396" spans="1:35" ht="12.75" customHeight="1">
      <c r="A396" s="89"/>
      <c r="B396" s="18"/>
      <c r="C396" s="20"/>
      <c r="D396" s="20"/>
      <c r="E396" s="18"/>
      <c r="F396" s="18"/>
      <c r="G396" s="18"/>
      <c r="H396" s="91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  <c r="AA396" s="78"/>
      <c r="AB396" s="78"/>
      <c r="AC396" s="78"/>
      <c r="AD396" s="78"/>
      <c r="AE396" s="78"/>
      <c r="AF396" s="78"/>
      <c r="AG396" s="78"/>
      <c r="AH396" s="78"/>
      <c r="AI396" s="78"/>
    </row>
    <row r="397" spans="1:35" ht="12.75" customHeight="1">
      <c r="A397" s="89"/>
      <c r="B397" s="18"/>
      <c r="C397" s="20"/>
      <c r="D397" s="20"/>
      <c r="E397" s="18"/>
      <c r="F397" s="18"/>
      <c r="G397" s="18"/>
      <c r="H397" s="91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  <c r="AA397" s="78"/>
      <c r="AB397" s="78"/>
      <c r="AC397" s="78"/>
      <c r="AD397" s="78"/>
      <c r="AE397" s="78"/>
      <c r="AF397" s="78"/>
      <c r="AG397" s="78"/>
      <c r="AH397" s="78"/>
      <c r="AI397" s="78"/>
    </row>
    <row r="398" spans="1:35" ht="12.75" customHeight="1">
      <c r="A398" s="89"/>
      <c r="B398" s="18"/>
      <c r="C398" s="20"/>
      <c r="D398" s="20"/>
      <c r="E398" s="18"/>
      <c r="F398" s="18"/>
      <c r="G398" s="18"/>
      <c r="H398" s="91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  <c r="AA398" s="78"/>
      <c r="AB398" s="78"/>
      <c r="AC398" s="78"/>
      <c r="AD398" s="78"/>
      <c r="AE398" s="78"/>
      <c r="AF398" s="78"/>
      <c r="AG398" s="78"/>
      <c r="AH398" s="78"/>
      <c r="AI398" s="78"/>
    </row>
    <row r="399" spans="1:35" ht="12.75" customHeight="1">
      <c r="A399" s="89"/>
      <c r="B399" s="18"/>
      <c r="C399" s="20"/>
      <c r="D399" s="20"/>
      <c r="E399" s="18"/>
      <c r="F399" s="18"/>
      <c r="G399" s="18"/>
      <c r="H399" s="91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  <c r="AA399" s="78"/>
      <c r="AB399" s="78"/>
      <c r="AC399" s="78"/>
      <c r="AD399" s="78"/>
      <c r="AE399" s="78"/>
      <c r="AF399" s="78"/>
      <c r="AG399" s="78"/>
      <c r="AH399" s="78"/>
      <c r="AI399" s="78"/>
    </row>
    <row r="400" spans="1:35" ht="12.75" customHeight="1">
      <c r="A400" s="89"/>
      <c r="B400" s="18"/>
      <c r="C400" s="20"/>
      <c r="D400" s="20"/>
      <c r="E400" s="18"/>
      <c r="F400" s="18"/>
      <c r="G400" s="18"/>
      <c r="H400" s="91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  <c r="AA400" s="78"/>
      <c r="AB400" s="78"/>
      <c r="AC400" s="78"/>
      <c r="AD400" s="78"/>
      <c r="AE400" s="78"/>
      <c r="AF400" s="78"/>
      <c r="AG400" s="78"/>
      <c r="AH400" s="78"/>
      <c r="AI400" s="78"/>
    </row>
    <row r="401" spans="1:35" ht="12.75" customHeight="1">
      <c r="A401" s="89"/>
      <c r="B401" s="18"/>
      <c r="C401" s="20"/>
      <c r="D401" s="20"/>
      <c r="E401" s="18"/>
      <c r="F401" s="18"/>
      <c r="G401" s="18"/>
      <c r="H401" s="91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  <c r="AA401" s="78"/>
      <c r="AB401" s="78"/>
      <c r="AC401" s="78"/>
      <c r="AD401" s="78"/>
      <c r="AE401" s="78"/>
      <c r="AF401" s="78"/>
      <c r="AG401" s="78"/>
      <c r="AH401" s="78"/>
      <c r="AI401" s="78"/>
    </row>
    <row r="402" spans="1:35" ht="12.75" customHeight="1">
      <c r="A402" s="89"/>
      <c r="B402" s="18"/>
      <c r="C402" s="20"/>
      <c r="D402" s="20"/>
      <c r="E402" s="18"/>
      <c r="F402" s="18"/>
      <c r="G402" s="18"/>
      <c r="H402" s="91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  <c r="AA402" s="78"/>
      <c r="AB402" s="78"/>
      <c r="AC402" s="78"/>
      <c r="AD402" s="78"/>
      <c r="AE402" s="78"/>
      <c r="AF402" s="78"/>
      <c r="AG402" s="78"/>
      <c r="AH402" s="78"/>
      <c r="AI402" s="78"/>
    </row>
    <row r="403" spans="1:35" ht="12.75" customHeight="1">
      <c r="A403" s="89"/>
      <c r="B403" s="18"/>
      <c r="C403" s="20"/>
      <c r="D403" s="20"/>
      <c r="E403" s="18"/>
      <c r="F403" s="18"/>
      <c r="G403" s="18"/>
      <c r="H403" s="91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  <c r="AA403" s="78"/>
      <c r="AB403" s="78"/>
      <c r="AC403" s="78"/>
      <c r="AD403" s="78"/>
      <c r="AE403" s="78"/>
      <c r="AF403" s="78"/>
      <c r="AG403" s="78"/>
      <c r="AH403" s="78"/>
      <c r="AI403" s="78"/>
    </row>
    <row r="404" spans="1:35" ht="12.75" customHeight="1">
      <c r="A404" s="89"/>
      <c r="B404" s="18"/>
      <c r="C404" s="20"/>
      <c r="D404" s="20"/>
      <c r="E404" s="18"/>
      <c r="F404" s="18"/>
      <c r="G404" s="18"/>
      <c r="H404" s="91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89"/>
      <c r="B405" s="18"/>
      <c r="C405" s="20"/>
      <c r="D405" s="20"/>
      <c r="E405" s="18"/>
      <c r="F405" s="18"/>
      <c r="G405" s="18"/>
      <c r="H405" s="91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89"/>
      <c r="B406" s="18"/>
      <c r="C406" s="20"/>
      <c r="D406" s="20"/>
      <c r="E406" s="18"/>
      <c r="F406" s="18"/>
      <c r="G406" s="18"/>
      <c r="H406" s="91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89"/>
      <c r="B407" s="18"/>
      <c r="C407" s="20"/>
      <c r="D407" s="20"/>
      <c r="E407" s="18"/>
      <c r="F407" s="18"/>
      <c r="G407" s="18"/>
      <c r="H407" s="91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89"/>
      <c r="B408" s="18"/>
      <c r="C408" s="20"/>
      <c r="D408" s="20"/>
      <c r="E408" s="18"/>
      <c r="F408" s="18"/>
      <c r="G408" s="18"/>
      <c r="H408" s="91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89"/>
      <c r="B409" s="18"/>
      <c r="C409" s="20"/>
      <c r="D409" s="20"/>
      <c r="E409" s="18"/>
      <c r="F409" s="18"/>
      <c r="G409" s="18"/>
      <c r="H409" s="91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89"/>
      <c r="B410" s="18"/>
      <c r="C410" s="20"/>
      <c r="D410" s="20"/>
      <c r="E410" s="18"/>
      <c r="F410" s="18"/>
      <c r="G410" s="18"/>
      <c r="H410" s="91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89"/>
      <c r="B411" s="18"/>
      <c r="C411" s="20"/>
      <c r="D411" s="20"/>
      <c r="E411" s="18"/>
      <c r="F411" s="18"/>
      <c r="G411" s="18"/>
      <c r="H411" s="91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89"/>
      <c r="B412" s="18"/>
      <c r="C412" s="20"/>
      <c r="D412" s="20"/>
      <c r="E412" s="18"/>
      <c r="F412" s="18"/>
      <c r="G412" s="18"/>
      <c r="H412" s="91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89"/>
      <c r="B413" s="18"/>
      <c r="C413" s="20"/>
      <c r="D413" s="20"/>
      <c r="E413" s="18"/>
      <c r="F413" s="18"/>
      <c r="G413" s="18"/>
      <c r="H413" s="91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89"/>
      <c r="B414" s="18"/>
      <c r="C414" s="20"/>
      <c r="D414" s="20"/>
      <c r="E414" s="18"/>
      <c r="F414" s="18"/>
      <c r="G414" s="18"/>
      <c r="H414" s="91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89"/>
      <c r="B415" s="18"/>
      <c r="C415" s="20"/>
      <c r="D415" s="20"/>
      <c r="E415" s="18"/>
      <c r="F415" s="18"/>
      <c r="G415" s="18"/>
      <c r="H415" s="91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89"/>
      <c r="B416" s="18"/>
      <c r="C416" s="20"/>
      <c r="D416" s="20"/>
      <c r="E416" s="18"/>
      <c r="F416" s="18"/>
      <c r="G416" s="18"/>
      <c r="H416" s="91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89"/>
      <c r="B417" s="18"/>
      <c r="C417" s="20"/>
      <c r="D417" s="20"/>
      <c r="E417" s="18"/>
      <c r="F417" s="18"/>
      <c r="G417" s="18"/>
      <c r="H417" s="91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89"/>
      <c r="B418" s="18"/>
      <c r="C418" s="20"/>
      <c r="D418" s="20"/>
      <c r="E418" s="18"/>
      <c r="F418" s="18"/>
      <c r="G418" s="18"/>
      <c r="H418" s="91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89"/>
      <c r="B419" s="18"/>
      <c r="C419" s="20"/>
      <c r="D419" s="20"/>
      <c r="E419" s="18"/>
      <c r="F419" s="18"/>
      <c r="G419" s="18"/>
      <c r="H419" s="91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89"/>
      <c r="B420" s="18"/>
      <c r="C420" s="20"/>
      <c r="D420" s="20"/>
      <c r="E420" s="18"/>
      <c r="F420" s="18"/>
      <c r="G420" s="18"/>
      <c r="H420" s="91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89"/>
      <c r="B421" s="18"/>
      <c r="C421" s="20"/>
      <c r="D421" s="20"/>
      <c r="E421" s="18"/>
      <c r="F421" s="18"/>
      <c r="G421" s="18"/>
      <c r="H421" s="91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89"/>
      <c r="B422" s="18"/>
      <c r="C422" s="20"/>
      <c r="D422" s="20"/>
      <c r="E422" s="18"/>
      <c r="F422" s="18"/>
      <c r="G422" s="18"/>
      <c r="H422" s="91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89"/>
      <c r="B423" s="18"/>
      <c r="C423" s="20"/>
      <c r="D423" s="20"/>
      <c r="E423" s="18"/>
      <c r="F423" s="18"/>
      <c r="G423" s="18"/>
      <c r="H423" s="91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89"/>
      <c r="B424" s="18"/>
      <c r="C424" s="20"/>
      <c r="D424" s="20"/>
      <c r="E424" s="18"/>
      <c r="F424" s="18"/>
      <c r="G424" s="18"/>
      <c r="H424" s="91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89"/>
      <c r="B425" s="18"/>
      <c r="C425" s="20"/>
      <c r="D425" s="20"/>
      <c r="E425" s="18"/>
      <c r="F425" s="18"/>
      <c r="G425" s="18"/>
      <c r="H425" s="91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89"/>
      <c r="B426" s="18"/>
      <c r="C426" s="20"/>
      <c r="D426" s="20"/>
      <c r="E426" s="18"/>
      <c r="F426" s="18"/>
      <c r="G426" s="18"/>
      <c r="H426" s="91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89"/>
      <c r="B427" s="18"/>
      <c r="C427" s="20"/>
      <c r="D427" s="20"/>
      <c r="E427" s="18"/>
      <c r="F427" s="18"/>
      <c r="G427" s="18"/>
      <c r="H427" s="91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89"/>
      <c r="B428" s="18"/>
      <c r="C428" s="20"/>
      <c r="D428" s="20"/>
      <c r="E428" s="18"/>
      <c r="F428" s="18"/>
      <c r="G428" s="18"/>
      <c r="H428" s="91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89"/>
      <c r="B429" s="18"/>
      <c r="C429" s="20"/>
      <c r="D429" s="20"/>
      <c r="E429" s="18"/>
      <c r="F429" s="18"/>
      <c r="G429" s="18"/>
      <c r="H429" s="91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89"/>
      <c r="B430" s="18"/>
      <c r="C430" s="20"/>
      <c r="D430" s="20"/>
      <c r="E430" s="18"/>
      <c r="F430" s="18"/>
      <c r="G430" s="18"/>
      <c r="H430" s="91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89"/>
      <c r="B431" s="18"/>
      <c r="C431" s="20"/>
      <c r="D431" s="20"/>
      <c r="E431" s="18"/>
      <c r="F431" s="18"/>
      <c r="G431" s="18"/>
      <c r="H431" s="91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89"/>
      <c r="B432" s="18"/>
      <c r="C432" s="20"/>
      <c r="D432" s="20"/>
      <c r="E432" s="18"/>
      <c r="F432" s="18"/>
      <c r="G432" s="18"/>
      <c r="H432" s="91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89"/>
      <c r="B433" s="18"/>
      <c r="C433" s="20"/>
      <c r="D433" s="20"/>
      <c r="E433" s="18"/>
      <c r="F433" s="18"/>
      <c r="G433" s="18"/>
      <c r="H433" s="91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89"/>
      <c r="B434" s="18"/>
      <c r="C434" s="20"/>
      <c r="D434" s="20"/>
      <c r="E434" s="18"/>
      <c r="F434" s="18"/>
      <c r="G434" s="18"/>
      <c r="H434" s="91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89"/>
      <c r="B435" s="18"/>
      <c r="C435" s="20"/>
      <c r="D435" s="20"/>
      <c r="E435" s="18"/>
      <c r="F435" s="18"/>
      <c r="G435" s="18"/>
      <c r="H435" s="91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89"/>
      <c r="B436" s="18"/>
      <c r="C436" s="20"/>
      <c r="D436" s="20"/>
      <c r="E436" s="18"/>
      <c r="F436" s="18"/>
      <c r="G436" s="18"/>
      <c r="H436" s="91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89"/>
      <c r="B437" s="18"/>
      <c r="C437" s="20"/>
      <c r="D437" s="20"/>
      <c r="E437" s="18"/>
      <c r="F437" s="18"/>
      <c r="G437" s="18"/>
      <c r="H437" s="91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89"/>
      <c r="B438" s="18"/>
      <c r="C438" s="20"/>
      <c r="D438" s="20"/>
      <c r="E438" s="18"/>
      <c r="F438" s="18"/>
      <c r="G438" s="18"/>
      <c r="H438" s="91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89"/>
      <c r="B439" s="18"/>
      <c r="C439" s="20"/>
      <c r="D439" s="20"/>
      <c r="E439" s="18"/>
      <c r="F439" s="18"/>
      <c r="G439" s="18"/>
      <c r="H439" s="91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89"/>
      <c r="B440" s="18"/>
      <c r="C440" s="20"/>
      <c r="D440" s="20"/>
      <c r="E440" s="18"/>
      <c r="F440" s="18"/>
      <c r="G440" s="18"/>
      <c r="H440" s="91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89"/>
      <c r="B441" s="18"/>
      <c r="C441" s="20"/>
      <c r="D441" s="20"/>
      <c r="E441" s="18"/>
      <c r="F441" s="18"/>
      <c r="G441" s="18"/>
      <c r="H441" s="91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89"/>
      <c r="B442" s="18"/>
      <c r="C442" s="20"/>
      <c r="D442" s="20"/>
      <c r="E442" s="18"/>
      <c r="F442" s="18"/>
      <c r="G442" s="18"/>
      <c r="H442" s="91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89"/>
      <c r="B443" s="18"/>
      <c r="C443" s="20"/>
      <c r="D443" s="20"/>
      <c r="E443" s="18"/>
      <c r="F443" s="18"/>
      <c r="G443" s="18"/>
      <c r="H443" s="91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89"/>
      <c r="B444" s="18"/>
      <c r="C444" s="20"/>
      <c r="D444" s="20"/>
      <c r="E444" s="18"/>
      <c r="F444" s="18"/>
      <c r="G444" s="18"/>
      <c r="H444" s="91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89"/>
      <c r="B445" s="18"/>
      <c r="C445" s="20"/>
      <c r="D445" s="20"/>
      <c r="E445" s="18"/>
      <c r="F445" s="18"/>
      <c r="G445" s="18"/>
      <c r="H445" s="91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89"/>
      <c r="B446" s="18"/>
      <c r="C446" s="20"/>
      <c r="D446" s="20"/>
      <c r="E446" s="18"/>
      <c r="F446" s="18"/>
      <c r="G446" s="18"/>
      <c r="H446" s="91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89"/>
      <c r="B447" s="18"/>
      <c r="C447" s="20"/>
      <c r="D447" s="20"/>
      <c r="E447" s="18"/>
      <c r="F447" s="18"/>
      <c r="G447" s="18"/>
      <c r="H447" s="91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89"/>
      <c r="B448" s="18"/>
      <c r="C448" s="20"/>
      <c r="D448" s="20"/>
      <c r="E448" s="18"/>
      <c r="F448" s="18"/>
      <c r="G448" s="18"/>
      <c r="H448" s="91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89"/>
      <c r="B449" s="18"/>
      <c r="C449" s="20"/>
      <c r="D449" s="20"/>
      <c r="E449" s="18"/>
      <c r="F449" s="18"/>
      <c r="G449" s="18"/>
      <c r="H449" s="91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89"/>
      <c r="B450" s="18"/>
      <c r="C450" s="20"/>
      <c r="D450" s="20"/>
      <c r="E450" s="18"/>
      <c r="F450" s="18"/>
      <c r="G450" s="18"/>
      <c r="H450" s="91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89"/>
      <c r="B451" s="18"/>
      <c r="C451" s="20"/>
      <c r="D451" s="20"/>
      <c r="E451" s="18"/>
      <c r="F451" s="18"/>
      <c r="G451" s="18"/>
      <c r="H451" s="91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89"/>
      <c r="B452" s="18"/>
      <c r="C452" s="20"/>
      <c r="D452" s="20"/>
      <c r="E452" s="18"/>
      <c r="F452" s="18"/>
      <c r="G452" s="18"/>
      <c r="H452" s="91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89"/>
      <c r="B453" s="18"/>
      <c r="C453" s="20"/>
      <c r="D453" s="20"/>
      <c r="E453" s="18"/>
      <c r="F453" s="18"/>
      <c r="G453" s="18"/>
      <c r="H453" s="91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89"/>
      <c r="B454" s="18"/>
      <c r="C454" s="20"/>
      <c r="D454" s="20"/>
      <c r="E454" s="18"/>
      <c r="F454" s="18"/>
      <c r="G454" s="18"/>
      <c r="H454" s="91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89"/>
      <c r="B455" s="18"/>
      <c r="C455" s="20"/>
      <c r="D455" s="20"/>
      <c r="E455" s="18"/>
      <c r="F455" s="18"/>
      <c r="G455" s="18"/>
      <c r="H455" s="91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89"/>
      <c r="B456" s="18"/>
      <c r="C456" s="20"/>
      <c r="D456" s="20"/>
      <c r="E456" s="18"/>
      <c r="F456" s="18"/>
      <c r="G456" s="18"/>
      <c r="H456" s="91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89"/>
      <c r="B457" s="18"/>
      <c r="C457" s="20"/>
      <c r="D457" s="20"/>
      <c r="E457" s="18"/>
      <c r="F457" s="18"/>
      <c r="G457" s="18"/>
      <c r="H457" s="91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89"/>
      <c r="B458" s="18"/>
      <c r="C458" s="20"/>
      <c r="D458" s="20"/>
      <c r="E458" s="18"/>
      <c r="F458" s="18"/>
      <c r="G458" s="18"/>
      <c r="H458" s="91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89"/>
      <c r="B459" s="18"/>
      <c r="C459" s="20"/>
      <c r="D459" s="20"/>
      <c r="E459" s="18"/>
      <c r="F459" s="18"/>
      <c r="G459" s="18"/>
      <c r="H459" s="91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89"/>
      <c r="B460" s="18"/>
      <c r="C460" s="20"/>
      <c r="D460" s="20"/>
      <c r="E460" s="18"/>
      <c r="F460" s="18"/>
      <c r="G460" s="18"/>
      <c r="H460" s="91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89"/>
      <c r="B461" s="18"/>
      <c r="C461" s="20"/>
      <c r="D461" s="20"/>
      <c r="E461" s="18"/>
      <c r="F461" s="18"/>
      <c r="G461" s="18"/>
      <c r="H461" s="91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89"/>
      <c r="B462" s="18"/>
      <c r="C462" s="20"/>
      <c r="D462" s="20"/>
      <c r="E462" s="18"/>
      <c r="F462" s="18"/>
      <c r="G462" s="18"/>
      <c r="H462" s="91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89"/>
      <c r="B463" s="18"/>
      <c r="C463" s="20"/>
      <c r="D463" s="20"/>
      <c r="E463" s="18"/>
      <c r="F463" s="18"/>
      <c r="G463" s="18"/>
      <c r="H463" s="91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89"/>
      <c r="B464" s="18"/>
      <c r="C464" s="20"/>
      <c r="D464" s="20"/>
      <c r="E464" s="18"/>
      <c r="F464" s="18"/>
      <c r="G464" s="18"/>
      <c r="H464" s="91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89"/>
      <c r="B465" s="18"/>
      <c r="C465" s="20"/>
      <c r="D465" s="20"/>
      <c r="E465" s="18"/>
      <c r="F465" s="18"/>
      <c r="G465" s="18"/>
      <c r="H465" s="91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89"/>
      <c r="B466" s="18"/>
      <c r="C466" s="20"/>
      <c r="D466" s="20"/>
      <c r="E466" s="18"/>
      <c r="F466" s="18"/>
      <c r="G466" s="18"/>
      <c r="H466" s="91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89"/>
      <c r="B467" s="18"/>
      <c r="C467" s="20"/>
      <c r="D467" s="20"/>
      <c r="E467" s="18"/>
      <c r="F467" s="18"/>
      <c r="G467" s="18"/>
      <c r="H467" s="91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89"/>
      <c r="B468" s="18"/>
      <c r="C468" s="20"/>
      <c r="D468" s="20"/>
      <c r="E468" s="18"/>
      <c r="F468" s="18"/>
      <c r="G468" s="18"/>
      <c r="H468" s="91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89"/>
      <c r="B469" s="18"/>
      <c r="C469" s="20"/>
      <c r="D469" s="20"/>
      <c r="E469" s="18"/>
      <c r="F469" s="18"/>
      <c r="G469" s="18"/>
      <c r="H469" s="91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89"/>
      <c r="B470" s="18"/>
      <c r="C470" s="20"/>
      <c r="D470" s="20"/>
      <c r="E470" s="18"/>
      <c r="F470" s="18"/>
      <c r="G470" s="18"/>
      <c r="H470" s="91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89"/>
      <c r="B471" s="18"/>
      <c r="C471" s="20"/>
      <c r="D471" s="20"/>
      <c r="E471" s="18"/>
      <c r="F471" s="18"/>
      <c r="G471" s="18"/>
      <c r="H471" s="91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89"/>
      <c r="B472" s="18"/>
      <c r="C472" s="20"/>
      <c r="D472" s="20"/>
      <c r="E472" s="18"/>
      <c r="F472" s="18"/>
      <c r="G472" s="18"/>
      <c r="H472" s="91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89"/>
      <c r="B473" s="18"/>
      <c r="C473" s="20"/>
      <c r="D473" s="20"/>
      <c r="E473" s="18"/>
      <c r="F473" s="18"/>
      <c r="G473" s="18"/>
      <c r="H473" s="91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89"/>
      <c r="B474" s="18"/>
      <c r="C474" s="20"/>
      <c r="D474" s="20"/>
      <c r="E474" s="18"/>
      <c r="F474" s="18"/>
      <c r="G474" s="18"/>
      <c r="H474" s="91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89"/>
      <c r="B475" s="18"/>
      <c r="C475" s="20"/>
      <c r="D475" s="20"/>
      <c r="E475" s="18"/>
      <c r="F475" s="18"/>
      <c r="G475" s="18"/>
      <c r="H475" s="91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89"/>
      <c r="B476" s="18"/>
      <c r="C476" s="20"/>
      <c r="D476" s="20"/>
      <c r="E476" s="18"/>
      <c r="F476" s="18"/>
      <c r="G476" s="18"/>
      <c r="H476" s="91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89"/>
      <c r="B477" s="18"/>
      <c r="C477" s="20"/>
      <c r="D477" s="20"/>
      <c r="E477" s="18"/>
      <c r="F477" s="18"/>
      <c r="G477" s="18"/>
      <c r="H477" s="91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89"/>
      <c r="B478" s="18"/>
      <c r="C478" s="20"/>
      <c r="D478" s="20"/>
      <c r="E478" s="18"/>
      <c r="F478" s="18"/>
      <c r="G478" s="18"/>
      <c r="H478" s="91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89"/>
      <c r="B479" s="18"/>
      <c r="C479" s="20"/>
      <c r="D479" s="20"/>
      <c r="E479" s="18"/>
      <c r="F479" s="18"/>
      <c r="G479" s="18"/>
      <c r="H479" s="91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89"/>
      <c r="B480" s="18"/>
      <c r="C480" s="20"/>
      <c r="D480" s="20"/>
      <c r="E480" s="18"/>
      <c r="F480" s="18"/>
      <c r="G480" s="18"/>
      <c r="H480" s="91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89"/>
      <c r="B481" s="18"/>
      <c r="C481" s="20"/>
      <c r="D481" s="20"/>
      <c r="E481" s="18"/>
      <c r="F481" s="18"/>
      <c r="G481" s="18"/>
      <c r="H481" s="91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89"/>
      <c r="B482" s="18"/>
      <c r="C482" s="20"/>
      <c r="D482" s="20"/>
      <c r="E482" s="18"/>
      <c r="F482" s="18"/>
      <c r="G482" s="18"/>
      <c r="H482" s="91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89"/>
      <c r="B483" s="18"/>
      <c r="C483" s="20"/>
      <c r="D483" s="20"/>
      <c r="E483" s="18"/>
      <c r="F483" s="18"/>
      <c r="G483" s="18"/>
      <c r="H483" s="91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89"/>
      <c r="B484" s="18"/>
      <c r="C484" s="20"/>
      <c r="D484" s="20"/>
      <c r="E484" s="18"/>
      <c r="F484" s="18"/>
      <c r="G484" s="18"/>
      <c r="H484" s="91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89"/>
      <c r="B485" s="18"/>
      <c r="C485" s="20"/>
      <c r="D485" s="20"/>
      <c r="E485" s="18"/>
      <c r="F485" s="18"/>
      <c r="G485" s="18"/>
      <c r="H485" s="91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89"/>
      <c r="B486" s="18"/>
      <c r="C486" s="20"/>
      <c r="D486" s="20"/>
      <c r="E486" s="18"/>
      <c r="F486" s="18"/>
      <c r="G486" s="18"/>
      <c r="H486" s="91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89"/>
      <c r="B487" s="18"/>
      <c r="C487" s="20"/>
      <c r="D487" s="20"/>
      <c r="E487" s="18"/>
      <c r="F487" s="18"/>
      <c r="G487" s="18"/>
      <c r="H487" s="91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89"/>
      <c r="B488" s="18"/>
      <c r="C488" s="20"/>
      <c r="D488" s="20"/>
      <c r="E488" s="18"/>
      <c r="F488" s="18"/>
      <c r="G488" s="18"/>
      <c r="H488" s="91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89"/>
      <c r="B489" s="18"/>
      <c r="C489" s="20"/>
      <c r="D489" s="20"/>
      <c r="E489" s="18"/>
      <c r="F489" s="18"/>
      <c r="G489" s="18"/>
      <c r="H489" s="91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89"/>
      <c r="B490" s="18"/>
      <c r="C490" s="20"/>
      <c r="D490" s="20"/>
      <c r="E490" s="18"/>
      <c r="F490" s="18"/>
      <c r="G490" s="18"/>
      <c r="H490" s="91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89"/>
      <c r="B491" s="18"/>
      <c r="C491" s="20"/>
      <c r="D491" s="20"/>
      <c r="E491" s="18"/>
      <c r="F491" s="18"/>
      <c r="G491" s="18"/>
      <c r="H491" s="91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89"/>
      <c r="B492" s="18"/>
      <c r="C492" s="20"/>
      <c r="D492" s="20"/>
      <c r="E492" s="18"/>
      <c r="F492" s="18"/>
      <c r="G492" s="18"/>
      <c r="H492" s="91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89"/>
      <c r="B493" s="18"/>
      <c r="C493" s="20"/>
      <c r="D493" s="20"/>
      <c r="E493" s="18"/>
      <c r="F493" s="18"/>
      <c r="G493" s="18"/>
      <c r="H493" s="91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89"/>
      <c r="B494" s="18"/>
      <c r="C494" s="20"/>
      <c r="D494" s="20"/>
      <c r="E494" s="18"/>
      <c r="F494" s="18"/>
      <c r="G494" s="18"/>
      <c r="H494" s="91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89"/>
      <c r="B495" s="18"/>
      <c r="C495" s="20"/>
      <c r="D495" s="20"/>
      <c r="E495" s="18"/>
      <c r="F495" s="18"/>
      <c r="G495" s="18"/>
      <c r="H495" s="91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89"/>
      <c r="B496" s="18"/>
      <c r="C496" s="20"/>
      <c r="D496" s="20"/>
      <c r="E496" s="18"/>
      <c r="F496" s="18"/>
      <c r="G496" s="18"/>
      <c r="H496" s="91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89"/>
      <c r="B497" s="18"/>
      <c r="C497" s="20"/>
      <c r="D497" s="20"/>
      <c r="E497" s="18"/>
      <c r="F497" s="18"/>
      <c r="G497" s="18"/>
      <c r="H497" s="91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89"/>
      <c r="B498" s="18"/>
      <c r="C498" s="20"/>
      <c r="D498" s="20"/>
      <c r="E498" s="18"/>
      <c r="F498" s="18"/>
      <c r="G498" s="18"/>
      <c r="H498" s="91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89"/>
      <c r="B499" s="18"/>
      <c r="C499" s="20"/>
      <c r="D499" s="20"/>
      <c r="E499" s="18"/>
      <c r="F499" s="18"/>
      <c r="G499" s="18"/>
      <c r="H499" s="91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89"/>
      <c r="B500" s="18"/>
      <c r="C500" s="20"/>
      <c r="D500" s="20"/>
      <c r="E500" s="18"/>
      <c r="F500" s="18"/>
      <c r="G500" s="18"/>
      <c r="H500" s="91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03"/>
  <sheetViews>
    <sheetView topLeftCell="A34" zoomScale="85" zoomScaleNormal="85" workbookViewId="0">
      <selection activeCell="F97" sqref="F97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2"/>
      <c r="G2" s="92"/>
      <c r="H2" s="92"/>
      <c r="I2" s="92"/>
      <c r="J2" s="22"/>
      <c r="K2" s="92"/>
      <c r="L2" s="92"/>
      <c r="M2" s="92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3"/>
      <c r="L3" s="92"/>
      <c r="M3" s="92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4"/>
      <c r="J4" s="3"/>
      <c r="K4" s="93"/>
      <c r="L4" s="92"/>
      <c r="M4" s="92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9"/>
      <c r="M5" s="95" t="s">
        <v>287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6" t="s">
        <v>889</v>
      </c>
      <c r="D6" s="1"/>
      <c r="E6" s="1"/>
      <c r="F6" s="6"/>
      <c r="G6" s="6"/>
      <c r="H6" s="6"/>
      <c r="I6" s="6"/>
      <c r="J6" s="1"/>
      <c r="K6" s="6"/>
      <c r="L6" s="6"/>
      <c r="M6" s="97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7">
        <f>Main!B10</f>
        <v>44557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8" t="s">
        <v>578</v>
      </c>
      <c r="C8" s="98"/>
      <c r="D8" s="98"/>
      <c r="E8" s="98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9" t="s">
        <v>16</v>
      </c>
      <c r="B9" s="100" t="s">
        <v>568</v>
      </c>
      <c r="C9" s="100"/>
      <c r="D9" s="101" t="s">
        <v>579</v>
      </c>
      <c r="E9" s="100" t="s">
        <v>580</v>
      </c>
      <c r="F9" s="100" t="s">
        <v>581</v>
      </c>
      <c r="G9" s="100" t="s">
        <v>582</v>
      </c>
      <c r="H9" s="100" t="s">
        <v>583</v>
      </c>
      <c r="I9" s="100" t="s">
        <v>584</v>
      </c>
      <c r="J9" s="99" t="s">
        <v>585</v>
      </c>
      <c r="K9" s="100" t="s">
        <v>586</v>
      </c>
      <c r="L9" s="102" t="s">
        <v>587</v>
      </c>
      <c r="M9" s="102" t="s">
        <v>588</v>
      </c>
      <c r="N9" s="100" t="s">
        <v>589</v>
      </c>
      <c r="O9" s="101" t="s">
        <v>590</v>
      </c>
      <c r="P9" s="100" t="s">
        <v>829</v>
      </c>
      <c r="Q9" s="1"/>
      <c r="R9" s="6"/>
      <c r="S9" s="1"/>
      <c r="T9" s="1"/>
      <c r="U9" s="1"/>
      <c r="V9" s="1"/>
      <c r="W9" s="1"/>
      <c r="X9" s="1"/>
    </row>
    <row r="10" spans="1:38" ht="12.75" customHeight="1">
      <c r="A10" s="466">
        <v>1</v>
      </c>
      <c r="B10" s="419">
        <v>44474</v>
      </c>
      <c r="C10" s="467"/>
      <c r="D10" s="468" t="s">
        <v>118</v>
      </c>
      <c r="E10" s="469" t="s">
        <v>593</v>
      </c>
      <c r="F10" s="330">
        <v>720</v>
      </c>
      <c r="G10" s="330">
        <v>660</v>
      </c>
      <c r="H10" s="469">
        <v>675</v>
      </c>
      <c r="I10" s="470" t="s">
        <v>830</v>
      </c>
      <c r="J10" s="326" t="s">
        <v>882</v>
      </c>
      <c r="K10" s="326">
        <f t="shared" ref="K10:K11" si="0">H10-F10</f>
        <v>-45</v>
      </c>
      <c r="L10" s="327">
        <f t="shared" ref="L10:L16" si="1">(F10*-0.7)/100</f>
        <v>-5.0399999999999991</v>
      </c>
      <c r="M10" s="328">
        <f t="shared" ref="M10:M11" si="2">(K10+L10)/F10</f>
        <v>-6.9499999999999992E-2</v>
      </c>
      <c r="N10" s="326" t="s">
        <v>604</v>
      </c>
      <c r="O10" s="329">
        <v>44543</v>
      </c>
      <c r="P10" s="330"/>
      <c r="Q10" s="1"/>
      <c r="R10" s="1" t="s">
        <v>592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s="309" customFormat="1" ht="12.75" customHeight="1">
      <c r="A11" s="319">
        <v>2</v>
      </c>
      <c r="B11" s="320">
        <v>44495</v>
      </c>
      <c r="C11" s="321"/>
      <c r="D11" s="322" t="s">
        <v>126</v>
      </c>
      <c r="E11" s="323" t="s">
        <v>593</v>
      </c>
      <c r="F11" s="324">
        <v>1490</v>
      </c>
      <c r="G11" s="324">
        <v>1395</v>
      </c>
      <c r="H11" s="323">
        <v>1395</v>
      </c>
      <c r="I11" s="325" t="s">
        <v>841</v>
      </c>
      <c r="J11" s="326" t="s">
        <v>719</v>
      </c>
      <c r="K11" s="326">
        <f t="shared" si="0"/>
        <v>-95</v>
      </c>
      <c r="L11" s="327">
        <f t="shared" si="1"/>
        <v>-10.43</v>
      </c>
      <c r="M11" s="328">
        <f t="shared" si="2"/>
        <v>-7.0758389261744978E-2</v>
      </c>
      <c r="N11" s="326" t="s">
        <v>604</v>
      </c>
      <c r="O11" s="329">
        <v>44547</v>
      </c>
      <c r="P11" s="330"/>
      <c r="Q11" s="308"/>
      <c r="R11" s="308" t="s">
        <v>592</v>
      </c>
      <c r="S11" s="308"/>
      <c r="T11" s="308"/>
      <c r="U11" s="308"/>
      <c r="V11" s="308"/>
      <c r="W11" s="308"/>
      <c r="X11" s="308"/>
      <c r="Y11" s="308"/>
      <c r="Z11" s="308"/>
      <c r="AA11" s="308"/>
      <c r="AB11" s="308"/>
      <c r="AC11" s="308"/>
      <c r="AD11" s="308"/>
      <c r="AE11" s="308"/>
      <c r="AF11" s="308"/>
      <c r="AG11" s="308"/>
      <c r="AH11" s="308"/>
      <c r="AI11" s="308"/>
      <c r="AJ11" s="308"/>
      <c r="AK11" s="308"/>
      <c r="AL11" s="308"/>
    </row>
    <row r="12" spans="1:38" s="262" customFormat="1" ht="12.75" customHeight="1">
      <c r="A12" s="319">
        <v>3</v>
      </c>
      <c r="B12" s="320">
        <v>44525</v>
      </c>
      <c r="C12" s="321"/>
      <c r="D12" s="322" t="s">
        <v>407</v>
      </c>
      <c r="E12" s="323" t="s">
        <v>593</v>
      </c>
      <c r="F12" s="324">
        <v>772.5</v>
      </c>
      <c r="G12" s="324">
        <v>730</v>
      </c>
      <c r="H12" s="323">
        <v>730</v>
      </c>
      <c r="I12" s="325" t="s">
        <v>870</v>
      </c>
      <c r="J12" s="326" t="s">
        <v>882</v>
      </c>
      <c r="K12" s="326">
        <f t="shared" ref="K12" si="3">H12-F12</f>
        <v>-42.5</v>
      </c>
      <c r="L12" s="327">
        <f t="shared" si="1"/>
        <v>-5.4074999999999998</v>
      </c>
      <c r="M12" s="328">
        <f t="shared" ref="M12" si="4">(K12+L12)/F12</f>
        <v>-6.2016181229773461E-2</v>
      </c>
      <c r="N12" s="326" t="s">
        <v>604</v>
      </c>
      <c r="O12" s="329">
        <v>44531</v>
      </c>
      <c r="P12" s="330"/>
      <c r="Q12" s="261"/>
      <c r="R12" s="261" t="s">
        <v>592</v>
      </c>
      <c r="S12" s="261"/>
      <c r="T12" s="261"/>
      <c r="U12" s="261"/>
      <c r="V12" s="261"/>
      <c r="W12" s="261"/>
      <c r="X12" s="261"/>
      <c r="Y12" s="261"/>
      <c r="Z12" s="261"/>
      <c r="AA12" s="261"/>
      <c r="AB12" s="261"/>
      <c r="AC12" s="261"/>
      <c r="AD12" s="261"/>
      <c r="AE12" s="261"/>
      <c r="AF12" s="261"/>
      <c r="AG12" s="261"/>
      <c r="AH12" s="261"/>
      <c r="AI12" s="261"/>
      <c r="AJ12" s="261"/>
      <c r="AK12" s="261"/>
      <c r="AL12" s="261"/>
    </row>
    <row r="13" spans="1:38" s="262" customFormat="1" ht="12.75" customHeight="1">
      <c r="A13" s="371">
        <v>4</v>
      </c>
      <c r="B13" s="372">
        <v>44525</v>
      </c>
      <c r="C13" s="373"/>
      <c r="D13" s="374" t="s">
        <v>266</v>
      </c>
      <c r="E13" s="375" t="s">
        <v>593</v>
      </c>
      <c r="F13" s="376">
        <v>2065</v>
      </c>
      <c r="G13" s="376">
        <v>1950</v>
      </c>
      <c r="H13" s="375">
        <v>2155</v>
      </c>
      <c r="I13" s="377" t="s">
        <v>871</v>
      </c>
      <c r="J13" s="271" t="s">
        <v>910</v>
      </c>
      <c r="K13" s="271">
        <f t="shared" ref="K13" si="5">H13-F13</f>
        <v>90</v>
      </c>
      <c r="L13" s="272">
        <f t="shared" si="1"/>
        <v>-14.455</v>
      </c>
      <c r="M13" s="273">
        <f t="shared" ref="M13" si="6">(K13+L13)/F13</f>
        <v>3.6583535108958835E-2</v>
      </c>
      <c r="N13" s="271" t="s">
        <v>591</v>
      </c>
      <c r="O13" s="274">
        <v>44530</v>
      </c>
      <c r="P13" s="270"/>
      <c r="Q13" s="261"/>
      <c r="R13" s="261" t="s">
        <v>592</v>
      </c>
      <c r="S13" s="261"/>
      <c r="T13" s="261"/>
      <c r="U13" s="261"/>
      <c r="V13" s="261"/>
      <c r="W13" s="261"/>
      <c r="X13" s="261"/>
      <c r="Y13" s="261"/>
      <c r="Z13" s="261"/>
      <c r="AA13" s="261"/>
      <c r="AB13" s="261"/>
      <c r="AC13" s="261"/>
      <c r="AD13" s="261"/>
      <c r="AE13" s="261"/>
      <c r="AF13" s="261"/>
      <c r="AG13" s="261"/>
      <c r="AH13" s="261"/>
      <c r="AI13" s="261"/>
      <c r="AJ13" s="261"/>
      <c r="AK13" s="261"/>
      <c r="AL13" s="261"/>
    </row>
    <row r="14" spans="1:38" s="262" customFormat="1" ht="12.75" customHeight="1">
      <c r="A14" s="341">
        <v>5</v>
      </c>
      <c r="B14" s="357">
        <v>44526</v>
      </c>
      <c r="C14" s="342"/>
      <c r="D14" s="343" t="s">
        <v>522</v>
      </c>
      <c r="E14" s="344" t="s">
        <v>593</v>
      </c>
      <c r="F14" s="345">
        <v>2160</v>
      </c>
      <c r="G14" s="345">
        <v>2030</v>
      </c>
      <c r="H14" s="344">
        <v>2290</v>
      </c>
      <c r="I14" s="346" t="s">
        <v>826</v>
      </c>
      <c r="J14" s="103" t="s">
        <v>881</v>
      </c>
      <c r="K14" s="103">
        <f t="shared" ref="K14:K15" si="7">H14-F14</f>
        <v>130</v>
      </c>
      <c r="L14" s="104">
        <f t="shared" si="1"/>
        <v>-15.12</v>
      </c>
      <c r="M14" s="105">
        <f t="shared" ref="M14:M15" si="8">(K14+L14)/F14</f>
        <v>5.3185185185185183E-2</v>
      </c>
      <c r="N14" s="103" t="s">
        <v>591</v>
      </c>
      <c r="O14" s="106">
        <v>44531</v>
      </c>
      <c r="P14" s="269"/>
      <c r="Q14" s="261"/>
      <c r="R14" s="261" t="s">
        <v>592</v>
      </c>
      <c r="S14" s="261"/>
      <c r="T14" s="261"/>
      <c r="U14" s="261"/>
      <c r="V14" s="261"/>
      <c r="W14" s="261"/>
      <c r="X14" s="261"/>
      <c r="Y14" s="261"/>
      <c r="Z14" s="261"/>
      <c r="AA14" s="261"/>
      <c r="AB14" s="261"/>
      <c r="AC14" s="261"/>
      <c r="AD14" s="261"/>
      <c r="AE14" s="261"/>
      <c r="AF14" s="261"/>
      <c r="AG14" s="261"/>
      <c r="AH14" s="261"/>
      <c r="AI14" s="261"/>
      <c r="AJ14" s="261"/>
      <c r="AK14" s="261"/>
      <c r="AL14" s="261"/>
    </row>
    <row r="15" spans="1:38" s="262" customFormat="1" ht="12.75" customHeight="1">
      <c r="A15" s="341">
        <v>6</v>
      </c>
      <c r="B15" s="357">
        <v>44526</v>
      </c>
      <c r="C15" s="342"/>
      <c r="D15" s="343" t="s">
        <v>71</v>
      </c>
      <c r="E15" s="344" t="s">
        <v>593</v>
      </c>
      <c r="F15" s="345">
        <v>201</v>
      </c>
      <c r="G15" s="345">
        <v>189</v>
      </c>
      <c r="H15" s="344">
        <v>213.5</v>
      </c>
      <c r="I15" s="346" t="s">
        <v>874</v>
      </c>
      <c r="J15" s="103" t="s">
        <v>925</v>
      </c>
      <c r="K15" s="103">
        <f t="shared" si="7"/>
        <v>12.5</v>
      </c>
      <c r="L15" s="104">
        <f t="shared" si="1"/>
        <v>-1.4069999999999998</v>
      </c>
      <c r="M15" s="105">
        <f t="shared" si="8"/>
        <v>5.5189054726368161E-2</v>
      </c>
      <c r="N15" s="103" t="s">
        <v>591</v>
      </c>
      <c r="O15" s="106">
        <v>44537</v>
      </c>
      <c r="P15" s="269"/>
      <c r="Q15" s="261"/>
      <c r="R15" s="261" t="s">
        <v>592</v>
      </c>
      <c r="S15" s="261"/>
      <c r="T15" s="261"/>
      <c r="U15" s="261"/>
      <c r="V15" s="261"/>
      <c r="W15" s="261"/>
      <c r="X15" s="261"/>
      <c r="Y15" s="261"/>
      <c r="Z15" s="261"/>
      <c r="AA15" s="261"/>
      <c r="AB15" s="261"/>
      <c r="AC15" s="261"/>
      <c r="AD15" s="261"/>
      <c r="AE15" s="261"/>
      <c r="AF15" s="261"/>
      <c r="AG15" s="261"/>
      <c r="AH15" s="261"/>
      <c r="AI15" s="261"/>
      <c r="AJ15" s="261"/>
      <c r="AK15" s="261"/>
      <c r="AL15" s="261"/>
    </row>
    <row r="16" spans="1:38" s="262" customFormat="1" ht="12.75" customHeight="1">
      <c r="A16" s="341">
        <v>7</v>
      </c>
      <c r="B16" s="357">
        <v>44531</v>
      </c>
      <c r="C16" s="342"/>
      <c r="D16" s="343" t="s">
        <v>554</v>
      </c>
      <c r="E16" s="344" t="s">
        <v>593</v>
      </c>
      <c r="F16" s="345">
        <v>1970</v>
      </c>
      <c r="G16" s="345">
        <v>1845</v>
      </c>
      <c r="H16" s="344">
        <v>2115</v>
      </c>
      <c r="I16" s="346" t="s">
        <v>887</v>
      </c>
      <c r="J16" s="103" t="s">
        <v>925</v>
      </c>
      <c r="K16" s="103">
        <f t="shared" ref="K16" si="9">H16-F16</f>
        <v>145</v>
      </c>
      <c r="L16" s="104">
        <f t="shared" si="1"/>
        <v>-13.79</v>
      </c>
      <c r="M16" s="105">
        <f t="shared" ref="M16" si="10">(K16+L16)/F16</f>
        <v>6.660406091370559E-2</v>
      </c>
      <c r="N16" s="103" t="s">
        <v>591</v>
      </c>
      <c r="O16" s="106">
        <v>44544</v>
      </c>
      <c r="P16" s="269"/>
      <c r="Q16" s="261"/>
      <c r="R16" s="261" t="s">
        <v>592</v>
      </c>
      <c r="S16" s="261"/>
      <c r="T16" s="261"/>
      <c r="U16" s="261"/>
      <c r="V16" s="261"/>
      <c r="W16" s="261"/>
      <c r="X16" s="261"/>
      <c r="Y16" s="261"/>
      <c r="Z16" s="261"/>
      <c r="AA16" s="261"/>
      <c r="AB16" s="261"/>
      <c r="AC16" s="261"/>
      <c r="AD16" s="261"/>
      <c r="AE16" s="261"/>
      <c r="AF16" s="261"/>
      <c r="AG16" s="261"/>
      <c r="AH16" s="261"/>
      <c r="AI16" s="261"/>
      <c r="AJ16" s="261"/>
      <c r="AK16" s="261"/>
      <c r="AL16" s="261"/>
    </row>
    <row r="17" spans="1:38" s="262" customFormat="1" ht="12.75" customHeight="1">
      <c r="A17" s="350">
        <v>8</v>
      </c>
      <c r="B17" s="263">
        <v>44532</v>
      </c>
      <c r="C17" s="352"/>
      <c r="D17" s="353" t="s">
        <v>251</v>
      </c>
      <c r="E17" s="354" t="s">
        <v>593</v>
      </c>
      <c r="F17" s="355" t="s">
        <v>903</v>
      </c>
      <c r="G17" s="355">
        <v>414</v>
      </c>
      <c r="H17" s="354"/>
      <c r="I17" s="356" t="s">
        <v>904</v>
      </c>
      <c r="J17" s="304" t="s">
        <v>594</v>
      </c>
      <c r="K17" s="304"/>
      <c r="L17" s="305"/>
      <c r="M17" s="306"/>
      <c r="N17" s="304"/>
      <c r="O17" s="307"/>
      <c r="P17" s="107">
        <f>VLOOKUP(D17,'MidCap Intra'!B42:C535,2,0)</f>
        <v>431.2</v>
      </c>
      <c r="Q17" s="261"/>
      <c r="R17" s="261" t="s">
        <v>592</v>
      </c>
      <c r="S17" s="261"/>
      <c r="T17" s="261"/>
      <c r="U17" s="261"/>
      <c r="V17" s="261"/>
      <c r="W17" s="261"/>
      <c r="X17" s="261"/>
      <c r="Y17" s="261"/>
      <c r="Z17" s="261"/>
      <c r="AA17" s="261"/>
      <c r="AB17" s="261"/>
      <c r="AC17" s="261"/>
      <c r="AD17" s="261"/>
      <c r="AE17" s="261"/>
      <c r="AF17" s="261"/>
      <c r="AG17" s="261"/>
      <c r="AH17" s="261"/>
      <c r="AI17" s="261"/>
      <c r="AJ17" s="261"/>
      <c r="AK17" s="261"/>
      <c r="AL17" s="261"/>
    </row>
    <row r="18" spans="1:38" s="262" customFormat="1" ht="12.75" customHeight="1">
      <c r="A18" s="350">
        <v>9</v>
      </c>
      <c r="B18" s="263">
        <v>44532</v>
      </c>
      <c r="C18" s="352"/>
      <c r="D18" s="353" t="s">
        <v>136</v>
      </c>
      <c r="E18" s="354" t="s">
        <v>593</v>
      </c>
      <c r="F18" s="355" t="s">
        <v>905</v>
      </c>
      <c r="G18" s="355">
        <v>109</v>
      </c>
      <c r="H18" s="354"/>
      <c r="I18" s="356" t="s">
        <v>906</v>
      </c>
      <c r="J18" s="304" t="s">
        <v>594</v>
      </c>
      <c r="K18" s="304"/>
      <c r="L18" s="305"/>
      <c r="M18" s="306"/>
      <c r="N18" s="304"/>
      <c r="O18" s="307"/>
      <c r="P18" s="107">
        <f>VLOOKUP(D18,'MidCap Intra'!B43:C536,2,0)</f>
        <v>110.25</v>
      </c>
      <c r="Q18" s="261"/>
      <c r="R18" s="261" t="s">
        <v>592</v>
      </c>
      <c r="S18" s="261"/>
      <c r="T18" s="261"/>
      <c r="U18" s="261"/>
      <c r="V18" s="261"/>
      <c r="W18" s="261"/>
      <c r="X18" s="261"/>
      <c r="Y18" s="261"/>
      <c r="Z18" s="261"/>
      <c r="AA18" s="261"/>
      <c r="AB18" s="261"/>
      <c r="AC18" s="261"/>
      <c r="AD18" s="261"/>
      <c r="AE18" s="261"/>
      <c r="AF18" s="261"/>
      <c r="AG18" s="261"/>
      <c r="AH18" s="261"/>
      <c r="AI18" s="261"/>
      <c r="AJ18" s="261"/>
      <c r="AK18" s="261"/>
      <c r="AL18" s="261"/>
    </row>
    <row r="19" spans="1:38" s="262" customFormat="1" ht="12.75" customHeight="1">
      <c r="A19" s="319">
        <v>10</v>
      </c>
      <c r="B19" s="488">
        <v>44543</v>
      </c>
      <c r="C19" s="321"/>
      <c r="D19" s="322" t="s">
        <v>134</v>
      </c>
      <c r="E19" s="323" t="s">
        <v>593</v>
      </c>
      <c r="F19" s="324">
        <v>272</v>
      </c>
      <c r="G19" s="324">
        <v>255</v>
      </c>
      <c r="H19" s="323">
        <v>255</v>
      </c>
      <c r="I19" s="325" t="s">
        <v>949</v>
      </c>
      <c r="J19" s="326" t="s">
        <v>978</v>
      </c>
      <c r="K19" s="326">
        <f t="shared" ref="K19" si="11">H19-F19</f>
        <v>-17</v>
      </c>
      <c r="L19" s="327">
        <f>(F19*-0.7)/100</f>
        <v>-1.9039999999999997</v>
      </c>
      <c r="M19" s="328">
        <f t="shared" ref="M19" si="12">(K19+L19)/F19</f>
        <v>-6.9500000000000006E-2</v>
      </c>
      <c r="N19" s="326" t="s">
        <v>604</v>
      </c>
      <c r="O19" s="329">
        <v>44547</v>
      </c>
      <c r="P19" s="330"/>
      <c r="Q19" s="261"/>
      <c r="R19" s="261" t="s">
        <v>592</v>
      </c>
      <c r="S19" s="261"/>
      <c r="T19" s="261"/>
      <c r="U19" s="261"/>
      <c r="V19" s="261"/>
      <c r="W19" s="261"/>
      <c r="X19" s="261"/>
      <c r="Y19" s="261"/>
      <c r="Z19" s="261"/>
      <c r="AA19" s="261"/>
      <c r="AB19" s="261"/>
      <c r="AC19" s="261"/>
      <c r="AD19" s="261"/>
      <c r="AE19" s="261"/>
      <c r="AF19" s="261"/>
      <c r="AG19" s="261"/>
      <c r="AH19" s="261"/>
      <c r="AI19" s="261"/>
      <c r="AJ19" s="261"/>
      <c r="AK19" s="261"/>
      <c r="AL19" s="261"/>
    </row>
    <row r="20" spans="1:38" s="262" customFormat="1" ht="12.75" customHeight="1">
      <c r="A20" s="350">
        <v>11</v>
      </c>
      <c r="B20" s="351">
        <v>44544</v>
      </c>
      <c r="C20" s="352"/>
      <c r="D20" s="353" t="s">
        <v>118</v>
      </c>
      <c r="E20" s="354" t="s">
        <v>593</v>
      </c>
      <c r="F20" s="355" t="s">
        <v>956</v>
      </c>
      <c r="G20" s="355">
        <v>635</v>
      </c>
      <c r="H20" s="354"/>
      <c r="I20" s="356" t="s">
        <v>957</v>
      </c>
      <c r="J20" s="304" t="s">
        <v>594</v>
      </c>
      <c r="K20" s="304"/>
      <c r="L20" s="305"/>
      <c r="M20" s="306"/>
      <c r="N20" s="304"/>
      <c r="O20" s="307"/>
      <c r="P20" s="107">
        <f>VLOOKUP(D20,'MidCap Intra'!B45:C538,2,0)</f>
        <v>637.35</v>
      </c>
      <c r="Q20" s="261"/>
      <c r="R20" s="261" t="s">
        <v>592</v>
      </c>
      <c r="S20" s="261"/>
      <c r="T20" s="261"/>
      <c r="U20" s="261"/>
      <c r="V20" s="261"/>
      <c r="W20" s="261"/>
      <c r="X20" s="261"/>
      <c r="Y20" s="261"/>
      <c r="Z20" s="261"/>
      <c r="AA20" s="261"/>
      <c r="AB20" s="261"/>
      <c r="AC20" s="261"/>
      <c r="AD20" s="261"/>
      <c r="AE20" s="261"/>
      <c r="AF20" s="261"/>
      <c r="AG20" s="261"/>
      <c r="AH20" s="261"/>
      <c r="AI20" s="261"/>
      <c r="AJ20" s="261"/>
      <c r="AK20" s="261"/>
      <c r="AL20" s="261"/>
    </row>
    <row r="21" spans="1:38" s="262" customFormat="1" ht="12.75" customHeight="1">
      <c r="A21" s="371">
        <v>12</v>
      </c>
      <c r="B21" s="372">
        <v>44547</v>
      </c>
      <c r="C21" s="373"/>
      <c r="D21" s="374" t="s">
        <v>71</v>
      </c>
      <c r="E21" s="375" t="s">
        <v>593</v>
      </c>
      <c r="F21" s="376">
        <v>201.5</v>
      </c>
      <c r="G21" s="376">
        <v>188</v>
      </c>
      <c r="H21" s="375">
        <v>209.5</v>
      </c>
      <c r="I21" s="377" t="s">
        <v>979</v>
      </c>
      <c r="J21" s="271" t="s">
        <v>1051</v>
      </c>
      <c r="K21" s="271">
        <f t="shared" ref="K21" si="13">H21-F21</f>
        <v>8</v>
      </c>
      <c r="L21" s="272">
        <f t="shared" ref="L21" si="14">(F21*-0.7)/100</f>
        <v>-1.4104999999999999</v>
      </c>
      <c r="M21" s="273">
        <f t="shared" ref="M21" si="15">(K21+L21)/F21</f>
        <v>3.2702233250620348E-2</v>
      </c>
      <c r="N21" s="271" t="s">
        <v>591</v>
      </c>
      <c r="O21" s="274">
        <v>44553</v>
      </c>
      <c r="P21" s="270">
        <f>VLOOKUP(D21,'MidCap Intra'!B46:C539,2,0)</f>
        <v>204.05</v>
      </c>
      <c r="Q21" s="261"/>
      <c r="R21" s="261"/>
      <c r="S21" s="261"/>
      <c r="T21" s="261"/>
      <c r="U21" s="261"/>
      <c r="V21" s="261"/>
      <c r="W21" s="261"/>
      <c r="X21" s="261"/>
      <c r="Y21" s="261"/>
      <c r="Z21" s="261"/>
      <c r="AA21" s="261"/>
      <c r="AB21" s="261"/>
      <c r="AC21" s="261"/>
      <c r="AD21" s="261"/>
      <c r="AE21" s="261"/>
      <c r="AF21" s="261"/>
      <c r="AG21" s="261"/>
      <c r="AH21" s="261"/>
      <c r="AI21" s="261"/>
      <c r="AJ21" s="261"/>
      <c r="AK21" s="261"/>
      <c r="AL21" s="261"/>
    </row>
    <row r="22" spans="1:38" s="262" customFormat="1" ht="12.75" customHeight="1">
      <c r="A22" s="350">
        <v>13</v>
      </c>
      <c r="B22" s="351">
        <v>44547</v>
      </c>
      <c r="C22" s="352"/>
      <c r="D22" s="353" t="s">
        <v>125</v>
      </c>
      <c r="E22" s="354" t="s">
        <v>593</v>
      </c>
      <c r="F22" s="355" t="s">
        <v>980</v>
      </c>
      <c r="G22" s="355">
        <v>687</v>
      </c>
      <c r="H22" s="354"/>
      <c r="I22" s="356" t="s">
        <v>981</v>
      </c>
      <c r="J22" s="304" t="s">
        <v>594</v>
      </c>
      <c r="K22" s="304"/>
      <c r="L22" s="305"/>
      <c r="M22" s="306"/>
      <c r="N22" s="304"/>
      <c r="O22" s="307"/>
      <c r="P22" s="107">
        <f>VLOOKUP(D22,'MidCap Intra'!B47:C540,2,0)</f>
        <v>727.1</v>
      </c>
      <c r="Q22" s="261"/>
      <c r="R22" s="261"/>
      <c r="S22" s="261"/>
      <c r="T22" s="261"/>
      <c r="U22" s="261"/>
      <c r="V22" s="261"/>
      <c r="W22" s="261"/>
      <c r="X22" s="261"/>
      <c r="Y22" s="261"/>
      <c r="Z22" s="261"/>
      <c r="AA22" s="261"/>
      <c r="AB22" s="261"/>
      <c r="AC22" s="261"/>
      <c r="AD22" s="261"/>
      <c r="AE22" s="261"/>
      <c r="AF22" s="261"/>
      <c r="AG22" s="261"/>
      <c r="AH22" s="261"/>
      <c r="AI22" s="261"/>
      <c r="AJ22" s="261"/>
      <c r="AK22" s="261"/>
      <c r="AL22" s="261"/>
    </row>
    <row r="23" spans="1:38" s="262" customFormat="1" ht="12.75" customHeight="1">
      <c r="A23" s="350">
        <v>14</v>
      </c>
      <c r="B23" s="351">
        <v>44552</v>
      </c>
      <c r="C23" s="352"/>
      <c r="D23" s="353" t="s">
        <v>43</v>
      </c>
      <c r="E23" s="354" t="s">
        <v>593</v>
      </c>
      <c r="F23" s="355" t="s">
        <v>1011</v>
      </c>
      <c r="G23" s="355">
        <v>1995</v>
      </c>
      <c r="H23" s="354"/>
      <c r="I23" s="356" t="s">
        <v>1012</v>
      </c>
      <c r="J23" s="304" t="s">
        <v>594</v>
      </c>
      <c r="K23" s="304"/>
      <c r="L23" s="305"/>
      <c r="M23" s="306"/>
      <c r="N23" s="304"/>
      <c r="O23" s="307"/>
      <c r="P23" s="107">
        <f>VLOOKUP(D23,'MidCap Intra'!B11:M511,2,0)</f>
        <v>2126.0500000000002</v>
      </c>
      <c r="Q23" s="261"/>
      <c r="R23" s="261"/>
      <c r="S23" s="261"/>
      <c r="T23" s="261"/>
      <c r="U23" s="261"/>
      <c r="V23" s="261"/>
      <c r="W23" s="261"/>
      <c r="X23" s="261"/>
      <c r="Y23" s="261"/>
      <c r="Z23" s="261"/>
      <c r="AA23" s="261"/>
      <c r="AB23" s="261"/>
      <c r="AC23" s="261"/>
      <c r="AD23" s="261"/>
      <c r="AE23" s="261"/>
      <c r="AF23" s="261"/>
      <c r="AG23" s="261"/>
      <c r="AH23" s="261"/>
      <c r="AI23" s="261"/>
      <c r="AJ23" s="261"/>
      <c r="AK23" s="261"/>
      <c r="AL23" s="261"/>
    </row>
    <row r="24" spans="1:38" s="262" customFormat="1" ht="12.75" customHeight="1">
      <c r="A24" s="350"/>
      <c r="B24" s="351"/>
      <c r="C24" s="352"/>
      <c r="D24" s="353"/>
      <c r="E24" s="354"/>
      <c r="F24" s="355"/>
      <c r="G24" s="355"/>
      <c r="H24" s="354"/>
      <c r="I24" s="356"/>
      <c r="J24" s="304"/>
      <c r="K24" s="304"/>
      <c r="L24" s="305"/>
      <c r="M24" s="306"/>
      <c r="N24" s="304"/>
      <c r="O24" s="307"/>
      <c r="P24" s="107"/>
      <c r="Q24" s="261"/>
      <c r="R24" s="261"/>
      <c r="S24" s="261"/>
      <c r="T24" s="261"/>
      <c r="U24" s="261"/>
      <c r="V24" s="261"/>
      <c r="W24" s="261"/>
      <c r="X24" s="261"/>
      <c r="Y24" s="261"/>
      <c r="Z24" s="261"/>
      <c r="AA24" s="261"/>
      <c r="AB24" s="261"/>
      <c r="AC24" s="261"/>
      <c r="AD24" s="261"/>
      <c r="AE24" s="261"/>
      <c r="AF24" s="261"/>
      <c r="AG24" s="261"/>
      <c r="AH24" s="261"/>
      <c r="AI24" s="261"/>
      <c r="AJ24" s="261"/>
      <c r="AK24" s="261"/>
      <c r="AL24" s="261"/>
    </row>
    <row r="25" spans="1:38" ht="13.9" customHeight="1">
      <c r="A25" s="113"/>
      <c r="B25" s="108"/>
      <c r="C25" s="114"/>
      <c r="D25" s="109"/>
      <c r="E25" s="110"/>
      <c r="F25" s="107"/>
      <c r="G25" s="107"/>
      <c r="H25" s="110"/>
      <c r="I25" s="111"/>
      <c r="J25" s="112"/>
      <c r="K25" s="113"/>
      <c r="L25" s="108"/>
      <c r="M25" s="114"/>
      <c r="N25" s="109"/>
      <c r="O25" s="110"/>
      <c r="P25" s="110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 ht="14.25" customHeight="1">
      <c r="A26" s="120"/>
      <c r="B26" s="121"/>
      <c r="C26" s="122"/>
      <c r="D26" s="123"/>
      <c r="E26" s="124"/>
      <c r="F26" s="124"/>
      <c r="H26" s="124"/>
      <c r="I26" s="125"/>
      <c r="J26" s="126"/>
      <c r="K26" s="126"/>
      <c r="L26" s="127"/>
      <c r="M26" s="128"/>
      <c r="N26" s="129"/>
      <c r="O26" s="130"/>
      <c r="P26" s="131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</row>
    <row r="27" spans="1:38" ht="14.25" customHeight="1">
      <c r="A27" s="120"/>
      <c r="B27" s="121"/>
      <c r="C27" s="122"/>
      <c r="D27" s="123"/>
      <c r="E27" s="124"/>
      <c r="F27" s="124"/>
      <c r="G27" s="120"/>
      <c r="H27" s="124"/>
      <c r="I27" s="125"/>
      <c r="J27" s="126"/>
      <c r="K27" s="126"/>
      <c r="L27" s="127"/>
      <c r="M27" s="128"/>
      <c r="N27" s="129"/>
      <c r="O27" s="130"/>
      <c r="P27" s="131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</row>
    <row r="28" spans="1:38" ht="12" customHeight="1">
      <c r="A28" s="132" t="s">
        <v>596</v>
      </c>
      <c r="B28" s="133"/>
      <c r="C28" s="134"/>
      <c r="D28" s="135"/>
      <c r="E28" s="136"/>
      <c r="F28" s="136"/>
      <c r="G28" s="136"/>
      <c r="H28" s="136"/>
      <c r="I28" s="136"/>
      <c r="J28" s="137"/>
      <c r="K28" s="136"/>
      <c r="L28" s="138"/>
      <c r="M28" s="59"/>
      <c r="N28" s="137"/>
      <c r="O28" s="13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</row>
    <row r="29" spans="1:38" ht="12" customHeight="1">
      <c r="A29" s="139" t="s">
        <v>597</v>
      </c>
      <c r="B29" s="132"/>
      <c r="C29" s="132"/>
      <c r="D29" s="132"/>
      <c r="E29" s="44"/>
      <c r="F29" s="140" t="s">
        <v>598</v>
      </c>
      <c r="G29" s="6"/>
      <c r="H29" s="6"/>
      <c r="I29" s="6"/>
      <c r="J29" s="141"/>
      <c r="K29" s="142"/>
      <c r="L29" s="142"/>
      <c r="M29" s="143"/>
      <c r="N29" s="1"/>
      <c r="O29" s="1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</row>
    <row r="30" spans="1:38" ht="12" customHeight="1">
      <c r="A30" s="132" t="s">
        <v>599</v>
      </c>
      <c r="B30" s="132"/>
      <c r="C30" s="132"/>
      <c r="D30" s="132"/>
      <c r="E30" s="6"/>
      <c r="F30" s="140" t="s">
        <v>600</v>
      </c>
      <c r="G30" s="6"/>
      <c r="H30" s="6"/>
      <c r="I30" s="6"/>
      <c r="J30" s="141"/>
      <c r="K30" s="142"/>
      <c r="L30" s="142"/>
      <c r="M30" s="143"/>
      <c r="N30" s="1"/>
      <c r="O30" s="1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</row>
    <row r="31" spans="1:38" ht="12" customHeight="1">
      <c r="A31" s="132"/>
      <c r="B31" s="132"/>
      <c r="C31" s="132"/>
      <c r="D31" s="132"/>
      <c r="E31" s="6"/>
      <c r="F31" s="6"/>
      <c r="G31" s="6"/>
      <c r="H31" s="6"/>
      <c r="I31" s="6"/>
      <c r="J31" s="145"/>
      <c r="K31" s="142"/>
      <c r="L31" s="142"/>
      <c r="M31" s="6"/>
      <c r="N31" s="146"/>
      <c r="O31" s="1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</row>
    <row r="32" spans="1:38" ht="12.75" customHeight="1">
      <c r="A32" s="1"/>
      <c r="B32" s="147" t="s">
        <v>601</v>
      </c>
      <c r="C32" s="147"/>
      <c r="D32" s="147"/>
      <c r="E32" s="147"/>
      <c r="F32" s="148"/>
      <c r="G32" s="6"/>
      <c r="H32" s="6"/>
      <c r="I32" s="149"/>
      <c r="J32" s="150"/>
      <c r="K32" s="151"/>
      <c r="L32" s="150"/>
      <c r="M32" s="6"/>
      <c r="N32" s="1"/>
      <c r="O32" s="1"/>
      <c r="P32" s="1"/>
      <c r="R32" s="59"/>
      <c r="S32" s="1"/>
      <c r="T32" s="1"/>
      <c r="U32" s="1"/>
      <c r="V32" s="1"/>
      <c r="W32" s="1"/>
      <c r="X32" s="1"/>
      <c r="Y32" s="1"/>
      <c r="Z32" s="1"/>
    </row>
    <row r="33" spans="1:38" ht="38.25" customHeight="1">
      <c r="A33" s="99" t="s">
        <v>16</v>
      </c>
      <c r="B33" s="100" t="s">
        <v>568</v>
      </c>
      <c r="C33" s="102"/>
      <c r="D33" s="101" t="s">
        <v>579</v>
      </c>
      <c r="E33" s="100" t="s">
        <v>580</v>
      </c>
      <c r="F33" s="100" t="s">
        <v>581</v>
      </c>
      <c r="G33" s="100" t="s">
        <v>602</v>
      </c>
      <c r="H33" s="100" t="s">
        <v>583</v>
      </c>
      <c r="I33" s="100" t="s">
        <v>584</v>
      </c>
      <c r="J33" s="100" t="s">
        <v>585</v>
      </c>
      <c r="K33" s="100" t="s">
        <v>603</v>
      </c>
      <c r="L33" s="153" t="s">
        <v>587</v>
      </c>
      <c r="M33" s="102" t="s">
        <v>588</v>
      </c>
      <c r="N33" s="99" t="s">
        <v>589</v>
      </c>
      <c r="O33" s="397" t="s">
        <v>590</v>
      </c>
      <c r="P33" s="308"/>
      <c r="Q33" s="1"/>
      <c r="R33" s="391"/>
      <c r="S33" s="391"/>
      <c r="T33" s="391"/>
      <c r="U33" s="347"/>
      <c r="V33" s="347"/>
      <c r="W33" s="347"/>
      <c r="X33" s="347"/>
      <c r="Y33" s="347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</row>
    <row r="34" spans="1:38" s="262" customFormat="1" ht="15" customHeight="1">
      <c r="A34" s="319">
        <v>1</v>
      </c>
      <c r="B34" s="320">
        <v>44524</v>
      </c>
      <c r="C34" s="321"/>
      <c r="D34" s="322" t="s">
        <v>867</v>
      </c>
      <c r="E34" s="323" t="s">
        <v>593</v>
      </c>
      <c r="F34" s="324">
        <v>3165</v>
      </c>
      <c r="G34" s="324">
        <v>3080</v>
      </c>
      <c r="H34" s="323">
        <v>3080</v>
      </c>
      <c r="I34" s="325" t="s">
        <v>868</v>
      </c>
      <c r="J34" s="326" t="s">
        <v>916</v>
      </c>
      <c r="K34" s="326">
        <f t="shared" ref="K34" si="16">H34-F34</f>
        <v>-85</v>
      </c>
      <c r="L34" s="327">
        <f t="shared" ref="L34:L39" si="17">(F34*-0.7)/100</f>
        <v>-22.155000000000001</v>
      </c>
      <c r="M34" s="328">
        <f t="shared" ref="M34" si="18">(K34+L34)/F34</f>
        <v>-3.385624012638231E-2</v>
      </c>
      <c r="N34" s="326" t="s">
        <v>604</v>
      </c>
      <c r="O34" s="329">
        <v>44536</v>
      </c>
      <c r="P34" s="399"/>
      <c r="Q34" s="392"/>
      <c r="R34" s="393" t="s">
        <v>595</v>
      </c>
      <c r="S34" s="261"/>
      <c r="T34" s="261"/>
      <c r="U34" s="261"/>
      <c r="V34" s="261"/>
      <c r="W34" s="261"/>
      <c r="X34" s="261"/>
      <c r="Y34" s="261"/>
      <c r="Z34" s="261"/>
      <c r="AA34" s="261"/>
      <c r="AB34" s="261"/>
      <c r="AC34" s="261"/>
      <c r="AD34" s="261"/>
      <c r="AE34" s="261"/>
      <c r="AF34" s="261"/>
      <c r="AG34" s="261"/>
      <c r="AH34" s="261"/>
      <c r="AI34" s="261"/>
      <c r="AJ34" s="261"/>
      <c r="AK34" s="261"/>
      <c r="AL34" s="261"/>
    </row>
    <row r="35" spans="1:38" s="262" customFormat="1" ht="15" customHeight="1">
      <c r="A35" s="401">
        <v>2</v>
      </c>
      <c r="B35" s="402">
        <v>44529</v>
      </c>
      <c r="C35" s="403"/>
      <c r="D35" s="404" t="s">
        <v>114</v>
      </c>
      <c r="E35" s="405" t="s">
        <v>593</v>
      </c>
      <c r="F35" s="405">
        <v>1134</v>
      </c>
      <c r="G35" s="405">
        <v>1095</v>
      </c>
      <c r="H35" s="405">
        <v>1167.5</v>
      </c>
      <c r="I35" s="405" t="s">
        <v>875</v>
      </c>
      <c r="J35" s="103" t="s">
        <v>890</v>
      </c>
      <c r="K35" s="103">
        <f t="shared" ref="K35" si="19">H35-F35</f>
        <v>33.5</v>
      </c>
      <c r="L35" s="104">
        <f t="shared" si="17"/>
        <v>-7.9379999999999997</v>
      </c>
      <c r="M35" s="105">
        <f t="shared" ref="M35" si="20">(K35+L35)/F35</f>
        <v>2.2541446208112877E-2</v>
      </c>
      <c r="N35" s="394" t="s">
        <v>591</v>
      </c>
      <c r="O35" s="398">
        <v>44532</v>
      </c>
      <c r="P35" s="400"/>
      <c r="Q35" s="392"/>
      <c r="R35" s="393" t="s">
        <v>592</v>
      </c>
      <c r="S35" s="261"/>
      <c r="T35" s="261"/>
      <c r="U35" s="261"/>
      <c r="V35" s="261"/>
      <c r="W35" s="261"/>
      <c r="X35" s="261"/>
      <c r="Y35" s="261"/>
      <c r="Z35" s="261"/>
      <c r="AA35" s="261"/>
      <c r="AB35" s="261"/>
      <c r="AC35" s="261"/>
      <c r="AD35" s="261"/>
      <c r="AE35" s="261"/>
      <c r="AF35" s="261"/>
      <c r="AG35" s="261"/>
      <c r="AH35" s="261"/>
      <c r="AI35" s="261"/>
      <c r="AJ35" s="261"/>
      <c r="AK35" s="261"/>
      <c r="AL35" s="261"/>
    </row>
    <row r="36" spans="1:38" s="262" customFormat="1" ht="15" customHeight="1">
      <c r="A36" s="436">
        <v>3</v>
      </c>
      <c r="B36" s="437">
        <v>44530</v>
      </c>
      <c r="C36" s="438"/>
      <c r="D36" s="439" t="s">
        <v>350</v>
      </c>
      <c r="E36" s="440" t="s">
        <v>593</v>
      </c>
      <c r="F36" s="440">
        <v>742.5</v>
      </c>
      <c r="G36" s="440">
        <v>720</v>
      </c>
      <c r="H36" s="440">
        <v>749</v>
      </c>
      <c r="I36" s="440" t="s">
        <v>876</v>
      </c>
      <c r="J36" s="441" t="s">
        <v>917</v>
      </c>
      <c r="K36" s="441">
        <f t="shared" ref="K36" si="21">H36-F36</f>
        <v>6.5</v>
      </c>
      <c r="L36" s="442">
        <f t="shared" si="17"/>
        <v>-5.1974999999999998</v>
      </c>
      <c r="M36" s="443">
        <f t="shared" ref="M36" si="22">(K36+L36)/F36</f>
        <v>1.7542087542087544E-3</v>
      </c>
      <c r="N36" s="444" t="s">
        <v>714</v>
      </c>
      <c r="O36" s="445">
        <v>44536</v>
      </c>
      <c r="P36" s="399"/>
      <c r="Q36" s="392"/>
      <c r="R36" s="393" t="s">
        <v>595</v>
      </c>
      <c r="S36" s="261"/>
      <c r="T36" s="261"/>
      <c r="U36" s="261"/>
      <c r="V36" s="261"/>
      <c r="W36" s="261"/>
      <c r="X36" s="261"/>
      <c r="Y36" s="261"/>
      <c r="Z36" s="261"/>
      <c r="AA36" s="261"/>
      <c r="AB36" s="261"/>
      <c r="AC36" s="261"/>
      <c r="AD36" s="261"/>
      <c r="AE36" s="261"/>
      <c r="AF36" s="261"/>
      <c r="AG36" s="261"/>
      <c r="AH36" s="261"/>
      <c r="AI36" s="261"/>
      <c r="AJ36" s="261"/>
      <c r="AK36" s="261"/>
      <c r="AL36" s="261"/>
    </row>
    <row r="37" spans="1:38" s="262" customFormat="1" ht="15" customHeight="1">
      <c r="A37" s="436">
        <v>4</v>
      </c>
      <c r="B37" s="437">
        <v>44530</v>
      </c>
      <c r="C37" s="438"/>
      <c r="D37" s="439" t="s">
        <v>415</v>
      </c>
      <c r="E37" s="440" t="s">
        <v>593</v>
      </c>
      <c r="F37" s="440">
        <v>1615</v>
      </c>
      <c r="G37" s="440">
        <v>1570</v>
      </c>
      <c r="H37" s="440">
        <v>1630</v>
      </c>
      <c r="I37" s="440" t="s">
        <v>877</v>
      </c>
      <c r="J37" s="441" t="s">
        <v>954</v>
      </c>
      <c r="K37" s="441">
        <f t="shared" ref="K37" si="23">H37-F37</f>
        <v>15</v>
      </c>
      <c r="L37" s="442">
        <f t="shared" si="17"/>
        <v>-11.305</v>
      </c>
      <c r="M37" s="443">
        <f t="shared" ref="M37" si="24">(K37+L37)/F37</f>
        <v>2.2879256965944272E-3</v>
      </c>
      <c r="N37" s="444" t="s">
        <v>714</v>
      </c>
      <c r="O37" s="445">
        <v>44544</v>
      </c>
      <c r="P37" s="392"/>
      <c r="Q37" s="392"/>
      <c r="R37" s="393" t="s">
        <v>592</v>
      </c>
      <c r="S37" s="261"/>
      <c r="T37" s="261"/>
      <c r="U37" s="261"/>
      <c r="V37" s="261"/>
      <c r="W37" s="261"/>
      <c r="X37" s="261"/>
      <c r="Y37" s="261"/>
      <c r="Z37" s="261"/>
      <c r="AA37" s="261"/>
      <c r="AB37" s="261"/>
      <c r="AC37" s="261"/>
      <c r="AD37" s="261"/>
      <c r="AE37" s="261"/>
      <c r="AF37" s="261"/>
      <c r="AG37" s="261"/>
      <c r="AH37" s="261"/>
      <c r="AI37" s="261"/>
      <c r="AJ37" s="261"/>
      <c r="AK37" s="261"/>
      <c r="AL37" s="261"/>
    </row>
    <row r="38" spans="1:38" s="262" customFormat="1" ht="15" customHeight="1">
      <c r="A38" s="319">
        <v>5</v>
      </c>
      <c r="B38" s="320">
        <v>44532</v>
      </c>
      <c r="C38" s="321"/>
      <c r="D38" s="322" t="s">
        <v>85</v>
      </c>
      <c r="E38" s="323" t="s">
        <v>593</v>
      </c>
      <c r="F38" s="324">
        <v>929</v>
      </c>
      <c r="G38" s="324">
        <v>896</v>
      </c>
      <c r="H38" s="323">
        <v>896</v>
      </c>
      <c r="I38" s="325" t="s">
        <v>891</v>
      </c>
      <c r="J38" s="326" t="s">
        <v>933</v>
      </c>
      <c r="K38" s="326">
        <f t="shared" ref="K38:K39" si="25">H38-F38</f>
        <v>-33</v>
      </c>
      <c r="L38" s="327">
        <f t="shared" si="17"/>
        <v>-6.5029999999999992</v>
      </c>
      <c r="M38" s="328">
        <f t="shared" ref="M38:M39" si="26">(K38+L38)/F38</f>
        <v>-4.252206673842842E-2</v>
      </c>
      <c r="N38" s="326" t="s">
        <v>604</v>
      </c>
      <c r="O38" s="329">
        <v>44537</v>
      </c>
      <c r="P38" s="399"/>
      <c r="Q38" s="392"/>
      <c r="R38" s="393" t="s">
        <v>592</v>
      </c>
      <c r="S38" s="261"/>
      <c r="T38" s="261"/>
      <c r="U38" s="261"/>
      <c r="V38" s="261"/>
      <c r="W38" s="261"/>
      <c r="X38" s="261"/>
      <c r="Y38" s="261"/>
      <c r="Z38" s="261"/>
      <c r="AA38" s="261"/>
      <c r="AB38" s="261"/>
      <c r="AC38" s="261"/>
      <c r="AD38" s="261"/>
      <c r="AE38" s="261"/>
      <c r="AF38" s="261"/>
      <c r="AG38" s="261"/>
      <c r="AH38" s="261"/>
      <c r="AI38" s="261"/>
      <c r="AJ38" s="261"/>
      <c r="AK38" s="261"/>
      <c r="AL38" s="261"/>
    </row>
    <row r="39" spans="1:38" s="262" customFormat="1" ht="15" customHeight="1">
      <c r="A39" s="401">
        <v>6</v>
      </c>
      <c r="B39" s="402">
        <v>44532</v>
      </c>
      <c r="C39" s="403"/>
      <c r="D39" s="404" t="s">
        <v>77</v>
      </c>
      <c r="E39" s="405" t="s">
        <v>593</v>
      </c>
      <c r="F39" s="405">
        <v>364.5</v>
      </c>
      <c r="G39" s="405">
        <v>355</v>
      </c>
      <c r="H39" s="405">
        <v>375</v>
      </c>
      <c r="I39" s="405" t="s">
        <v>892</v>
      </c>
      <c r="J39" s="103" t="s">
        <v>934</v>
      </c>
      <c r="K39" s="103">
        <f t="shared" si="25"/>
        <v>10.5</v>
      </c>
      <c r="L39" s="104">
        <f t="shared" si="17"/>
        <v>-2.5514999999999999</v>
      </c>
      <c r="M39" s="105">
        <f t="shared" si="26"/>
        <v>2.1806584362139919E-2</v>
      </c>
      <c r="N39" s="394" t="s">
        <v>591</v>
      </c>
      <c r="O39" s="398">
        <v>44538</v>
      </c>
      <c r="P39" s="400"/>
      <c r="Q39" s="392"/>
      <c r="R39" s="393" t="s">
        <v>595</v>
      </c>
      <c r="S39" s="261"/>
      <c r="T39" s="261"/>
      <c r="U39" s="261"/>
      <c r="V39" s="261"/>
      <c r="W39" s="261"/>
      <c r="X39" s="261"/>
      <c r="Y39" s="261"/>
      <c r="Z39" s="261"/>
      <c r="AA39" s="261"/>
      <c r="AB39" s="261"/>
      <c r="AC39" s="261"/>
      <c r="AD39" s="261"/>
      <c r="AE39" s="261"/>
      <c r="AF39" s="261"/>
      <c r="AG39" s="261"/>
      <c r="AH39" s="261"/>
      <c r="AI39" s="261"/>
      <c r="AJ39" s="261"/>
      <c r="AK39" s="261"/>
      <c r="AL39" s="261"/>
    </row>
    <row r="40" spans="1:38" s="283" customFormat="1" ht="15" customHeight="1">
      <c r="A40" s="415">
        <v>7</v>
      </c>
      <c r="B40" s="260">
        <v>44532</v>
      </c>
      <c r="C40" s="313"/>
      <c r="D40" s="416" t="s">
        <v>407</v>
      </c>
      <c r="E40" s="312" t="s">
        <v>593</v>
      </c>
      <c r="F40" s="312">
        <v>722.5</v>
      </c>
      <c r="G40" s="312">
        <v>698</v>
      </c>
      <c r="H40" s="312">
        <v>732.5</v>
      </c>
      <c r="I40" s="312" t="s">
        <v>893</v>
      </c>
      <c r="J40" s="103" t="s">
        <v>894</v>
      </c>
      <c r="K40" s="103">
        <f t="shared" ref="K40:K42" si="27">H40-F40</f>
        <v>10</v>
      </c>
      <c r="L40" s="104">
        <f>(F40*-0.07)/100</f>
        <v>-0.50575000000000003</v>
      </c>
      <c r="M40" s="105">
        <f t="shared" ref="M40:M42" si="28">(K40+L40)/F40</f>
        <v>1.3140830449826989E-2</v>
      </c>
      <c r="N40" s="394" t="s">
        <v>591</v>
      </c>
      <c r="O40" s="417">
        <v>44532</v>
      </c>
      <c r="P40" s="392"/>
      <c r="Q40" s="392"/>
      <c r="R40" s="393" t="s">
        <v>592</v>
      </c>
      <c r="S40" s="261"/>
      <c r="T40" s="261"/>
      <c r="U40" s="261"/>
      <c r="V40" s="261"/>
      <c r="W40" s="261"/>
      <c r="X40" s="261"/>
      <c r="Y40" s="261"/>
      <c r="Z40" s="390"/>
      <c r="AA40" s="340"/>
      <c r="AB40" s="340"/>
      <c r="AC40" s="340"/>
      <c r="AD40" s="340"/>
      <c r="AE40" s="340"/>
      <c r="AF40" s="340"/>
      <c r="AG40" s="340"/>
      <c r="AH40" s="340"/>
      <c r="AI40" s="340"/>
      <c r="AJ40" s="340"/>
      <c r="AK40" s="340"/>
      <c r="AL40" s="340"/>
    </row>
    <row r="41" spans="1:38" s="283" customFormat="1" ht="15" customHeight="1">
      <c r="A41" s="319">
        <v>8</v>
      </c>
      <c r="B41" s="320">
        <v>44533</v>
      </c>
      <c r="C41" s="321"/>
      <c r="D41" s="322" t="s">
        <v>908</v>
      </c>
      <c r="E41" s="323" t="s">
        <v>593</v>
      </c>
      <c r="F41" s="324">
        <v>5450</v>
      </c>
      <c r="G41" s="324">
        <v>5290</v>
      </c>
      <c r="H41" s="323">
        <v>5290</v>
      </c>
      <c r="I41" s="325" t="s">
        <v>909</v>
      </c>
      <c r="J41" s="326" t="s">
        <v>915</v>
      </c>
      <c r="K41" s="326">
        <f t="shared" si="27"/>
        <v>-160</v>
      </c>
      <c r="L41" s="327">
        <f>(F41*-0.7)/100</f>
        <v>-38.15</v>
      </c>
      <c r="M41" s="328">
        <f t="shared" si="28"/>
        <v>-3.6357798165137616E-2</v>
      </c>
      <c r="N41" s="326" t="s">
        <v>604</v>
      </c>
      <c r="O41" s="329">
        <v>44536</v>
      </c>
      <c r="P41" s="392"/>
      <c r="Q41" s="392"/>
      <c r="R41" s="393" t="s">
        <v>592</v>
      </c>
      <c r="S41" s="261"/>
      <c r="T41" s="261"/>
      <c r="U41" s="261"/>
      <c r="V41" s="261"/>
      <c r="W41" s="261"/>
      <c r="X41" s="261"/>
      <c r="Y41" s="261"/>
      <c r="Z41" s="390"/>
      <c r="AA41" s="340"/>
      <c r="AB41" s="340"/>
      <c r="AC41" s="340"/>
      <c r="AD41" s="340"/>
      <c r="AE41" s="340"/>
      <c r="AF41" s="340"/>
      <c r="AG41" s="340"/>
      <c r="AH41" s="340"/>
      <c r="AI41" s="340"/>
      <c r="AJ41" s="340"/>
      <c r="AK41" s="340"/>
      <c r="AL41" s="340"/>
    </row>
    <row r="42" spans="1:38" ht="15" customHeight="1">
      <c r="A42" s="460">
        <v>9</v>
      </c>
      <c r="B42" s="461">
        <v>44536</v>
      </c>
      <c r="C42" s="462"/>
      <c r="D42" s="463" t="s">
        <v>913</v>
      </c>
      <c r="E42" s="464" t="s">
        <v>593</v>
      </c>
      <c r="F42" s="464">
        <v>1168</v>
      </c>
      <c r="G42" s="464">
        <v>1135</v>
      </c>
      <c r="H42" s="464">
        <v>1213.5</v>
      </c>
      <c r="I42" s="464" t="s">
        <v>914</v>
      </c>
      <c r="J42" s="103" t="s">
        <v>995</v>
      </c>
      <c r="K42" s="103">
        <f t="shared" si="27"/>
        <v>45.5</v>
      </c>
      <c r="L42" s="104">
        <f>(F42*-0.7)/100</f>
        <v>-8.1759999999999984</v>
      </c>
      <c r="M42" s="105">
        <f t="shared" si="28"/>
        <v>3.1955479452054791E-2</v>
      </c>
      <c r="N42" s="394" t="s">
        <v>591</v>
      </c>
      <c r="O42" s="398">
        <v>44551</v>
      </c>
      <c r="P42" s="1"/>
      <c r="Q42" s="1"/>
      <c r="R42" s="465" t="s">
        <v>595</v>
      </c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s="283" customFormat="1" ht="15" customHeight="1">
      <c r="A43" s="415">
        <v>10</v>
      </c>
      <c r="B43" s="260">
        <v>44537</v>
      </c>
      <c r="C43" s="313"/>
      <c r="D43" s="416" t="s">
        <v>350</v>
      </c>
      <c r="E43" s="312" t="s">
        <v>593</v>
      </c>
      <c r="F43" s="312">
        <v>740</v>
      </c>
      <c r="G43" s="312">
        <v>718</v>
      </c>
      <c r="H43" s="312">
        <v>760</v>
      </c>
      <c r="I43" s="312" t="s">
        <v>876</v>
      </c>
      <c r="J43" s="103" t="s">
        <v>899</v>
      </c>
      <c r="K43" s="103">
        <f t="shared" ref="K43:K44" si="29">H43-F43</f>
        <v>20</v>
      </c>
      <c r="L43" s="104">
        <f>(F43*-0.7)/100</f>
        <v>-5.18</v>
      </c>
      <c r="M43" s="105">
        <f t="shared" ref="M43:M44" si="30">(K43+L43)/F43</f>
        <v>2.0027027027027026E-2</v>
      </c>
      <c r="N43" s="394" t="s">
        <v>591</v>
      </c>
      <c r="O43" s="398">
        <v>44540</v>
      </c>
      <c r="P43" s="392"/>
      <c r="Q43" s="392"/>
      <c r="R43" s="393" t="s">
        <v>595</v>
      </c>
      <c r="S43" s="261"/>
      <c r="T43" s="261"/>
      <c r="U43" s="261"/>
      <c r="V43" s="261"/>
      <c r="W43" s="261"/>
      <c r="X43" s="261"/>
      <c r="Y43" s="261"/>
      <c r="Z43" s="390"/>
      <c r="AA43" s="340"/>
      <c r="AB43" s="340"/>
      <c r="AC43" s="340"/>
      <c r="AD43" s="340"/>
      <c r="AE43" s="340"/>
      <c r="AF43" s="340"/>
      <c r="AG43" s="340"/>
      <c r="AH43" s="340"/>
      <c r="AI43" s="340"/>
      <c r="AJ43" s="340"/>
      <c r="AK43" s="340"/>
      <c r="AL43" s="340"/>
    </row>
    <row r="44" spans="1:38" ht="15" customHeight="1">
      <c r="A44" s="460">
        <v>11</v>
      </c>
      <c r="B44" s="461">
        <v>44538</v>
      </c>
      <c r="C44" s="462"/>
      <c r="D44" s="463" t="s">
        <v>935</v>
      </c>
      <c r="E44" s="464" t="s">
        <v>593</v>
      </c>
      <c r="F44" s="464">
        <v>369</v>
      </c>
      <c r="G44" s="464">
        <v>356</v>
      </c>
      <c r="H44" s="464">
        <v>382</v>
      </c>
      <c r="I44" s="464" t="s">
        <v>936</v>
      </c>
      <c r="J44" s="103" t="s">
        <v>948</v>
      </c>
      <c r="K44" s="103">
        <f t="shared" si="29"/>
        <v>13</v>
      </c>
      <c r="L44" s="104">
        <f>(F44*-0.7)/100</f>
        <v>-2.5830000000000002</v>
      </c>
      <c r="M44" s="105">
        <f t="shared" si="30"/>
        <v>2.8230352303523033E-2</v>
      </c>
      <c r="N44" s="394" t="s">
        <v>591</v>
      </c>
      <c r="O44" s="398">
        <v>44540</v>
      </c>
      <c r="P44" s="1"/>
      <c r="Q44" s="1"/>
      <c r="R44" s="465" t="s">
        <v>595</v>
      </c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 s="283" customFormat="1" ht="15" customHeight="1">
      <c r="A45" s="378">
        <v>12</v>
      </c>
      <c r="B45" s="263">
        <v>44539</v>
      </c>
      <c r="C45" s="379"/>
      <c r="D45" s="380" t="s">
        <v>941</v>
      </c>
      <c r="E45" s="267" t="s">
        <v>593</v>
      </c>
      <c r="F45" s="267" t="s">
        <v>942</v>
      </c>
      <c r="G45" s="267">
        <v>1392</v>
      </c>
      <c r="H45" s="267"/>
      <c r="I45" s="267" t="s">
        <v>943</v>
      </c>
      <c r="J45" s="381" t="s">
        <v>594</v>
      </c>
      <c r="K45" s="381"/>
      <c r="L45" s="382"/>
      <c r="M45" s="383"/>
      <c r="N45" s="395"/>
      <c r="O45" s="384"/>
      <c r="P45" s="392"/>
      <c r="Q45" s="392"/>
      <c r="R45" s="393" t="s">
        <v>595</v>
      </c>
      <c r="S45" s="261"/>
      <c r="T45" s="261"/>
      <c r="U45" s="261"/>
      <c r="V45" s="261"/>
      <c r="W45" s="261"/>
      <c r="X45" s="261"/>
      <c r="Y45" s="261"/>
      <c r="Z45" s="390"/>
      <c r="AA45" s="340"/>
      <c r="AB45" s="340"/>
      <c r="AC45" s="340"/>
      <c r="AD45" s="340"/>
      <c r="AE45" s="340"/>
      <c r="AF45" s="340"/>
      <c r="AG45" s="340"/>
      <c r="AH45" s="340"/>
      <c r="AI45" s="340"/>
      <c r="AJ45" s="340"/>
      <c r="AK45" s="340"/>
      <c r="AL45" s="340"/>
    </row>
    <row r="46" spans="1:38" ht="15" customHeight="1">
      <c r="A46" s="481">
        <v>13</v>
      </c>
      <c r="B46" s="482">
        <v>44543</v>
      </c>
      <c r="C46" s="483"/>
      <c r="D46" s="484" t="s">
        <v>129</v>
      </c>
      <c r="E46" s="472" t="s">
        <v>593</v>
      </c>
      <c r="F46" s="472">
        <v>51.55</v>
      </c>
      <c r="G46" s="472">
        <v>49.9</v>
      </c>
      <c r="H46" s="472">
        <v>49.9</v>
      </c>
      <c r="I46" s="472" t="s">
        <v>950</v>
      </c>
      <c r="J46" s="326" t="s">
        <v>964</v>
      </c>
      <c r="K46" s="326">
        <f t="shared" ref="K46:K47" si="31">H46-F46</f>
        <v>-1.6499999999999986</v>
      </c>
      <c r="L46" s="327">
        <f>(F46*-0.7)/100</f>
        <v>-0.36084999999999995</v>
      </c>
      <c r="M46" s="328">
        <f t="shared" ref="M46:M47" si="32">(K46+L46)/F46</f>
        <v>-3.9007759456838001E-2</v>
      </c>
      <c r="N46" s="326" t="s">
        <v>604</v>
      </c>
      <c r="O46" s="329">
        <v>44546</v>
      </c>
      <c r="P46" s="1"/>
      <c r="Q46" s="1"/>
      <c r="R46" s="465" t="s">
        <v>592</v>
      </c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 s="283" customFormat="1" ht="15" customHeight="1">
      <c r="A47" s="485">
        <v>14</v>
      </c>
      <c r="B47" s="419">
        <v>44544</v>
      </c>
      <c r="C47" s="420"/>
      <c r="D47" s="486" t="s">
        <v>68</v>
      </c>
      <c r="E47" s="418" t="s">
        <v>593</v>
      </c>
      <c r="F47" s="418">
        <v>92</v>
      </c>
      <c r="G47" s="418">
        <v>89.3</v>
      </c>
      <c r="H47" s="418">
        <v>89.3</v>
      </c>
      <c r="I47" s="418" t="s">
        <v>955</v>
      </c>
      <c r="J47" s="326" t="s">
        <v>965</v>
      </c>
      <c r="K47" s="326">
        <f t="shared" si="31"/>
        <v>-2.7000000000000028</v>
      </c>
      <c r="L47" s="327">
        <f>(F47*-0.7)/100</f>
        <v>-0.64399999999999991</v>
      </c>
      <c r="M47" s="328">
        <f t="shared" si="32"/>
        <v>-3.6347826086956553E-2</v>
      </c>
      <c r="N47" s="326" t="s">
        <v>604</v>
      </c>
      <c r="O47" s="329">
        <v>44546</v>
      </c>
      <c r="P47" s="392"/>
      <c r="Q47" s="392"/>
      <c r="R47" s="393" t="s">
        <v>592</v>
      </c>
      <c r="S47" s="261"/>
      <c r="T47" s="261"/>
      <c r="U47" s="261"/>
      <c r="V47" s="261"/>
      <c r="W47" s="261"/>
      <c r="X47" s="261"/>
      <c r="Y47" s="261"/>
      <c r="Z47" s="390"/>
      <c r="AA47" s="340"/>
      <c r="AB47" s="340"/>
      <c r="AC47" s="340"/>
      <c r="AD47" s="340"/>
      <c r="AE47" s="340"/>
      <c r="AF47" s="340"/>
      <c r="AG47" s="340"/>
      <c r="AH47" s="340"/>
      <c r="AI47" s="340"/>
      <c r="AJ47" s="340"/>
      <c r="AK47" s="340"/>
      <c r="AL47" s="340"/>
    </row>
    <row r="48" spans="1:38" ht="15" customHeight="1">
      <c r="A48" s="481">
        <v>15</v>
      </c>
      <c r="B48" s="482">
        <v>44545</v>
      </c>
      <c r="C48" s="483"/>
      <c r="D48" s="484" t="s">
        <v>389</v>
      </c>
      <c r="E48" s="472" t="s">
        <v>593</v>
      </c>
      <c r="F48" s="472">
        <v>220.5</v>
      </c>
      <c r="G48" s="472">
        <v>214</v>
      </c>
      <c r="H48" s="472">
        <v>214</v>
      </c>
      <c r="I48" s="472" t="s">
        <v>960</v>
      </c>
      <c r="J48" s="326" t="s">
        <v>984</v>
      </c>
      <c r="K48" s="326">
        <f t="shared" ref="K48" si="33">H48-F48</f>
        <v>-6.5</v>
      </c>
      <c r="L48" s="327">
        <f>(F48*-0.7)/100</f>
        <v>-1.5434999999999999</v>
      </c>
      <c r="M48" s="328">
        <f t="shared" ref="M48" si="34">(K48+L48)/F48</f>
        <v>-3.6478458049886621E-2</v>
      </c>
      <c r="N48" s="326" t="s">
        <v>604</v>
      </c>
      <c r="O48" s="329">
        <v>44550</v>
      </c>
      <c r="P48" s="1"/>
      <c r="Q48" s="1"/>
      <c r="R48" s="465" t="s">
        <v>592</v>
      </c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1:38" s="283" customFormat="1" ht="15" customHeight="1">
      <c r="A49" s="485">
        <v>16</v>
      </c>
      <c r="B49" s="419">
        <v>44550</v>
      </c>
      <c r="C49" s="420"/>
      <c r="D49" s="486" t="s">
        <v>148</v>
      </c>
      <c r="E49" s="418" t="s">
        <v>593</v>
      </c>
      <c r="F49" s="418">
        <v>5265</v>
      </c>
      <c r="G49" s="418">
        <v>5120</v>
      </c>
      <c r="H49" s="418">
        <v>5120</v>
      </c>
      <c r="I49" s="418" t="s">
        <v>988</v>
      </c>
      <c r="J49" s="326" t="s">
        <v>989</v>
      </c>
      <c r="K49" s="326">
        <f t="shared" ref="K49:K50" si="35">H49-F49</f>
        <v>-145</v>
      </c>
      <c r="L49" s="327">
        <f>(F49*-0.07)/100</f>
        <v>-3.6855000000000002</v>
      </c>
      <c r="M49" s="328">
        <f t="shared" ref="M49:M50" si="36">(K49+L49)/F49</f>
        <v>-2.8240360873694206E-2</v>
      </c>
      <c r="N49" s="326" t="s">
        <v>604</v>
      </c>
      <c r="O49" s="329">
        <v>44550</v>
      </c>
      <c r="P49" s="392"/>
      <c r="Q49" s="392"/>
      <c r="R49" s="393"/>
      <c r="S49" s="261"/>
      <c r="T49" s="261"/>
      <c r="U49" s="261"/>
      <c r="V49" s="261"/>
      <c r="W49" s="261"/>
      <c r="X49" s="261"/>
      <c r="Y49" s="261"/>
      <c r="Z49" s="390"/>
      <c r="AA49" s="340"/>
      <c r="AB49" s="340"/>
      <c r="AC49" s="340"/>
      <c r="AD49" s="340"/>
      <c r="AE49" s="340"/>
      <c r="AF49" s="340"/>
      <c r="AG49" s="340"/>
      <c r="AH49" s="340"/>
      <c r="AI49" s="340"/>
      <c r="AJ49" s="340"/>
      <c r="AK49" s="340"/>
      <c r="AL49" s="340"/>
    </row>
    <row r="50" spans="1:38" s="392" customFormat="1" ht="15" customHeight="1">
      <c r="A50" s="460">
        <v>17</v>
      </c>
      <c r="B50" s="461">
        <v>44551</v>
      </c>
      <c r="C50" s="462"/>
      <c r="D50" s="463" t="s">
        <v>75</v>
      </c>
      <c r="E50" s="464" t="s">
        <v>593</v>
      </c>
      <c r="F50" s="464">
        <v>661</v>
      </c>
      <c r="G50" s="464">
        <v>639</v>
      </c>
      <c r="H50" s="464">
        <v>679</v>
      </c>
      <c r="I50" s="464" t="s">
        <v>994</v>
      </c>
      <c r="J50" s="103" t="s">
        <v>1003</v>
      </c>
      <c r="K50" s="103">
        <f t="shared" si="35"/>
        <v>18</v>
      </c>
      <c r="L50" s="104">
        <f>(F50*-0.7)/100</f>
        <v>-4.6269999999999998</v>
      </c>
      <c r="M50" s="105">
        <f t="shared" si="36"/>
        <v>2.0231467473524965E-2</v>
      </c>
      <c r="N50" s="394" t="s">
        <v>591</v>
      </c>
      <c r="O50" s="398">
        <v>44552</v>
      </c>
      <c r="R50" s="393"/>
      <c r="S50" s="261"/>
      <c r="T50" s="261"/>
      <c r="U50" s="261"/>
      <c r="V50" s="261"/>
      <c r="W50" s="261"/>
      <c r="X50" s="261"/>
      <c r="Y50" s="261"/>
      <c r="Z50" s="261"/>
      <c r="AA50" s="261"/>
      <c r="AB50" s="261"/>
      <c r="AC50" s="261"/>
      <c r="AD50" s="261"/>
      <c r="AE50" s="261"/>
      <c r="AF50" s="261"/>
      <c r="AG50" s="261"/>
      <c r="AH50" s="261"/>
      <c r="AI50" s="261"/>
      <c r="AJ50" s="261"/>
      <c r="AK50" s="261"/>
      <c r="AL50" s="261"/>
    </row>
    <row r="51" spans="1:38" s="392" customFormat="1" ht="15" customHeight="1">
      <c r="A51" s="385">
        <v>18</v>
      </c>
      <c r="B51" s="266">
        <v>44552</v>
      </c>
      <c r="C51" s="386"/>
      <c r="D51" s="387" t="s">
        <v>350</v>
      </c>
      <c r="E51" s="281" t="s">
        <v>593</v>
      </c>
      <c r="F51" s="281" t="s">
        <v>1007</v>
      </c>
      <c r="G51" s="281">
        <v>710</v>
      </c>
      <c r="H51" s="281"/>
      <c r="I51" s="281" t="s">
        <v>1008</v>
      </c>
      <c r="J51" s="489" t="s">
        <v>594</v>
      </c>
      <c r="K51" s="489"/>
      <c r="L51" s="490"/>
      <c r="M51" s="491"/>
      <c r="N51" s="492"/>
      <c r="O51" s="384"/>
      <c r="R51" s="393"/>
      <c r="S51" s="261"/>
      <c r="T51" s="261"/>
      <c r="U51" s="261"/>
      <c r="V51" s="261"/>
      <c r="W51" s="261"/>
      <c r="X51" s="261"/>
      <c r="Y51" s="261"/>
      <c r="Z51" s="261"/>
      <c r="AA51" s="261"/>
      <c r="AB51" s="261"/>
      <c r="AC51" s="261"/>
      <c r="AD51" s="261"/>
      <c r="AE51" s="261"/>
      <c r="AF51" s="261"/>
      <c r="AG51" s="261"/>
      <c r="AH51" s="261"/>
      <c r="AI51" s="261"/>
      <c r="AJ51" s="261"/>
      <c r="AK51" s="261"/>
      <c r="AL51" s="261"/>
    </row>
    <row r="52" spans="1:38" s="392" customFormat="1" ht="15" customHeight="1">
      <c r="A52" s="385">
        <v>19</v>
      </c>
      <c r="B52" s="266">
        <v>44552</v>
      </c>
      <c r="C52" s="386"/>
      <c r="D52" s="387" t="s">
        <v>117</v>
      </c>
      <c r="E52" s="281" t="s">
        <v>593</v>
      </c>
      <c r="F52" s="281" t="s">
        <v>1009</v>
      </c>
      <c r="G52" s="281">
        <v>1395</v>
      </c>
      <c r="H52" s="281"/>
      <c r="I52" s="281" t="s">
        <v>1010</v>
      </c>
      <c r="J52" s="489" t="s">
        <v>594</v>
      </c>
      <c r="K52" s="489"/>
      <c r="L52" s="490"/>
      <c r="M52" s="491"/>
      <c r="N52" s="492"/>
      <c r="O52" s="384"/>
      <c r="R52" s="393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</row>
    <row r="53" spans="1:38" s="392" customFormat="1" ht="15" customHeight="1">
      <c r="A53" s="460">
        <v>20</v>
      </c>
      <c r="B53" s="461">
        <v>44552</v>
      </c>
      <c r="C53" s="462"/>
      <c r="D53" s="463" t="s">
        <v>415</v>
      </c>
      <c r="E53" s="464" t="s">
        <v>593</v>
      </c>
      <c r="F53" s="464">
        <v>1575</v>
      </c>
      <c r="G53" s="464">
        <v>1530</v>
      </c>
      <c r="H53" s="464">
        <v>1630</v>
      </c>
      <c r="I53" s="464" t="s">
        <v>1013</v>
      </c>
      <c r="J53" s="103" t="s">
        <v>731</v>
      </c>
      <c r="K53" s="103">
        <f t="shared" ref="K53" si="37">H53-F53</f>
        <v>55</v>
      </c>
      <c r="L53" s="104">
        <f>(F53*-0.7)/100</f>
        <v>-11.025</v>
      </c>
      <c r="M53" s="105">
        <f t="shared" ref="M53" si="38">(K53+L53)/F53</f>
        <v>2.7920634920634922E-2</v>
      </c>
      <c r="N53" s="394" t="s">
        <v>591</v>
      </c>
      <c r="O53" s="398">
        <v>44553</v>
      </c>
      <c r="R53" s="393"/>
      <c r="S53" s="261"/>
      <c r="T53" s="261"/>
      <c r="U53" s="261"/>
      <c r="V53" s="261"/>
      <c r="W53" s="261"/>
      <c r="X53" s="261"/>
      <c r="Y53" s="261"/>
      <c r="Z53" s="261"/>
      <c r="AA53" s="261"/>
      <c r="AB53" s="261"/>
      <c r="AC53" s="261"/>
      <c r="AD53" s="261"/>
      <c r="AE53" s="261"/>
      <c r="AF53" s="261"/>
      <c r="AG53" s="261"/>
      <c r="AH53" s="261"/>
      <c r="AI53" s="261"/>
      <c r="AJ53" s="261"/>
      <c r="AK53" s="261"/>
      <c r="AL53" s="261"/>
    </row>
    <row r="54" spans="1:38" s="392" customFormat="1" ht="15" customHeight="1">
      <c r="A54" s="460">
        <v>21</v>
      </c>
      <c r="B54" s="461">
        <v>44554</v>
      </c>
      <c r="C54" s="462"/>
      <c r="D54" s="463" t="s">
        <v>415</v>
      </c>
      <c r="E54" s="464" t="s">
        <v>593</v>
      </c>
      <c r="F54" s="464">
        <v>1660</v>
      </c>
      <c r="G54" s="464">
        <v>1618</v>
      </c>
      <c r="H54" s="464">
        <v>1678</v>
      </c>
      <c r="I54" s="464" t="s">
        <v>1013</v>
      </c>
      <c r="J54" s="103" t="s">
        <v>1003</v>
      </c>
      <c r="K54" s="103">
        <f t="shared" ref="K54" si="39">H54-F54</f>
        <v>18</v>
      </c>
      <c r="L54" s="104">
        <f>(F54*-0.07)/100</f>
        <v>-1.1620000000000001</v>
      </c>
      <c r="M54" s="105">
        <f t="shared" ref="M54" si="40">(K54+L54)/F54</f>
        <v>1.0143373493975904E-2</v>
      </c>
      <c r="N54" s="394" t="s">
        <v>591</v>
      </c>
      <c r="O54" s="417">
        <v>44554</v>
      </c>
      <c r="R54" s="393"/>
      <c r="S54" s="261"/>
      <c r="T54" s="261"/>
      <c r="U54" s="261"/>
      <c r="V54" s="261"/>
      <c r="W54" s="261"/>
      <c r="X54" s="261"/>
      <c r="Y54" s="261"/>
      <c r="Z54" s="261"/>
      <c r="AA54" s="261"/>
      <c r="AB54" s="261"/>
      <c r="AC54" s="261"/>
      <c r="AD54" s="261"/>
      <c r="AE54" s="261"/>
      <c r="AF54" s="261"/>
      <c r="AG54" s="261"/>
      <c r="AH54" s="261"/>
      <c r="AI54" s="261"/>
      <c r="AJ54" s="261"/>
      <c r="AK54" s="261"/>
      <c r="AL54" s="261"/>
    </row>
    <row r="55" spans="1:38" ht="15" customHeight="1">
      <c r="A55" s="385"/>
      <c r="B55" s="266"/>
      <c r="C55" s="386"/>
      <c r="D55" s="387"/>
      <c r="E55" s="281"/>
      <c r="F55" s="281"/>
      <c r="G55" s="281"/>
      <c r="H55" s="281"/>
      <c r="I55" s="281"/>
      <c r="J55" s="282"/>
      <c r="K55" s="282"/>
      <c r="L55" s="388"/>
      <c r="M55" s="389"/>
      <c r="N55" s="396"/>
      <c r="O55" s="338"/>
      <c r="P55" s="1"/>
      <c r="Q55" s="1"/>
      <c r="R55" s="465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 ht="15" customHeight="1">
      <c r="A56" s="446"/>
      <c r="B56" s="447"/>
      <c r="C56" s="448"/>
      <c r="D56" s="449"/>
      <c r="E56" s="450"/>
      <c r="F56" s="450"/>
      <c r="G56" s="450"/>
      <c r="H56" s="450"/>
      <c r="I56" s="450"/>
      <c r="J56" s="451"/>
      <c r="K56" s="451"/>
      <c r="L56" s="452"/>
      <c r="M56" s="453"/>
      <c r="N56" s="451"/>
      <c r="O56" s="454"/>
      <c r="P56" s="1"/>
      <c r="Q56" s="1"/>
      <c r="R56" s="465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1:38" ht="44.25" customHeight="1">
      <c r="A57" s="132" t="s">
        <v>596</v>
      </c>
      <c r="B57" s="155"/>
      <c r="C57" s="155"/>
      <c r="D57" s="1"/>
      <c r="E57" s="6"/>
      <c r="F57" s="6"/>
      <c r="G57" s="6"/>
      <c r="H57" s="6" t="s">
        <v>608</v>
      </c>
      <c r="I57" s="6"/>
      <c r="J57" s="6"/>
      <c r="K57" s="128"/>
      <c r="L57" s="157"/>
      <c r="M57" s="128"/>
      <c r="N57" s="129"/>
      <c r="O57" s="128"/>
      <c r="P57" s="1"/>
      <c r="Q57" s="1"/>
      <c r="R57" s="6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38" ht="12.75" customHeight="1">
      <c r="A58" s="139" t="s">
        <v>597</v>
      </c>
      <c r="B58" s="132"/>
      <c r="C58" s="132"/>
      <c r="D58" s="132"/>
      <c r="E58" s="44"/>
      <c r="F58" s="140" t="s">
        <v>598</v>
      </c>
      <c r="G58" s="59"/>
      <c r="H58" s="44"/>
      <c r="I58" s="59"/>
      <c r="J58" s="6"/>
      <c r="K58" s="158"/>
      <c r="L58" s="159"/>
      <c r="M58" s="6"/>
      <c r="N58" s="122"/>
      <c r="O58" s="160"/>
      <c r="P58" s="44"/>
      <c r="Q58" s="44"/>
      <c r="R58" s="6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</row>
    <row r="59" spans="1:38" ht="14.25" customHeight="1">
      <c r="A59" s="139"/>
      <c r="B59" s="132"/>
      <c r="C59" s="132"/>
      <c r="D59" s="132"/>
      <c r="E59" s="6"/>
      <c r="F59" s="140" t="s">
        <v>600</v>
      </c>
      <c r="G59" s="59"/>
      <c r="H59" s="44"/>
      <c r="I59" s="59"/>
      <c r="J59" s="6"/>
      <c r="K59" s="158"/>
      <c r="L59" s="159"/>
      <c r="M59" s="6"/>
      <c r="N59" s="122"/>
      <c r="O59" s="160"/>
      <c r="P59" s="44"/>
      <c r="Q59" s="44"/>
      <c r="R59" s="6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</row>
    <row r="60" spans="1:38" ht="14.25" customHeight="1">
      <c r="A60" s="132"/>
      <c r="B60" s="132"/>
      <c r="C60" s="132"/>
      <c r="D60" s="132"/>
      <c r="E60" s="6"/>
      <c r="F60" s="6"/>
      <c r="G60" s="6"/>
      <c r="H60" s="6"/>
      <c r="I60" s="6"/>
      <c r="J60" s="145"/>
      <c r="K60" s="142"/>
      <c r="L60" s="143"/>
      <c r="M60" s="6"/>
      <c r="N60" s="146"/>
      <c r="O60" s="1"/>
      <c r="P60" s="44"/>
      <c r="Q60" s="44"/>
      <c r="R60" s="6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</row>
    <row r="61" spans="1:38" ht="12.75" customHeight="1">
      <c r="A61" s="161" t="s">
        <v>609</v>
      </c>
      <c r="B61" s="161"/>
      <c r="C61" s="161"/>
      <c r="D61" s="161"/>
      <c r="E61" s="6"/>
      <c r="F61" s="6"/>
      <c r="G61" s="6"/>
      <c r="H61" s="6"/>
      <c r="I61" s="6"/>
      <c r="J61" s="6"/>
      <c r="K61" s="6"/>
      <c r="L61" s="6"/>
      <c r="M61" s="6"/>
      <c r="N61" s="6"/>
      <c r="O61" s="24"/>
      <c r="Q61" s="44"/>
      <c r="R61" s="6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</row>
    <row r="62" spans="1:38" ht="38.25" customHeight="1">
      <c r="A62" s="100" t="s">
        <v>16</v>
      </c>
      <c r="B62" s="100" t="s">
        <v>568</v>
      </c>
      <c r="C62" s="100"/>
      <c r="D62" s="101" t="s">
        <v>579</v>
      </c>
      <c r="E62" s="100" t="s">
        <v>580</v>
      </c>
      <c r="F62" s="100" t="s">
        <v>581</v>
      </c>
      <c r="G62" s="100" t="s">
        <v>602</v>
      </c>
      <c r="H62" s="100" t="s">
        <v>583</v>
      </c>
      <c r="I62" s="100" t="s">
        <v>584</v>
      </c>
      <c r="J62" s="99" t="s">
        <v>585</v>
      </c>
      <c r="K62" s="162" t="s">
        <v>610</v>
      </c>
      <c r="L62" s="102" t="s">
        <v>587</v>
      </c>
      <c r="M62" s="162" t="s">
        <v>611</v>
      </c>
      <c r="N62" s="100" t="s">
        <v>612</v>
      </c>
      <c r="O62" s="99" t="s">
        <v>589</v>
      </c>
      <c r="P62" s="101" t="s">
        <v>590</v>
      </c>
      <c r="Q62" s="44"/>
      <c r="R62" s="6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</row>
    <row r="63" spans="1:38" s="262" customFormat="1" ht="13.5" customHeight="1">
      <c r="A63" s="312">
        <v>1</v>
      </c>
      <c r="B63" s="433">
        <v>44531</v>
      </c>
      <c r="C63" s="434"/>
      <c r="D63" s="434" t="s">
        <v>869</v>
      </c>
      <c r="E63" s="312" t="s">
        <v>593</v>
      </c>
      <c r="F63" s="312">
        <v>2140</v>
      </c>
      <c r="G63" s="312">
        <v>2100</v>
      </c>
      <c r="H63" s="315">
        <v>2171.5</v>
      </c>
      <c r="I63" s="315" t="s">
        <v>888</v>
      </c>
      <c r="J63" s="103" t="s">
        <v>907</v>
      </c>
      <c r="K63" s="315">
        <f t="shared" ref="K63" si="41">H63-F63</f>
        <v>31.5</v>
      </c>
      <c r="L63" s="429">
        <f t="shared" ref="L63" si="42">(H63*N63)*0.07%</f>
        <v>418.01375000000007</v>
      </c>
      <c r="M63" s="430">
        <f t="shared" ref="M63" si="43">(K63*N63)-L63</f>
        <v>8244.4862499999999</v>
      </c>
      <c r="N63" s="315">
        <v>275</v>
      </c>
      <c r="O63" s="431" t="s">
        <v>591</v>
      </c>
      <c r="P63" s="432">
        <v>44532</v>
      </c>
      <c r="Q63" s="264"/>
      <c r="R63" s="277" t="s">
        <v>595</v>
      </c>
      <c r="S63" s="261"/>
      <c r="T63" s="261"/>
      <c r="U63" s="261"/>
      <c r="V63" s="261"/>
      <c r="W63" s="261"/>
      <c r="X63" s="261"/>
      <c r="Y63" s="261"/>
      <c r="Z63" s="261"/>
      <c r="AA63" s="261"/>
      <c r="AB63" s="261"/>
      <c r="AC63" s="261"/>
      <c r="AD63" s="261"/>
      <c r="AE63" s="261"/>
      <c r="AF63" s="276"/>
      <c r="AG63" s="266"/>
      <c r="AH63" s="275"/>
      <c r="AI63" s="275"/>
      <c r="AJ63" s="276"/>
      <c r="AK63" s="276"/>
      <c r="AL63" s="276"/>
    </row>
    <row r="64" spans="1:38" s="262" customFormat="1" ht="13.5" customHeight="1">
      <c r="A64" s="312">
        <v>2</v>
      </c>
      <c r="B64" s="433">
        <v>44531</v>
      </c>
      <c r="C64" s="434"/>
      <c r="D64" s="434" t="s">
        <v>872</v>
      </c>
      <c r="E64" s="312" t="s">
        <v>593</v>
      </c>
      <c r="F64" s="312">
        <v>3143</v>
      </c>
      <c r="G64" s="312">
        <v>3070</v>
      </c>
      <c r="H64" s="315">
        <v>3207.5</v>
      </c>
      <c r="I64" s="315" t="s">
        <v>873</v>
      </c>
      <c r="J64" s="103" t="s">
        <v>742</v>
      </c>
      <c r="K64" s="315">
        <f t="shared" ref="K64" si="44">H64-F64</f>
        <v>64.5</v>
      </c>
      <c r="L64" s="429">
        <f t="shared" ref="L64" si="45">(H64*N64)*0.07%</f>
        <v>336.78750000000002</v>
      </c>
      <c r="M64" s="430">
        <f t="shared" ref="M64" si="46">(K64*N64)-L64</f>
        <v>9338.2124999999996</v>
      </c>
      <c r="N64" s="315">
        <v>150</v>
      </c>
      <c r="O64" s="431" t="s">
        <v>591</v>
      </c>
      <c r="P64" s="432">
        <v>44532</v>
      </c>
      <c r="Q64" s="264"/>
      <c r="R64" s="277" t="s">
        <v>592</v>
      </c>
      <c r="S64" s="261"/>
      <c r="T64" s="261"/>
      <c r="U64" s="261"/>
      <c r="V64" s="261"/>
      <c r="W64" s="261"/>
      <c r="X64" s="261"/>
      <c r="Y64" s="261"/>
      <c r="Z64" s="261"/>
      <c r="AA64" s="261"/>
      <c r="AB64" s="261"/>
      <c r="AC64" s="261"/>
      <c r="AD64" s="261"/>
      <c r="AE64" s="261"/>
      <c r="AF64" s="276"/>
      <c r="AG64" s="266"/>
      <c r="AH64" s="275"/>
      <c r="AI64" s="275"/>
      <c r="AJ64" s="276"/>
      <c r="AK64" s="276"/>
      <c r="AL64" s="276"/>
    </row>
    <row r="65" spans="1:38" s="262" customFormat="1" ht="13.5" customHeight="1">
      <c r="A65" s="418">
        <v>3</v>
      </c>
      <c r="B65" s="419">
        <v>44538</v>
      </c>
      <c r="C65" s="471"/>
      <c r="D65" s="471" t="s">
        <v>931</v>
      </c>
      <c r="E65" s="472" t="s">
        <v>593</v>
      </c>
      <c r="F65" s="472">
        <v>5760</v>
      </c>
      <c r="G65" s="472">
        <v>5630</v>
      </c>
      <c r="H65" s="473">
        <v>5660</v>
      </c>
      <c r="I65" s="473" t="s">
        <v>932</v>
      </c>
      <c r="J65" s="474" t="s">
        <v>953</v>
      </c>
      <c r="K65" s="422">
        <f t="shared" ref="K65:K66" si="47">H65-F65</f>
        <v>-100</v>
      </c>
      <c r="L65" s="475">
        <f t="shared" ref="L65:L66" si="48">(H65*N65)*0.07%</f>
        <v>495.25000000000006</v>
      </c>
      <c r="M65" s="476">
        <f t="shared" ref="M65:M66" si="49">(K65*N65)-L65</f>
        <v>-12995.25</v>
      </c>
      <c r="N65" s="422">
        <v>125</v>
      </c>
      <c r="O65" s="477" t="s">
        <v>604</v>
      </c>
      <c r="P65" s="478">
        <v>44543</v>
      </c>
      <c r="Q65" s="264"/>
      <c r="R65" s="277" t="s">
        <v>595</v>
      </c>
      <c r="S65" s="261"/>
      <c r="T65" s="261"/>
      <c r="U65" s="261"/>
      <c r="V65" s="261"/>
      <c r="W65" s="261"/>
      <c r="X65" s="261"/>
      <c r="Y65" s="261"/>
      <c r="Z65" s="261"/>
      <c r="AA65" s="261"/>
      <c r="AB65" s="261"/>
      <c r="AC65" s="261"/>
      <c r="AD65" s="261"/>
      <c r="AE65" s="261"/>
      <c r="AF65" s="276"/>
      <c r="AG65" s="266"/>
      <c r="AH65" s="275"/>
      <c r="AI65" s="275"/>
      <c r="AJ65" s="276"/>
      <c r="AK65" s="276"/>
      <c r="AL65" s="276"/>
    </row>
    <row r="66" spans="1:38" s="262" customFormat="1" ht="13.5" customHeight="1">
      <c r="A66" s="312">
        <v>4</v>
      </c>
      <c r="B66" s="260">
        <v>44543</v>
      </c>
      <c r="C66" s="434"/>
      <c r="D66" s="434" t="s">
        <v>951</v>
      </c>
      <c r="E66" s="464" t="s">
        <v>593</v>
      </c>
      <c r="F66" s="464">
        <v>1161</v>
      </c>
      <c r="G66" s="464">
        <v>1144</v>
      </c>
      <c r="H66" s="487">
        <v>1183</v>
      </c>
      <c r="I66" s="487" t="s">
        <v>952</v>
      </c>
      <c r="J66" s="103" t="s">
        <v>921</v>
      </c>
      <c r="K66" s="315">
        <f t="shared" si="47"/>
        <v>22</v>
      </c>
      <c r="L66" s="429">
        <f t="shared" si="48"/>
        <v>579.67000000000007</v>
      </c>
      <c r="M66" s="430">
        <f t="shared" si="49"/>
        <v>14820.33</v>
      </c>
      <c r="N66" s="315">
        <v>700</v>
      </c>
      <c r="O66" s="431" t="s">
        <v>591</v>
      </c>
      <c r="P66" s="432">
        <v>44547</v>
      </c>
      <c r="Q66" s="264"/>
      <c r="R66" s="277" t="s">
        <v>592</v>
      </c>
      <c r="S66" s="261"/>
      <c r="T66" s="261"/>
      <c r="U66" s="261"/>
      <c r="V66" s="261"/>
      <c r="W66" s="261"/>
      <c r="X66" s="261"/>
      <c r="Y66" s="261"/>
      <c r="Z66" s="261"/>
      <c r="AA66" s="261"/>
      <c r="AB66" s="261"/>
      <c r="AC66" s="261"/>
      <c r="AD66" s="261"/>
      <c r="AE66" s="261"/>
      <c r="AF66" s="276"/>
      <c r="AG66" s="263"/>
      <c r="AH66" s="339"/>
      <c r="AI66" s="339"/>
      <c r="AJ66" s="302"/>
      <c r="AK66" s="302"/>
      <c r="AL66" s="302"/>
    </row>
    <row r="67" spans="1:38" s="262" customFormat="1" ht="13.5" customHeight="1">
      <c r="A67" s="418">
        <v>5</v>
      </c>
      <c r="B67" s="419">
        <v>44546</v>
      </c>
      <c r="C67" s="471"/>
      <c r="D67" s="471" t="s">
        <v>990</v>
      </c>
      <c r="E67" s="472" t="s">
        <v>593</v>
      </c>
      <c r="F67" s="472">
        <v>754</v>
      </c>
      <c r="G67" s="472">
        <v>744</v>
      </c>
      <c r="H67" s="473">
        <v>745</v>
      </c>
      <c r="I67" s="473" t="s">
        <v>966</v>
      </c>
      <c r="J67" s="474" t="s">
        <v>967</v>
      </c>
      <c r="K67" s="422">
        <f t="shared" ref="K67:K68" si="50">H67-F67</f>
        <v>-9</v>
      </c>
      <c r="L67" s="475">
        <f t="shared" ref="L67:L68" si="51">(H67*N67)*0.07%</f>
        <v>717.06250000000011</v>
      </c>
      <c r="M67" s="476">
        <f t="shared" ref="M67:M68" si="52">(K67*N67)-L67</f>
        <v>-13092.0625</v>
      </c>
      <c r="N67" s="422">
        <v>1375</v>
      </c>
      <c r="O67" s="477" t="s">
        <v>604</v>
      </c>
      <c r="P67" s="478">
        <v>44546</v>
      </c>
      <c r="Q67" s="264"/>
      <c r="R67" s="277"/>
      <c r="S67" s="261"/>
      <c r="T67" s="261"/>
      <c r="U67" s="261"/>
      <c r="V67" s="261"/>
      <c r="W67" s="261"/>
      <c r="X67" s="261"/>
      <c r="Y67" s="261"/>
      <c r="Z67" s="261"/>
      <c r="AA67" s="261"/>
      <c r="AB67" s="261"/>
      <c r="AC67" s="261"/>
      <c r="AD67" s="261"/>
      <c r="AE67" s="261"/>
      <c r="AF67" s="276"/>
      <c r="AG67" s="263"/>
      <c r="AH67" s="339"/>
      <c r="AI67" s="339"/>
      <c r="AJ67" s="302"/>
      <c r="AK67" s="302"/>
      <c r="AL67" s="302"/>
    </row>
    <row r="68" spans="1:38" s="262" customFormat="1" ht="13.5" customHeight="1">
      <c r="A68" s="418">
        <v>6</v>
      </c>
      <c r="B68" s="419">
        <v>44546</v>
      </c>
      <c r="C68" s="471"/>
      <c r="D68" s="471" t="s">
        <v>968</v>
      </c>
      <c r="E68" s="472" t="s">
        <v>593</v>
      </c>
      <c r="F68" s="472">
        <v>1407</v>
      </c>
      <c r="G68" s="472">
        <v>1379</v>
      </c>
      <c r="H68" s="473">
        <v>1379</v>
      </c>
      <c r="I68" s="473" t="s">
        <v>969</v>
      </c>
      <c r="J68" s="474" t="s">
        <v>971</v>
      </c>
      <c r="K68" s="422">
        <f t="shared" si="50"/>
        <v>-28</v>
      </c>
      <c r="L68" s="475">
        <f t="shared" si="51"/>
        <v>410.25250000000005</v>
      </c>
      <c r="M68" s="476">
        <f t="shared" si="52"/>
        <v>-12310.252500000001</v>
      </c>
      <c r="N68" s="422">
        <v>425</v>
      </c>
      <c r="O68" s="477" t="s">
        <v>604</v>
      </c>
      <c r="P68" s="478">
        <v>44546</v>
      </c>
      <c r="Q68" s="264"/>
      <c r="R68" s="277"/>
      <c r="S68" s="261"/>
      <c r="T68" s="261"/>
      <c r="U68" s="261"/>
      <c r="V68" s="261"/>
      <c r="W68" s="261"/>
      <c r="X68" s="261"/>
      <c r="Y68" s="261"/>
      <c r="Z68" s="261"/>
      <c r="AA68" s="261"/>
      <c r="AB68" s="261"/>
      <c r="AC68" s="261"/>
      <c r="AD68" s="261"/>
      <c r="AE68" s="261"/>
      <c r="AF68" s="276"/>
      <c r="AG68" s="263"/>
      <c r="AH68" s="339"/>
      <c r="AI68" s="339"/>
      <c r="AJ68" s="302"/>
      <c r="AK68" s="302"/>
      <c r="AL68" s="302"/>
    </row>
    <row r="69" spans="1:38" s="262" customFormat="1" ht="13.5" customHeight="1">
      <c r="A69" s="283"/>
      <c r="B69" s="283"/>
      <c r="C69" s="283"/>
      <c r="D69" s="283"/>
      <c r="E69" s="283"/>
      <c r="F69" s="283"/>
      <c r="G69" s="283"/>
      <c r="H69" s="283"/>
      <c r="I69" s="283"/>
      <c r="J69" s="283"/>
      <c r="K69" s="268"/>
      <c r="L69" s="310"/>
      <c r="M69" s="311"/>
      <c r="N69" s="268"/>
      <c r="O69" s="337"/>
      <c r="P69" s="338"/>
      <c r="Q69" s="264"/>
      <c r="R69" s="277"/>
      <c r="S69" s="261"/>
      <c r="T69" s="261"/>
      <c r="U69" s="261"/>
      <c r="V69" s="261"/>
      <c r="W69" s="261"/>
      <c r="X69" s="261"/>
      <c r="Y69" s="261"/>
      <c r="Z69" s="261"/>
      <c r="AA69" s="261"/>
      <c r="AB69" s="261"/>
      <c r="AC69" s="261"/>
      <c r="AD69" s="261"/>
      <c r="AE69" s="261"/>
      <c r="AF69" s="276"/>
      <c r="AG69" s="263"/>
      <c r="AH69" s="339"/>
      <c r="AI69" s="339"/>
      <c r="AJ69" s="302"/>
      <c r="AK69" s="302"/>
      <c r="AL69" s="302"/>
    </row>
    <row r="70" spans="1:38" s="262" customFormat="1" ht="13.5" customHeight="1">
      <c r="A70" s="283"/>
      <c r="B70" s="283"/>
      <c r="C70" s="283"/>
      <c r="D70" s="283"/>
      <c r="E70" s="283"/>
      <c r="F70" s="283"/>
      <c r="G70" s="283"/>
      <c r="H70" s="283"/>
      <c r="I70" s="283"/>
      <c r="J70" s="283"/>
      <c r="K70" s="268"/>
      <c r="L70" s="310"/>
      <c r="M70" s="311"/>
      <c r="N70" s="268"/>
      <c r="O70" s="337"/>
      <c r="P70" s="338"/>
      <c r="Q70" s="264"/>
      <c r="R70" s="277"/>
      <c r="S70" s="261"/>
      <c r="T70" s="261"/>
      <c r="U70" s="261"/>
      <c r="V70" s="261"/>
      <c r="W70" s="261"/>
      <c r="X70" s="261"/>
      <c r="Y70" s="261"/>
      <c r="Z70" s="261"/>
      <c r="AA70" s="261"/>
      <c r="AB70" s="261"/>
      <c r="AC70" s="261"/>
      <c r="AD70" s="261"/>
      <c r="AE70" s="261"/>
      <c r="AF70" s="276"/>
      <c r="AG70" s="263"/>
      <c r="AH70" s="339"/>
      <c r="AI70" s="339"/>
      <c r="AJ70" s="302"/>
      <c r="AK70" s="302"/>
      <c r="AL70" s="302"/>
    </row>
    <row r="71" spans="1:38" s="262" customFormat="1" ht="13.5" customHeight="1">
      <c r="A71" s="283"/>
      <c r="B71" s="283"/>
      <c r="C71" s="283"/>
      <c r="D71" s="283"/>
      <c r="E71" s="283"/>
      <c r="F71" s="283"/>
      <c r="G71" s="283"/>
      <c r="H71" s="283"/>
      <c r="I71" s="283"/>
      <c r="J71" s="283"/>
      <c r="K71" s="268"/>
      <c r="L71" s="310"/>
      <c r="M71" s="311"/>
      <c r="N71" s="268"/>
      <c r="O71" s="337"/>
      <c r="P71" s="338"/>
      <c r="Q71" s="264"/>
      <c r="R71" s="277"/>
      <c r="S71" s="261"/>
      <c r="T71" s="261"/>
      <c r="U71" s="261"/>
      <c r="V71" s="261"/>
      <c r="W71" s="261"/>
      <c r="X71" s="261"/>
      <c r="Y71" s="261"/>
      <c r="Z71" s="261"/>
      <c r="AA71" s="261"/>
      <c r="AB71" s="261"/>
      <c r="AC71" s="261"/>
      <c r="AD71" s="261"/>
      <c r="AE71" s="261"/>
      <c r="AF71" s="276"/>
      <c r="AG71" s="263"/>
      <c r="AH71" s="339"/>
      <c r="AI71" s="339"/>
      <c r="AJ71" s="302"/>
      <c r="AK71" s="302"/>
      <c r="AL71" s="302"/>
    </row>
    <row r="72" spans="1:38" s="262" customFormat="1" ht="13.5" customHeight="1">
      <c r="A72" s="283"/>
      <c r="B72" s="283"/>
      <c r="C72" s="283"/>
      <c r="D72" s="283"/>
      <c r="E72" s="283"/>
      <c r="F72" s="283"/>
      <c r="G72" s="283"/>
      <c r="H72" s="283"/>
      <c r="I72" s="283"/>
      <c r="J72" s="283"/>
      <c r="K72" s="268"/>
      <c r="L72" s="310"/>
      <c r="M72" s="311"/>
      <c r="N72" s="268"/>
      <c r="O72" s="337"/>
      <c r="P72" s="338"/>
      <c r="Q72" s="264"/>
      <c r="R72" s="277"/>
      <c r="S72" s="261"/>
      <c r="T72" s="261"/>
      <c r="U72" s="261"/>
      <c r="V72" s="261"/>
      <c r="W72" s="261"/>
      <c r="X72" s="261"/>
      <c r="Y72" s="261"/>
      <c r="Z72" s="261"/>
      <c r="AA72" s="261"/>
      <c r="AB72" s="261"/>
      <c r="AC72" s="261"/>
      <c r="AD72" s="261"/>
      <c r="AE72" s="261"/>
      <c r="AF72" s="276"/>
      <c r="AG72" s="263"/>
      <c r="AH72" s="339"/>
      <c r="AI72" s="339"/>
      <c r="AJ72" s="302"/>
      <c r="AK72" s="302"/>
      <c r="AL72" s="302"/>
    </row>
    <row r="73" spans="1:38" s="262" customFormat="1" ht="13.5" customHeight="1">
      <c r="A73" s="283"/>
      <c r="B73" s="283"/>
      <c r="C73" s="283"/>
      <c r="D73" s="283"/>
      <c r="E73" s="283"/>
      <c r="F73" s="283"/>
      <c r="G73" s="283"/>
      <c r="H73" s="283"/>
      <c r="I73" s="283"/>
      <c r="J73" s="283"/>
      <c r="K73" s="268"/>
      <c r="L73" s="310"/>
      <c r="M73" s="311"/>
      <c r="N73" s="268"/>
      <c r="O73" s="337"/>
      <c r="P73" s="338"/>
      <c r="Q73" s="264"/>
      <c r="R73" s="277"/>
      <c r="S73" s="261"/>
      <c r="T73" s="261"/>
      <c r="U73" s="261"/>
      <c r="V73" s="261"/>
      <c r="W73" s="261"/>
      <c r="X73" s="261"/>
      <c r="Y73" s="261"/>
      <c r="Z73" s="261"/>
      <c r="AA73" s="261"/>
      <c r="AB73" s="261"/>
      <c r="AC73" s="261"/>
      <c r="AD73" s="261"/>
      <c r="AE73" s="261"/>
      <c r="AF73" s="276"/>
      <c r="AG73" s="263"/>
      <c r="AH73" s="339"/>
      <c r="AI73" s="339"/>
      <c r="AJ73" s="302"/>
      <c r="AK73" s="302"/>
      <c r="AL73" s="302"/>
    </row>
    <row r="74" spans="1:38" s="262" customFormat="1" ht="13.5" customHeight="1">
      <c r="A74" s="283"/>
      <c r="B74" s="283"/>
      <c r="C74" s="283"/>
      <c r="D74" s="283"/>
      <c r="E74" s="283"/>
      <c r="F74" s="283"/>
      <c r="G74" s="283"/>
      <c r="H74" s="283"/>
      <c r="I74" s="283"/>
      <c r="J74" s="283"/>
      <c r="K74" s="268"/>
      <c r="L74" s="310"/>
      <c r="M74" s="311"/>
      <c r="N74" s="268"/>
      <c r="O74" s="337"/>
      <c r="P74" s="338"/>
      <c r="Q74" s="264"/>
      <c r="R74" s="277"/>
      <c r="S74" s="261"/>
      <c r="T74" s="261"/>
      <c r="U74" s="261"/>
      <c r="V74" s="261"/>
      <c r="W74" s="261"/>
      <c r="X74" s="261"/>
      <c r="Y74" s="261"/>
      <c r="Z74" s="261"/>
      <c r="AA74" s="261"/>
      <c r="AB74" s="261"/>
      <c r="AC74" s="261"/>
      <c r="AD74" s="261"/>
      <c r="AE74" s="261"/>
      <c r="AF74" s="276"/>
      <c r="AG74" s="263"/>
      <c r="AH74" s="339"/>
      <c r="AI74" s="339"/>
      <c r="AJ74" s="302"/>
      <c r="AK74" s="302"/>
      <c r="AL74" s="302"/>
    </row>
    <row r="75" spans="1:38" s="262" customFormat="1" ht="13.5" customHeight="1">
      <c r="A75" s="283"/>
      <c r="B75" s="283"/>
      <c r="C75" s="283"/>
      <c r="D75" s="283"/>
      <c r="E75" s="283"/>
      <c r="F75" s="283"/>
      <c r="G75" s="283"/>
      <c r="H75" s="283"/>
      <c r="I75" s="283"/>
      <c r="J75" s="283"/>
      <c r="K75" s="268"/>
      <c r="L75" s="310"/>
      <c r="M75" s="311"/>
      <c r="N75" s="268"/>
      <c r="O75" s="337"/>
      <c r="P75" s="338"/>
      <c r="Q75" s="264"/>
      <c r="R75" s="277"/>
      <c r="S75" s="261"/>
      <c r="T75" s="261"/>
      <c r="U75" s="261"/>
      <c r="V75" s="261"/>
      <c r="W75" s="261"/>
      <c r="X75" s="261"/>
      <c r="Y75" s="261"/>
      <c r="Z75" s="261"/>
      <c r="AA75" s="261"/>
      <c r="AB75" s="261"/>
      <c r="AC75" s="261"/>
      <c r="AD75" s="261"/>
      <c r="AE75" s="261"/>
      <c r="AF75" s="276"/>
      <c r="AG75" s="263"/>
      <c r="AH75" s="339"/>
      <c r="AI75" s="339"/>
      <c r="AJ75" s="302"/>
      <c r="AK75" s="302"/>
      <c r="AL75" s="302"/>
    </row>
    <row r="76" spans="1:38" ht="13.5" customHeight="1">
      <c r="A76" s="120"/>
      <c r="B76" s="121"/>
      <c r="C76" s="155"/>
      <c r="D76" s="163"/>
      <c r="E76" s="164"/>
      <c r="F76" s="120"/>
      <c r="G76" s="120"/>
      <c r="H76" s="120"/>
      <c r="I76" s="156"/>
      <c r="J76" s="156"/>
      <c r="K76" s="156"/>
      <c r="L76" s="156"/>
      <c r="M76" s="156"/>
      <c r="N76" s="156"/>
      <c r="O76" s="156"/>
      <c r="P76" s="156"/>
      <c r="Q76" s="1"/>
      <c r="R76" s="6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 ht="12.75" customHeight="1">
      <c r="A77" s="165"/>
      <c r="B77" s="121"/>
      <c r="C77" s="122"/>
      <c r="D77" s="166"/>
      <c r="E77" s="125"/>
      <c r="F77" s="125"/>
      <c r="G77" s="125"/>
      <c r="H77" s="125"/>
      <c r="I77" s="125"/>
      <c r="J77" s="6"/>
      <c r="K77" s="125"/>
      <c r="L77" s="125"/>
      <c r="M77" s="6"/>
      <c r="N77" s="1"/>
      <c r="O77" s="122"/>
      <c r="P77" s="44"/>
      <c r="Q77" s="44"/>
      <c r="R77" s="6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44"/>
      <c r="AG77" s="44"/>
      <c r="AH77" s="44"/>
      <c r="AI77" s="44"/>
      <c r="AJ77" s="44"/>
      <c r="AK77" s="44"/>
      <c r="AL77" s="44"/>
    </row>
    <row r="78" spans="1:38" ht="12.75" customHeight="1">
      <c r="A78" s="167" t="s">
        <v>614</v>
      </c>
      <c r="B78" s="167"/>
      <c r="C78" s="167"/>
      <c r="D78" s="167"/>
      <c r="E78" s="168"/>
      <c r="F78" s="125"/>
      <c r="G78" s="125"/>
      <c r="H78" s="125"/>
      <c r="I78" s="125"/>
      <c r="J78" s="1"/>
      <c r="K78" s="6"/>
      <c r="L78" s="6"/>
      <c r="M78" s="6"/>
      <c r="N78" s="1"/>
      <c r="O78" s="1"/>
      <c r="P78" s="44"/>
      <c r="Q78" s="44"/>
      <c r="R78" s="6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44"/>
      <c r="AG78" s="44"/>
      <c r="AH78" s="44"/>
      <c r="AI78" s="44"/>
      <c r="AJ78" s="44"/>
      <c r="AK78" s="44"/>
      <c r="AL78" s="44"/>
    </row>
    <row r="79" spans="1:38" ht="38.25" customHeight="1">
      <c r="A79" s="100" t="s">
        <v>16</v>
      </c>
      <c r="B79" s="100" t="s">
        <v>568</v>
      </c>
      <c r="C79" s="100"/>
      <c r="D79" s="101" t="s">
        <v>579</v>
      </c>
      <c r="E79" s="100" t="s">
        <v>580</v>
      </c>
      <c r="F79" s="100" t="s">
        <v>581</v>
      </c>
      <c r="G79" s="100" t="s">
        <v>602</v>
      </c>
      <c r="H79" s="100" t="s">
        <v>583</v>
      </c>
      <c r="I79" s="100" t="s">
        <v>584</v>
      </c>
      <c r="J79" s="99" t="s">
        <v>585</v>
      </c>
      <c r="K79" s="99" t="s">
        <v>615</v>
      </c>
      <c r="L79" s="102" t="s">
        <v>587</v>
      </c>
      <c r="M79" s="162" t="s">
        <v>611</v>
      </c>
      <c r="N79" s="100" t="s">
        <v>612</v>
      </c>
      <c r="O79" s="100" t="s">
        <v>589</v>
      </c>
      <c r="P79" s="101" t="s">
        <v>590</v>
      </c>
      <c r="Q79" s="44"/>
      <c r="R79" s="6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44"/>
      <c r="AG79" s="44"/>
      <c r="AH79" s="44"/>
      <c r="AI79" s="44"/>
      <c r="AJ79" s="44"/>
      <c r="AK79" s="44"/>
      <c r="AL79" s="44"/>
    </row>
    <row r="80" spans="1:38" s="262" customFormat="1" ht="12.75" customHeight="1">
      <c r="A80" s="312">
        <v>1</v>
      </c>
      <c r="B80" s="260">
        <v>44531</v>
      </c>
      <c r="C80" s="313"/>
      <c r="D80" s="314" t="s">
        <v>883</v>
      </c>
      <c r="E80" s="312" t="s">
        <v>593</v>
      </c>
      <c r="F80" s="312">
        <v>72</v>
      </c>
      <c r="G80" s="312">
        <v>30</v>
      </c>
      <c r="H80" s="312">
        <v>92.5</v>
      </c>
      <c r="I80" s="315" t="s">
        <v>878</v>
      </c>
      <c r="J80" s="316" t="s">
        <v>884</v>
      </c>
      <c r="K80" s="317">
        <f>H80-F80</f>
        <v>20.5</v>
      </c>
      <c r="L80" s="317">
        <v>100</v>
      </c>
      <c r="M80" s="316">
        <f>(K80*N80)-100</f>
        <v>925</v>
      </c>
      <c r="N80" s="316">
        <v>50</v>
      </c>
      <c r="O80" s="318" t="s">
        <v>591</v>
      </c>
      <c r="P80" s="426">
        <v>44531</v>
      </c>
      <c r="Q80" s="264"/>
      <c r="R80" s="265" t="s">
        <v>595</v>
      </c>
      <c r="S80" s="261"/>
      <c r="T80" s="261"/>
      <c r="U80" s="261"/>
      <c r="V80" s="261"/>
      <c r="W80" s="261"/>
      <c r="X80" s="261"/>
      <c r="Y80" s="261"/>
      <c r="Z80" s="261"/>
      <c r="AA80" s="261"/>
      <c r="AB80" s="261"/>
      <c r="AC80" s="261"/>
      <c r="AD80" s="261"/>
      <c r="AE80" s="261"/>
      <c r="AF80" s="261"/>
      <c r="AG80" s="261"/>
      <c r="AH80" s="261"/>
      <c r="AI80" s="261"/>
      <c r="AJ80" s="261"/>
      <c r="AK80" s="261"/>
      <c r="AL80" s="261"/>
    </row>
    <row r="81" spans="1:38" s="262" customFormat="1" ht="12.75" customHeight="1">
      <c r="A81" s="406">
        <v>2</v>
      </c>
      <c r="B81" s="402">
        <v>44531</v>
      </c>
      <c r="C81" s="407"/>
      <c r="D81" s="408" t="s">
        <v>885</v>
      </c>
      <c r="E81" s="409" t="s">
        <v>593</v>
      </c>
      <c r="F81" s="410">
        <v>72</v>
      </c>
      <c r="G81" s="410">
        <v>30</v>
      </c>
      <c r="H81" s="410">
        <v>93</v>
      </c>
      <c r="I81" s="411" t="s">
        <v>886</v>
      </c>
      <c r="J81" s="412" t="s">
        <v>605</v>
      </c>
      <c r="K81" s="413">
        <f t="shared" ref="K81" si="53">H81-F81</f>
        <v>21</v>
      </c>
      <c r="L81" s="413">
        <v>100</v>
      </c>
      <c r="M81" s="412">
        <f t="shared" ref="M81" si="54">(K81*N81)-100</f>
        <v>950</v>
      </c>
      <c r="N81" s="412">
        <v>50</v>
      </c>
      <c r="O81" s="414" t="s">
        <v>591</v>
      </c>
      <c r="P81" s="427">
        <v>44531</v>
      </c>
      <c r="Q81" s="264"/>
      <c r="R81" s="265" t="s">
        <v>595</v>
      </c>
      <c r="S81" s="261"/>
      <c r="T81" s="261"/>
      <c r="U81" s="261"/>
      <c r="V81" s="261"/>
      <c r="W81" s="261"/>
      <c r="X81" s="261"/>
      <c r="Y81" s="261"/>
      <c r="Z81" s="261"/>
      <c r="AA81" s="261"/>
      <c r="AB81" s="261"/>
      <c r="AC81" s="261"/>
      <c r="AD81" s="261"/>
      <c r="AE81" s="261"/>
      <c r="AF81" s="261"/>
      <c r="AG81" s="261"/>
      <c r="AH81" s="261"/>
      <c r="AI81" s="261"/>
      <c r="AJ81" s="261"/>
      <c r="AK81" s="261"/>
      <c r="AL81" s="261"/>
    </row>
    <row r="82" spans="1:38" s="262" customFormat="1" ht="12.75" customHeight="1">
      <c r="A82" s="418">
        <v>3</v>
      </c>
      <c r="B82" s="419">
        <v>44532</v>
      </c>
      <c r="C82" s="420"/>
      <c r="D82" s="421" t="s">
        <v>895</v>
      </c>
      <c r="E82" s="418" t="s">
        <v>593</v>
      </c>
      <c r="F82" s="418">
        <v>56</v>
      </c>
      <c r="G82" s="418">
        <v>20</v>
      </c>
      <c r="H82" s="418">
        <v>20</v>
      </c>
      <c r="I82" s="422" t="s">
        <v>896</v>
      </c>
      <c r="J82" s="423" t="s">
        <v>900</v>
      </c>
      <c r="K82" s="424">
        <f t="shared" ref="K82" si="55">H82-F82</f>
        <v>-36</v>
      </c>
      <c r="L82" s="424">
        <v>100</v>
      </c>
      <c r="M82" s="423">
        <f t="shared" ref="M82" si="56">(K82*N82)-100</f>
        <v>-1900</v>
      </c>
      <c r="N82" s="423">
        <v>50</v>
      </c>
      <c r="O82" s="425" t="s">
        <v>604</v>
      </c>
      <c r="P82" s="428">
        <v>44532</v>
      </c>
      <c r="Q82" s="264"/>
      <c r="R82" s="265" t="s">
        <v>595</v>
      </c>
      <c r="S82" s="261"/>
      <c r="T82" s="261"/>
      <c r="U82" s="261"/>
      <c r="V82" s="261"/>
      <c r="W82" s="261"/>
      <c r="X82" s="261"/>
      <c r="Y82" s="261"/>
      <c r="Z82" s="261"/>
      <c r="AA82" s="261"/>
      <c r="AB82" s="261"/>
      <c r="AC82" s="261"/>
      <c r="AD82" s="261"/>
      <c r="AE82" s="261"/>
      <c r="AF82" s="261"/>
      <c r="AG82" s="261"/>
      <c r="AH82" s="261"/>
      <c r="AI82" s="261"/>
      <c r="AJ82" s="261"/>
      <c r="AK82" s="261"/>
      <c r="AL82" s="261"/>
    </row>
    <row r="83" spans="1:38" s="262" customFormat="1" ht="12.75" customHeight="1">
      <c r="A83" s="406">
        <v>4</v>
      </c>
      <c r="B83" s="402">
        <v>44532</v>
      </c>
      <c r="C83" s="407"/>
      <c r="D83" s="408" t="s">
        <v>897</v>
      </c>
      <c r="E83" s="409" t="s">
        <v>898</v>
      </c>
      <c r="F83" s="410">
        <v>83</v>
      </c>
      <c r="G83" s="410">
        <v>127</v>
      </c>
      <c r="H83" s="410">
        <v>63</v>
      </c>
      <c r="I83" s="411">
        <v>1</v>
      </c>
      <c r="J83" s="412" t="s">
        <v>899</v>
      </c>
      <c r="K83" s="413">
        <f>F83-H83</f>
        <v>20</v>
      </c>
      <c r="L83" s="413">
        <v>100</v>
      </c>
      <c r="M83" s="412">
        <f t="shared" ref="M83:M84" si="57">(K83*N83)-100</f>
        <v>900</v>
      </c>
      <c r="N83" s="412">
        <v>50</v>
      </c>
      <c r="O83" s="414" t="s">
        <v>591</v>
      </c>
      <c r="P83" s="427">
        <v>44532</v>
      </c>
      <c r="Q83" s="264"/>
      <c r="R83" s="265" t="s">
        <v>592</v>
      </c>
      <c r="S83" s="261"/>
      <c r="T83" s="261"/>
      <c r="U83" s="261"/>
      <c r="V83" s="261"/>
      <c r="W83" s="261"/>
      <c r="X83" s="261"/>
      <c r="Y83" s="261"/>
      <c r="Z83" s="261"/>
      <c r="AA83" s="261"/>
      <c r="AB83" s="261"/>
      <c r="AC83" s="261"/>
      <c r="AD83" s="261"/>
      <c r="AE83" s="261"/>
      <c r="AF83" s="261"/>
      <c r="AG83" s="261"/>
      <c r="AH83" s="261"/>
      <c r="AI83" s="261"/>
      <c r="AJ83" s="261"/>
      <c r="AK83" s="261"/>
      <c r="AL83" s="261"/>
    </row>
    <row r="84" spans="1:38" s="262" customFormat="1" ht="12.75" customHeight="1">
      <c r="A84" s="418">
        <v>5</v>
      </c>
      <c r="B84" s="419">
        <v>44532</v>
      </c>
      <c r="C84" s="420"/>
      <c r="D84" s="421" t="s">
        <v>901</v>
      </c>
      <c r="E84" s="418" t="s">
        <v>593</v>
      </c>
      <c r="F84" s="418">
        <v>11.5</v>
      </c>
      <c r="G84" s="418">
        <v>0</v>
      </c>
      <c r="H84" s="418">
        <v>0</v>
      </c>
      <c r="I84" s="422" t="s">
        <v>902</v>
      </c>
      <c r="J84" s="423" t="s">
        <v>912</v>
      </c>
      <c r="K84" s="424">
        <f t="shared" ref="K84" si="58">H84-F84</f>
        <v>-11.5</v>
      </c>
      <c r="L84" s="424">
        <v>100</v>
      </c>
      <c r="M84" s="423">
        <f t="shared" si="57"/>
        <v>-675</v>
      </c>
      <c r="N84" s="423">
        <v>50</v>
      </c>
      <c r="O84" s="425" t="s">
        <v>604</v>
      </c>
      <c r="P84" s="428">
        <v>44532</v>
      </c>
      <c r="Q84" s="264"/>
      <c r="R84" s="265" t="s">
        <v>595</v>
      </c>
      <c r="S84" s="261"/>
      <c r="T84" s="261"/>
      <c r="U84" s="261"/>
      <c r="V84" s="261"/>
      <c r="W84" s="261"/>
      <c r="X84" s="261"/>
      <c r="Y84" s="261"/>
      <c r="Z84" s="261"/>
      <c r="AA84" s="261"/>
      <c r="AB84" s="261"/>
      <c r="AC84" s="261"/>
      <c r="AD84" s="261"/>
      <c r="AE84" s="261"/>
      <c r="AF84" s="261"/>
      <c r="AG84" s="261"/>
      <c r="AH84" s="261"/>
      <c r="AI84" s="261"/>
      <c r="AJ84" s="261"/>
      <c r="AK84" s="261"/>
      <c r="AL84" s="261"/>
    </row>
    <row r="85" spans="1:38" s="262" customFormat="1" ht="12.75" customHeight="1">
      <c r="A85" s="418">
        <v>6</v>
      </c>
      <c r="B85" s="419">
        <v>44532</v>
      </c>
      <c r="C85" s="420"/>
      <c r="D85" s="421" t="s">
        <v>897</v>
      </c>
      <c r="E85" s="418" t="s">
        <v>898</v>
      </c>
      <c r="F85" s="418">
        <v>88</v>
      </c>
      <c r="G85" s="418">
        <v>135</v>
      </c>
      <c r="H85" s="418">
        <v>135</v>
      </c>
      <c r="I85" s="422">
        <v>1</v>
      </c>
      <c r="J85" s="423" t="s">
        <v>911</v>
      </c>
      <c r="K85" s="424">
        <f>F85-H85</f>
        <v>-47</v>
      </c>
      <c r="L85" s="424">
        <v>100</v>
      </c>
      <c r="M85" s="423">
        <f t="shared" ref="M85:M86" si="59">(K85*N85)-100</f>
        <v>-2450</v>
      </c>
      <c r="N85" s="423">
        <v>50</v>
      </c>
      <c r="O85" s="425" t="s">
        <v>604</v>
      </c>
      <c r="P85" s="435">
        <v>44533</v>
      </c>
      <c r="Q85" s="264"/>
      <c r="R85" s="265" t="s">
        <v>592</v>
      </c>
      <c r="S85" s="261"/>
      <c r="T85" s="261"/>
      <c r="U85" s="261"/>
      <c r="V85" s="261"/>
      <c r="W85" s="261"/>
      <c r="X85" s="261"/>
      <c r="Y85" s="261"/>
      <c r="Z85" s="261"/>
      <c r="AA85" s="261"/>
      <c r="AB85" s="261"/>
      <c r="AC85" s="261"/>
      <c r="AD85" s="261"/>
      <c r="AE85" s="261"/>
      <c r="AF85" s="261"/>
      <c r="AG85" s="261"/>
      <c r="AH85" s="261"/>
      <c r="AI85" s="261"/>
      <c r="AJ85" s="261"/>
      <c r="AK85" s="261"/>
      <c r="AL85" s="261"/>
    </row>
    <row r="86" spans="1:38" s="262" customFormat="1" ht="12.75" customHeight="1">
      <c r="A86" s="312">
        <v>7</v>
      </c>
      <c r="B86" s="260">
        <v>44536</v>
      </c>
      <c r="C86" s="313"/>
      <c r="D86" s="314" t="s">
        <v>918</v>
      </c>
      <c r="E86" s="312" t="s">
        <v>593</v>
      </c>
      <c r="F86" s="312">
        <v>72.5</v>
      </c>
      <c r="G86" s="312">
        <v>40</v>
      </c>
      <c r="H86" s="312">
        <v>94.5</v>
      </c>
      <c r="I86" s="315" t="s">
        <v>920</v>
      </c>
      <c r="J86" s="316" t="s">
        <v>921</v>
      </c>
      <c r="K86" s="413">
        <f t="shared" ref="K86:K87" si="60">H86-F86</f>
        <v>22</v>
      </c>
      <c r="L86" s="317">
        <v>100</v>
      </c>
      <c r="M86" s="316">
        <f t="shared" si="59"/>
        <v>1000</v>
      </c>
      <c r="N86" s="316">
        <v>50</v>
      </c>
      <c r="O86" s="318" t="s">
        <v>591</v>
      </c>
      <c r="P86" s="426">
        <v>44536</v>
      </c>
      <c r="Q86" s="264"/>
      <c r="R86" s="265" t="s">
        <v>595</v>
      </c>
      <c r="S86" s="261"/>
      <c r="T86" s="261"/>
      <c r="U86" s="261"/>
      <c r="V86" s="261"/>
      <c r="W86" s="261"/>
      <c r="X86" s="261"/>
      <c r="Y86" s="261"/>
      <c r="Z86" s="261"/>
      <c r="AA86" s="261"/>
      <c r="AB86" s="261"/>
      <c r="AC86" s="261"/>
      <c r="AD86" s="261"/>
      <c r="AE86" s="261"/>
      <c r="AF86" s="261"/>
      <c r="AG86" s="261"/>
      <c r="AH86" s="261"/>
      <c r="AI86" s="261"/>
      <c r="AJ86" s="261"/>
      <c r="AK86" s="261"/>
      <c r="AL86" s="261"/>
    </row>
    <row r="87" spans="1:38" s="262" customFormat="1" ht="12.75" customHeight="1">
      <c r="A87" s="312">
        <v>8</v>
      </c>
      <c r="B87" s="260">
        <v>44536</v>
      </c>
      <c r="C87" s="313"/>
      <c r="D87" s="314" t="s">
        <v>919</v>
      </c>
      <c r="E87" s="312" t="s">
        <v>593</v>
      </c>
      <c r="F87" s="312">
        <v>295</v>
      </c>
      <c r="G87" s="312">
        <v>190</v>
      </c>
      <c r="H87" s="312">
        <v>355</v>
      </c>
      <c r="I87" s="315" t="s">
        <v>922</v>
      </c>
      <c r="J87" s="316" t="s">
        <v>923</v>
      </c>
      <c r="K87" s="413">
        <f t="shared" si="60"/>
        <v>60</v>
      </c>
      <c r="L87" s="317">
        <v>100</v>
      </c>
      <c r="M87" s="316">
        <f t="shared" ref="M87" si="61">(K87*N87)-100</f>
        <v>1400</v>
      </c>
      <c r="N87" s="316">
        <v>25</v>
      </c>
      <c r="O87" s="318" t="s">
        <v>591</v>
      </c>
      <c r="P87" s="426">
        <v>44536</v>
      </c>
      <c r="Q87" s="264"/>
      <c r="R87" s="265" t="s">
        <v>595</v>
      </c>
      <c r="S87" s="261"/>
      <c r="T87" s="261"/>
      <c r="U87" s="261"/>
      <c r="V87" s="261"/>
      <c r="W87" s="261"/>
      <c r="X87" s="261"/>
      <c r="Y87" s="261"/>
      <c r="Z87" s="261"/>
      <c r="AA87" s="261"/>
      <c r="AB87" s="261"/>
      <c r="AC87" s="261"/>
      <c r="AD87" s="261"/>
      <c r="AE87" s="261"/>
      <c r="AF87" s="261"/>
      <c r="AG87" s="261"/>
      <c r="AH87" s="261"/>
      <c r="AI87" s="261"/>
      <c r="AJ87" s="261"/>
      <c r="AK87" s="261"/>
      <c r="AL87" s="261"/>
    </row>
    <row r="88" spans="1:38" s="262" customFormat="1" ht="12.75" customHeight="1">
      <c r="A88" s="312">
        <v>9</v>
      </c>
      <c r="B88" s="260">
        <v>44536</v>
      </c>
      <c r="C88" s="313"/>
      <c r="D88" s="314" t="s">
        <v>919</v>
      </c>
      <c r="E88" s="312" t="s">
        <v>593</v>
      </c>
      <c r="F88" s="312">
        <v>245</v>
      </c>
      <c r="G88" s="312">
        <v>120</v>
      </c>
      <c r="H88" s="312">
        <v>295</v>
      </c>
      <c r="I88" s="315" t="s">
        <v>924</v>
      </c>
      <c r="J88" s="316" t="s">
        <v>926</v>
      </c>
      <c r="K88" s="413">
        <f t="shared" ref="K88" si="62">H88-F88</f>
        <v>50</v>
      </c>
      <c r="L88" s="317">
        <v>100</v>
      </c>
      <c r="M88" s="316">
        <f t="shared" ref="M88" si="63">(K88*N88)-100</f>
        <v>1150</v>
      </c>
      <c r="N88" s="316">
        <v>25</v>
      </c>
      <c r="O88" s="318" t="s">
        <v>591</v>
      </c>
      <c r="P88" s="260">
        <v>44537</v>
      </c>
      <c r="Q88" s="264"/>
      <c r="R88" s="265" t="s">
        <v>595</v>
      </c>
      <c r="S88" s="261"/>
      <c r="T88" s="261"/>
      <c r="U88" s="261"/>
      <c r="V88" s="261"/>
      <c r="W88" s="261"/>
      <c r="X88" s="261"/>
      <c r="Y88" s="261"/>
      <c r="Z88" s="261"/>
      <c r="AA88" s="261"/>
      <c r="AB88" s="261"/>
      <c r="AC88" s="261"/>
      <c r="AD88" s="261"/>
      <c r="AE88" s="261"/>
      <c r="AF88" s="261"/>
      <c r="AG88" s="261"/>
      <c r="AH88" s="261"/>
      <c r="AI88" s="261"/>
      <c r="AJ88" s="261"/>
      <c r="AK88" s="261"/>
      <c r="AL88" s="261"/>
    </row>
    <row r="89" spans="1:38" s="262" customFormat="1" ht="12.75" customHeight="1">
      <c r="A89" s="312">
        <v>10</v>
      </c>
      <c r="B89" s="260">
        <v>44537</v>
      </c>
      <c r="C89" s="313"/>
      <c r="D89" s="314" t="s">
        <v>927</v>
      </c>
      <c r="E89" s="312" t="s">
        <v>593</v>
      </c>
      <c r="F89" s="312">
        <v>31</v>
      </c>
      <c r="G89" s="312">
        <v>48</v>
      </c>
      <c r="H89" s="312">
        <v>37.5</v>
      </c>
      <c r="I89" s="315" t="s">
        <v>928</v>
      </c>
      <c r="J89" s="316" t="s">
        <v>929</v>
      </c>
      <c r="K89" s="413">
        <f t="shared" ref="K89" si="64">H89-F89</f>
        <v>6.5</v>
      </c>
      <c r="L89" s="317">
        <v>100</v>
      </c>
      <c r="M89" s="316">
        <f t="shared" ref="M89" si="65">(K89*N89)-100</f>
        <v>1850</v>
      </c>
      <c r="N89" s="316">
        <v>300</v>
      </c>
      <c r="O89" s="318" t="s">
        <v>591</v>
      </c>
      <c r="P89" s="426">
        <v>44537</v>
      </c>
      <c r="Q89" s="264"/>
      <c r="R89" s="265" t="s">
        <v>595</v>
      </c>
      <c r="S89" s="261"/>
      <c r="T89" s="261"/>
      <c r="U89" s="261"/>
      <c r="V89" s="261"/>
      <c r="W89" s="261"/>
      <c r="X89" s="261"/>
      <c r="Y89" s="261"/>
      <c r="Z89" s="261"/>
      <c r="AA89" s="261"/>
      <c r="AB89" s="261"/>
      <c r="AC89" s="261"/>
      <c r="AD89" s="261"/>
      <c r="AE89" s="261"/>
      <c r="AF89" s="261"/>
      <c r="AG89" s="261"/>
      <c r="AH89" s="261"/>
      <c r="AI89" s="261"/>
      <c r="AJ89" s="261"/>
      <c r="AK89" s="261"/>
      <c r="AL89" s="261"/>
    </row>
    <row r="90" spans="1:38" s="262" customFormat="1" ht="12.75" customHeight="1">
      <c r="A90" s="418">
        <v>11</v>
      </c>
      <c r="B90" s="419">
        <v>44537</v>
      </c>
      <c r="C90" s="420"/>
      <c r="D90" s="421" t="s">
        <v>918</v>
      </c>
      <c r="E90" s="418" t="s">
        <v>593</v>
      </c>
      <c r="F90" s="418">
        <v>72.5</v>
      </c>
      <c r="G90" s="418">
        <v>40</v>
      </c>
      <c r="H90" s="418">
        <v>40</v>
      </c>
      <c r="I90" s="422" t="s">
        <v>920</v>
      </c>
      <c r="J90" s="423" t="s">
        <v>930</v>
      </c>
      <c r="K90" s="424">
        <f>F90-H90</f>
        <v>32.5</v>
      </c>
      <c r="L90" s="424">
        <v>100</v>
      </c>
      <c r="M90" s="423">
        <f>(K90*N90)-100</f>
        <v>1525</v>
      </c>
      <c r="N90" s="423">
        <v>50</v>
      </c>
      <c r="O90" s="425" t="s">
        <v>604</v>
      </c>
      <c r="P90" s="428">
        <v>44537</v>
      </c>
      <c r="Q90" s="264"/>
      <c r="R90" s="265" t="s">
        <v>595</v>
      </c>
      <c r="S90" s="261"/>
      <c r="T90" s="261"/>
      <c r="U90" s="261"/>
      <c r="V90" s="261"/>
      <c r="W90" s="261"/>
      <c r="X90" s="261"/>
      <c r="Y90" s="261"/>
      <c r="Z90" s="261"/>
      <c r="AA90" s="261"/>
      <c r="AB90" s="261"/>
      <c r="AC90" s="261"/>
      <c r="AD90" s="261"/>
      <c r="AE90" s="261"/>
      <c r="AF90" s="261"/>
      <c r="AG90" s="261"/>
      <c r="AH90" s="261"/>
      <c r="AI90" s="261"/>
      <c r="AJ90" s="261"/>
      <c r="AK90" s="261"/>
      <c r="AL90" s="261"/>
    </row>
    <row r="91" spans="1:38" s="262" customFormat="1" ht="12.75" customHeight="1">
      <c r="A91" s="418">
        <v>12</v>
      </c>
      <c r="B91" s="419">
        <v>44538</v>
      </c>
      <c r="C91" s="420"/>
      <c r="D91" s="421" t="s">
        <v>938</v>
      </c>
      <c r="E91" s="418" t="s">
        <v>898</v>
      </c>
      <c r="F91" s="418">
        <v>84</v>
      </c>
      <c r="G91" s="418">
        <v>120</v>
      </c>
      <c r="H91" s="418">
        <v>112.5</v>
      </c>
      <c r="I91" s="422" t="s">
        <v>937</v>
      </c>
      <c r="J91" s="423" t="s">
        <v>939</v>
      </c>
      <c r="K91" s="424">
        <f>F91-H91</f>
        <v>-28.5</v>
      </c>
      <c r="L91" s="424">
        <v>100</v>
      </c>
      <c r="M91" s="423">
        <f>(K91*N91)-100</f>
        <v>-1525</v>
      </c>
      <c r="N91" s="423">
        <v>50</v>
      </c>
      <c r="O91" s="425" t="s">
        <v>604</v>
      </c>
      <c r="P91" s="428">
        <v>44539</v>
      </c>
      <c r="Q91" s="264"/>
      <c r="R91" s="265" t="s">
        <v>595</v>
      </c>
      <c r="S91" s="261"/>
      <c r="T91" s="261"/>
      <c r="U91" s="261"/>
      <c r="V91" s="261"/>
      <c r="W91" s="261"/>
      <c r="X91" s="261"/>
      <c r="Y91" s="261"/>
      <c r="Z91" s="261"/>
      <c r="AA91" s="261"/>
      <c r="AB91" s="261"/>
      <c r="AC91" s="261"/>
      <c r="AD91" s="261"/>
      <c r="AE91" s="261"/>
      <c r="AF91" s="261"/>
      <c r="AG91" s="261"/>
      <c r="AH91" s="261"/>
      <c r="AI91" s="261"/>
      <c r="AJ91" s="261"/>
      <c r="AK91" s="261"/>
      <c r="AL91" s="261"/>
    </row>
    <row r="92" spans="1:38" s="262" customFormat="1" ht="12.75" customHeight="1">
      <c r="A92" s="418">
        <v>13</v>
      </c>
      <c r="B92" s="419">
        <v>44539</v>
      </c>
      <c r="C92" s="420"/>
      <c r="D92" s="421" t="s">
        <v>940</v>
      </c>
      <c r="E92" s="418" t="s">
        <v>593</v>
      </c>
      <c r="F92" s="418">
        <v>32.5</v>
      </c>
      <c r="G92" s="418">
        <v>17</v>
      </c>
      <c r="H92" s="418">
        <v>17</v>
      </c>
      <c r="I92" s="422" t="s">
        <v>928</v>
      </c>
      <c r="J92" s="423" t="s">
        <v>972</v>
      </c>
      <c r="K92" s="424">
        <f t="shared" ref="K92" si="66">H92-F92</f>
        <v>-15.5</v>
      </c>
      <c r="L92" s="479">
        <v>100</v>
      </c>
      <c r="M92" s="480">
        <f t="shared" ref="M92" si="67">(K92*N92)-100</f>
        <v>-4750</v>
      </c>
      <c r="N92" s="480">
        <v>300</v>
      </c>
      <c r="O92" s="425" t="s">
        <v>604</v>
      </c>
      <c r="P92" s="419">
        <v>44547</v>
      </c>
      <c r="Q92" s="264"/>
      <c r="R92" s="265" t="s">
        <v>595</v>
      </c>
      <c r="S92" s="261"/>
      <c r="T92" s="261"/>
      <c r="U92" s="261"/>
      <c r="V92" s="261"/>
      <c r="W92" s="261"/>
      <c r="X92" s="261"/>
      <c r="Y92" s="261"/>
      <c r="Z92" s="261"/>
      <c r="AA92" s="261"/>
      <c r="AB92" s="261"/>
      <c r="AC92" s="261"/>
      <c r="AD92" s="261"/>
      <c r="AE92" s="261"/>
      <c r="AF92" s="261"/>
      <c r="AG92" s="261"/>
      <c r="AH92" s="261"/>
      <c r="AI92" s="261"/>
      <c r="AJ92" s="261"/>
      <c r="AK92" s="261"/>
      <c r="AL92" s="261"/>
    </row>
    <row r="93" spans="1:38" s="262" customFormat="1" ht="12.75" customHeight="1">
      <c r="A93" s="312">
        <v>14</v>
      </c>
      <c r="B93" s="260">
        <v>44540</v>
      </c>
      <c r="C93" s="313"/>
      <c r="D93" s="314" t="s">
        <v>938</v>
      </c>
      <c r="E93" s="312" t="s">
        <v>593</v>
      </c>
      <c r="F93" s="312">
        <v>49.5</v>
      </c>
      <c r="G93" s="312">
        <v>17</v>
      </c>
      <c r="H93" s="312">
        <v>69</v>
      </c>
      <c r="I93" s="315" t="s">
        <v>946</v>
      </c>
      <c r="J93" s="316" t="s">
        <v>947</v>
      </c>
      <c r="K93" s="413">
        <f t="shared" ref="K93" si="68">H93-F93</f>
        <v>19.5</v>
      </c>
      <c r="L93" s="317">
        <v>100</v>
      </c>
      <c r="M93" s="316">
        <f t="shared" ref="M93" si="69">(K93*N93)-100</f>
        <v>875</v>
      </c>
      <c r="N93" s="316">
        <v>50</v>
      </c>
      <c r="O93" s="318" t="s">
        <v>591</v>
      </c>
      <c r="P93" s="426">
        <v>44540</v>
      </c>
      <c r="Q93" s="264"/>
      <c r="R93" s="265" t="s">
        <v>592</v>
      </c>
      <c r="S93" s="261"/>
      <c r="T93" s="261"/>
      <c r="U93" s="261"/>
      <c r="V93" s="261"/>
      <c r="W93" s="261"/>
      <c r="X93" s="261"/>
      <c r="Y93" s="261"/>
      <c r="Z93" s="261"/>
      <c r="AA93" s="261"/>
      <c r="AB93" s="261"/>
      <c r="AC93" s="261"/>
      <c r="AD93" s="261"/>
      <c r="AE93" s="261"/>
      <c r="AF93" s="261"/>
      <c r="AG93" s="261"/>
      <c r="AH93" s="261"/>
      <c r="AI93" s="261"/>
      <c r="AJ93" s="261"/>
      <c r="AK93" s="261"/>
      <c r="AL93" s="261"/>
    </row>
    <row r="94" spans="1:38" s="262" customFormat="1" ht="12.75" customHeight="1">
      <c r="A94" s="418">
        <v>15</v>
      </c>
      <c r="B94" s="419">
        <v>44544</v>
      </c>
      <c r="C94" s="420"/>
      <c r="D94" s="421" t="s">
        <v>958</v>
      </c>
      <c r="E94" s="418" t="s">
        <v>593</v>
      </c>
      <c r="F94" s="418">
        <v>59</v>
      </c>
      <c r="G94" s="418">
        <v>28</v>
      </c>
      <c r="H94" s="418">
        <v>28</v>
      </c>
      <c r="I94" s="422" t="s">
        <v>946</v>
      </c>
      <c r="J94" s="423" t="s">
        <v>961</v>
      </c>
      <c r="K94" s="424">
        <f t="shared" ref="K94:K96" si="70">H94-F94</f>
        <v>-31</v>
      </c>
      <c r="L94" s="479">
        <v>100</v>
      </c>
      <c r="M94" s="480">
        <f t="shared" ref="M94:M96" si="71">(K94*N94)-100</f>
        <v>-1650</v>
      </c>
      <c r="N94" s="480">
        <v>50</v>
      </c>
      <c r="O94" s="425" t="s">
        <v>604</v>
      </c>
      <c r="P94" s="419">
        <v>44545</v>
      </c>
      <c r="Q94" s="264"/>
      <c r="R94" s="265" t="s">
        <v>592</v>
      </c>
      <c r="S94" s="261"/>
      <c r="T94" s="261"/>
      <c r="U94" s="261"/>
      <c r="V94" s="261"/>
      <c r="W94" s="261"/>
      <c r="X94" s="261"/>
      <c r="Y94" s="261"/>
      <c r="Z94" s="261"/>
      <c r="AA94" s="261"/>
      <c r="AB94" s="261"/>
      <c r="AC94" s="261"/>
      <c r="AD94" s="261"/>
      <c r="AE94" s="261"/>
      <c r="AF94" s="261"/>
      <c r="AG94" s="261"/>
      <c r="AH94" s="261"/>
      <c r="AI94" s="261"/>
      <c r="AJ94" s="261"/>
      <c r="AK94" s="261"/>
      <c r="AL94" s="261"/>
    </row>
    <row r="95" spans="1:38" s="262" customFormat="1" ht="12.75" customHeight="1">
      <c r="A95" s="312">
        <v>16</v>
      </c>
      <c r="B95" s="260">
        <v>44545</v>
      </c>
      <c r="C95" s="313"/>
      <c r="D95" s="314" t="s">
        <v>962</v>
      </c>
      <c r="E95" s="312" t="s">
        <v>593</v>
      </c>
      <c r="F95" s="312">
        <v>26</v>
      </c>
      <c r="G95" s="312">
        <v>14</v>
      </c>
      <c r="H95" s="312">
        <v>34.5</v>
      </c>
      <c r="I95" s="315" t="s">
        <v>963</v>
      </c>
      <c r="J95" s="316" t="s">
        <v>643</v>
      </c>
      <c r="K95" s="413">
        <f t="shared" si="70"/>
        <v>8.5</v>
      </c>
      <c r="L95" s="317">
        <v>100</v>
      </c>
      <c r="M95" s="316">
        <f t="shared" si="71"/>
        <v>3300</v>
      </c>
      <c r="N95" s="316">
        <v>400</v>
      </c>
      <c r="O95" s="318" t="s">
        <v>591</v>
      </c>
      <c r="P95" s="426">
        <v>44545</v>
      </c>
      <c r="Q95" s="264"/>
      <c r="R95" s="265" t="s">
        <v>592</v>
      </c>
      <c r="S95" s="261"/>
      <c r="T95" s="261"/>
      <c r="U95" s="261"/>
      <c r="V95" s="261"/>
      <c r="W95" s="261"/>
      <c r="X95" s="261"/>
      <c r="Y95" s="261"/>
      <c r="Z95" s="261"/>
      <c r="AA95" s="261"/>
      <c r="AB95" s="261"/>
      <c r="AC95" s="261"/>
      <c r="AD95" s="261"/>
      <c r="AE95" s="261"/>
      <c r="AF95" s="261"/>
      <c r="AG95" s="261"/>
      <c r="AH95" s="261"/>
      <c r="AI95" s="261"/>
      <c r="AJ95" s="261"/>
      <c r="AK95" s="261"/>
      <c r="AL95" s="261"/>
    </row>
    <row r="96" spans="1:38" s="262" customFormat="1" ht="12.75" customHeight="1">
      <c r="A96" s="418">
        <v>17</v>
      </c>
      <c r="B96" s="419">
        <v>44547</v>
      </c>
      <c r="C96" s="420"/>
      <c r="D96" s="421" t="s">
        <v>973</v>
      </c>
      <c r="E96" s="418" t="s">
        <v>593</v>
      </c>
      <c r="F96" s="418">
        <v>14.5</v>
      </c>
      <c r="G96" s="418">
        <v>3.5</v>
      </c>
      <c r="H96" s="418">
        <v>3.5</v>
      </c>
      <c r="I96" s="422" t="s">
        <v>974</v>
      </c>
      <c r="J96" s="423" t="s">
        <v>993</v>
      </c>
      <c r="K96" s="424">
        <f t="shared" si="70"/>
        <v>-11</v>
      </c>
      <c r="L96" s="479">
        <v>100</v>
      </c>
      <c r="M96" s="480">
        <f t="shared" si="71"/>
        <v>-4500</v>
      </c>
      <c r="N96" s="480">
        <v>400</v>
      </c>
      <c r="O96" s="425" t="s">
        <v>604</v>
      </c>
      <c r="P96" s="419">
        <v>44551</v>
      </c>
      <c r="Q96" s="264"/>
      <c r="R96" s="265"/>
      <c r="S96" s="261"/>
      <c r="T96" s="261"/>
      <c r="U96" s="261"/>
      <c r="V96" s="261"/>
      <c r="W96" s="261"/>
      <c r="X96" s="261"/>
      <c r="Y96" s="261"/>
      <c r="Z96" s="261"/>
      <c r="AA96" s="261"/>
      <c r="AB96" s="261"/>
      <c r="AC96" s="261"/>
      <c r="AD96" s="261"/>
      <c r="AE96" s="261"/>
      <c r="AF96" s="261"/>
      <c r="AG96" s="261"/>
      <c r="AH96" s="261"/>
      <c r="AI96" s="261"/>
      <c r="AJ96" s="261"/>
      <c r="AK96" s="261"/>
      <c r="AL96" s="261"/>
    </row>
    <row r="97" spans="1:38" s="262" customFormat="1" ht="12.75" customHeight="1">
      <c r="A97" s="312">
        <v>18</v>
      </c>
      <c r="B97" s="260">
        <v>44547</v>
      </c>
      <c r="C97" s="313"/>
      <c r="D97" s="314" t="s">
        <v>975</v>
      </c>
      <c r="E97" s="312" t="s">
        <v>593</v>
      </c>
      <c r="F97" s="312">
        <v>66</v>
      </c>
      <c r="G97" s="312">
        <v>28</v>
      </c>
      <c r="H97" s="312">
        <v>83.5</v>
      </c>
      <c r="I97" s="315" t="s">
        <v>976</v>
      </c>
      <c r="J97" s="316" t="s">
        <v>977</v>
      </c>
      <c r="K97" s="413">
        <f t="shared" ref="K97:K98" si="72">H97-F97</f>
        <v>17.5</v>
      </c>
      <c r="L97" s="317">
        <v>100</v>
      </c>
      <c r="M97" s="316">
        <f t="shared" ref="M97:M98" si="73">(K97*N97)-100</f>
        <v>775</v>
      </c>
      <c r="N97" s="316">
        <v>50</v>
      </c>
      <c r="O97" s="318" t="s">
        <v>591</v>
      </c>
      <c r="P97" s="426">
        <v>44547</v>
      </c>
      <c r="Q97" s="264"/>
      <c r="R97" s="265"/>
      <c r="S97" s="261"/>
      <c r="T97" s="261"/>
      <c r="U97" s="261"/>
      <c r="V97" s="261"/>
      <c r="W97" s="261"/>
      <c r="X97" s="261"/>
      <c r="Y97" s="261"/>
      <c r="Z97" s="261"/>
      <c r="AA97" s="261"/>
      <c r="AB97" s="261"/>
      <c r="AC97" s="261"/>
      <c r="AD97" s="261"/>
      <c r="AE97" s="261"/>
      <c r="AF97" s="261"/>
      <c r="AG97" s="261"/>
      <c r="AH97" s="261"/>
      <c r="AI97" s="261"/>
      <c r="AJ97" s="261"/>
      <c r="AK97" s="261"/>
      <c r="AL97" s="261"/>
    </row>
    <row r="98" spans="1:38" s="262" customFormat="1" ht="12.75" customHeight="1">
      <c r="A98" s="418">
        <v>19</v>
      </c>
      <c r="B98" s="419">
        <v>44550</v>
      </c>
      <c r="C98" s="420"/>
      <c r="D98" s="421" t="s">
        <v>985</v>
      </c>
      <c r="E98" s="418" t="s">
        <v>593</v>
      </c>
      <c r="F98" s="418">
        <v>51</v>
      </c>
      <c r="G98" s="418">
        <v>18</v>
      </c>
      <c r="H98" s="418">
        <v>18</v>
      </c>
      <c r="I98" s="422" t="s">
        <v>986</v>
      </c>
      <c r="J98" s="423" t="s">
        <v>987</v>
      </c>
      <c r="K98" s="424">
        <f t="shared" si="72"/>
        <v>-33</v>
      </c>
      <c r="L98" s="479">
        <v>100</v>
      </c>
      <c r="M98" s="480">
        <f t="shared" si="73"/>
        <v>-1750</v>
      </c>
      <c r="N98" s="480">
        <v>50</v>
      </c>
      <c r="O98" s="425" t="s">
        <v>604</v>
      </c>
      <c r="P98" s="419">
        <v>44550</v>
      </c>
      <c r="Q98" s="264"/>
      <c r="R98" s="265"/>
      <c r="S98" s="261"/>
      <c r="T98" s="261"/>
      <c r="U98" s="261"/>
      <c r="V98" s="261"/>
      <c r="W98" s="261"/>
      <c r="X98" s="261"/>
      <c r="Y98" s="261"/>
      <c r="Z98" s="261"/>
      <c r="AA98" s="261"/>
      <c r="AB98" s="261"/>
      <c r="AC98" s="261"/>
      <c r="AD98" s="261"/>
      <c r="AE98" s="261"/>
      <c r="AF98" s="261"/>
      <c r="AG98" s="261"/>
      <c r="AH98" s="261"/>
      <c r="AI98" s="261"/>
      <c r="AJ98" s="261"/>
      <c r="AK98" s="261"/>
      <c r="AL98" s="261"/>
    </row>
    <row r="99" spans="1:38" s="262" customFormat="1" ht="12.75" customHeight="1">
      <c r="A99" s="493">
        <v>20</v>
      </c>
      <c r="B99" s="494">
        <v>44552</v>
      </c>
      <c r="C99" s="495"/>
      <c r="D99" s="496" t="s">
        <v>1004</v>
      </c>
      <c r="E99" s="493" t="s">
        <v>593</v>
      </c>
      <c r="F99" s="493">
        <v>62</v>
      </c>
      <c r="G99" s="493">
        <v>28</v>
      </c>
      <c r="H99" s="493">
        <v>64</v>
      </c>
      <c r="I99" s="497" t="s">
        <v>1005</v>
      </c>
      <c r="J99" s="498" t="s">
        <v>1006</v>
      </c>
      <c r="K99" s="499">
        <f t="shared" ref="K99:K100" si="74">H99-F99</f>
        <v>2</v>
      </c>
      <c r="L99" s="500">
        <v>100</v>
      </c>
      <c r="M99" s="498">
        <f t="shared" ref="M99:M100" si="75">(K99*N99)-100</f>
        <v>0</v>
      </c>
      <c r="N99" s="498">
        <v>50</v>
      </c>
      <c r="O99" s="501" t="s">
        <v>714</v>
      </c>
      <c r="P99" s="502">
        <v>44552</v>
      </c>
      <c r="Q99" s="264"/>
      <c r="R99" s="265"/>
      <c r="S99" s="261"/>
      <c r="T99" s="261"/>
      <c r="U99" s="261"/>
      <c r="V99" s="261"/>
      <c r="W99" s="261"/>
      <c r="X99" s="261"/>
      <c r="Y99" s="261"/>
      <c r="Z99" s="261"/>
      <c r="AA99" s="261"/>
      <c r="AB99" s="261"/>
      <c r="AC99" s="261"/>
      <c r="AD99" s="261"/>
      <c r="AE99" s="261"/>
      <c r="AF99" s="261"/>
      <c r="AG99" s="261"/>
      <c r="AH99" s="261"/>
      <c r="AI99" s="261"/>
      <c r="AJ99" s="261"/>
      <c r="AK99" s="261"/>
      <c r="AL99" s="261"/>
    </row>
    <row r="100" spans="1:38" s="262" customFormat="1" ht="12.75" customHeight="1">
      <c r="A100" s="312">
        <v>21</v>
      </c>
      <c r="B100" s="260">
        <v>44552</v>
      </c>
      <c r="C100" s="313"/>
      <c r="D100" s="314" t="s">
        <v>1014</v>
      </c>
      <c r="E100" s="312" t="s">
        <v>593</v>
      </c>
      <c r="F100" s="312">
        <v>165</v>
      </c>
      <c r="G100" s="312">
        <v>90</v>
      </c>
      <c r="H100" s="312">
        <v>215</v>
      </c>
      <c r="I100" s="315" t="s">
        <v>1015</v>
      </c>
      <c r="J100" s="316" t="s">
        <v>1016</v>
      </c>
      <c r="K100" s="413">
        <f t="shared" si="74"/>
        <v>50</v>
      </c>
      <c r="L100" s="317">
        <v>100</v>
      </c>
      <c r="M100" s="316">
        <f t="shared" si="75"/>
        <v>1150</v>
      </c>
      <c r="N100" s="316">
        <v>25</v>
      </c>
      <c r="O100" s="318" t="s">
        <v>591</v>
      </c>
      <c r="P100" s="426">
        <v>44552</v>
      </c>
      <c r="Q100" s="264"/>
      <c r="R100" s="265"/>
      <c r="S100" s="261"/>
      <c r="T100" s="261"/>
      <c r="U100" s="261"/>
      <c r="V100" s="261"/>
      <c r="W100" s="261"/>
      <c r="X100" s="261"/>
      <c r="Y100" s="261"/>
      <c r="Z100" s="261"/>
      <c r="AA100" s="261"/>
      <c r="AB100" s="261"/>
      <c r="AC100" s="261"/>
      <c r="AD100" s="261"/>
      <c r="AE100" s="261"/>
      <c r="AF100" s="261"/>
      <c r="AG100" s="261"/>
      <c r="AH100" s="261"/>
      <c r="AI100" s="261"/>
      <c r="AJ100" s="261"/>
      <c r="AK100" s="261"/>
      <c r="AL100" s="261"/>
    </row>
    <row r="101" spans="1:38" s="262" customFormat="1" ht="12.75" customHeight="1">
      <c r="A101" s="312">
        <v>22</v>
      </c>
      <c r="B101" s="260">
        <v>44553</v>
      </c>
      <c r="C101" s="313"/>
      <c r="D101" s="314" t="s">
        <v>1036</v>
      </c>
      <c r="E101" s="312" t="s">
        <v>593</v>
      </c>
      <c r="F101" s="312">
        <v>33</v>
      </c>
      <c r="G101" s="312">
        <v>25</v>
      </c>
      <c r="H101" s="312">
        <v>40</v>
      </c>
      <c r="I101" s="315" t="s">
        <v>1037</v>
      </c>
      <c r="J101" s="316" t="s">
        <v>1038</v>
      </c>
      <c r="K101" s="413">
        <f t="shared" ref="K101:K104" si="76">H101-F101</f>
        <v>7</v>
      </c>
      <c r="L101" s="317">
        <v>100</v>
      </c>
      <c r="M101" s="316">
        <f t="shared" ref="M101:M102" si="77">(K101*N101)-100</f>
        <v>4275</v>
      </c>
      <c r="N101" s="316">
        <v>625</v>
      </c>
      <c r="O101" s="318" t="s">
        <v>591</v>
      </c>
      <c r="P101" s="426">
        <v>44553</v>
      </c>
      <c r="Q101" s="264"/>
      <c r="R101" s="265"/>
      <c r="S101" s="261"/>
      <c r="T101" s="261"/>
      <c r="U101" s="261"/>
      <c r="V101" s="261"/>
      <c r="W101" s="261"/>
      <c r="X101" s="261"/>
      <c r="Y101" s="261"/>
      <c r="Z101" s="261"/>
      <c r="AA101" s="261"/>
      <c r="AB101" s="261"/>
      <c r="AC101" s="261"/>
      <c r="AD101" s="261"/>
      <c r="AE101" s="261"/>
      <c r="AF101" s="261"/>
      <c r="AG101" s="261"/>
      <c r="AH101" s="261"/>
      <c r="AI101" s="261"/>
      <c r="AJ101" s="261"/>
      <c r="AK101" s="261"/>
      <c r="AL101" s="261"/>
    </row>
    <row r="102" spans="1:38" s="262" customFormat="1" ht="12.75" customHeight="1">
      <c r="A102" s="312">
        <v>23</v>
      </c>
      <c r="B102" s="260">
        <v>44553</v>
      </c>
      <c r="C102" s="313"/>
      <c r="D102" s="314" t="s">
        <v>1039</v>
      </c>
      <c r="E102" s="312" t="s">
        <v>593</v>
      </c>
      <c r="F102" s="312">
        <v>31</v>
      </c>
      <c r="G102" s="312"/>
      <c r="H102" s="312">
        <v>44.5</v>
      </c>
      <c r="I102" s="315" t="s">
        <v>1040</v>
      </c>
      <c r="J102" s="316" t="s">
        <v>1049</v>
      </c>
      <c r="K102" s="413">
        <f t="shared" ref="K102" si="78">H102-F102</f>
        <v>13.5</v>
      </c>
      <c r="L102" s="317">
        <v>100</v>
      </c>
      <c r="M102" s="316">
        <f t="shared" si="77"/>
        <v>575</v>
      </c>
      <c r="N102" s="316">
        <v>50</v>
      </c>
      <c r="O102" s="318" t="s">
        <v>591</v>
      </c>
      <c r="P102" s="426">
        <v>44553</v>
      </c>
      <c r="Q102" s="264"/>
      <c r="R102" s="265"/>
      <c r="S102" s="261"/>
      <c r="T102" s="261"/>
      <c r="U102" s="261"/>
      <c r="V102" s="261"/>
      <c r="W102" s="261"/>
      <c r="X102" s="261"/>
      <c r="Y102" s="261"/>
      <c r="Z102" s="261"/>
      <c r="AA102" s="261"/>
      <c r="AB102" s="261"/>
      <c r="AC102" s="261"/>
      <c r="AD102" s="261"/>
      <c r="AE102" s="261"/>
      <c r="AF102" s="261"/>
      <c r="AG102" s="261"/>
      <c r="AH102" s="261"/>
      <c r="AI102" s="261"/>
      <c r="AJ102" s="261"/>
      <c r="AK102" s="261"/>
      <c r="AL102" s="261"/>
    </row>
    <row r="103" spans="1:38" s="262" customFormat="1" ht="12.75" customHeight="1">
      <c r="A103" s="312">
        <v>24</v>
      </c>
      <c r="B103" s="260">
        <v>44553</v>
      </c>
      <c r="C103" s="313"/>
      <c r="D103" s="314" t="s">
        <v>1041</v>
      </c>
      <c r="E103" s="312" t="s">
        <v>593</v>
      </c>
      <c r="F103" s="312">
        <v>95</v>
      </c>
      <c r="G103" s="312"/>
      <c r="H103" s="312">
        <v>145</v>
      </c>
      <c r="I103" s="315" t="s">
        <v>1042</v>
      </c>
      <c r="J103" s="316" t="s">
        <v>1016</v>
      </c>
      <c r="K103" s="413">
        <f t="shared" si="76"/>
        <v>50</v>
      </c>
      <c r="L103" s="317">
        <v>100</v>
      </c>
      <c r="M103" s="316">
        <f t="shared" ref="M103:M104" si="79">(K103*N103)-100</f>
        <v>1150</v>
      </c>
      <c r="N103" s="316">
        <v>25</v>
      </c>
      <c r="O103" s="318" t="s">
        <v>591</v>
      </c>
      <c r="P103" s="426">
        <v>44553</v>
      </c>
      <c r="Q103" s="264"/>
      <c r="R103" s="265"/>
      <c r="S103" s="261"/>
      <c r="T103" s="261"/>
      <c r="U103" s="261"/>
      <c r="V103" s="261"/>
      <c r="W103" s="261"/>
      <c r="X103" s="261"/>
      <c r="Y103" s="261"/>
      <c r="Z103" s="261"/>
      <c r="AA103" s="261"/>
      <c r="AB103" s="261"/>
      <c r="AC103" s="261"/>
      <c r="AD103" s="261"/>
      <c r="AE103" s="261"/>
      <c r="AF103" s="261"/>
      <c r="AG103" s="261"/>
      <c r="AH103" s="261"/>
      <c r="AI103" s="261"/>
      <c r="AJ103" s="261"/>
      <c r="AK103" s="261"/>
      <c r="AL103" s="261"/>
    </row>
    <row r="104" spans="1:38" s="262" customFormat="1" ht="12.75" customHeight="1">
      <c r="A104" s="312">
        <v>25</v>
      </c>
      <c r="B104" s="260">
        <v>44553</v>
      </c>
      <c r="C104" s="313"/>
      <c r="D104" s="314" t="s">
        <v>1043</v>
      </c>
      <c r="E104" s="312" t="s">
        <v>593</v>
      </c>
      <c r="F104" s="312">
        <v>36</v>
      </c>
      <c r="G104" s="312">
        <v>8</v>
      </c>
      <c r="H104" s="312">
        <v>50</v>
      </c>
      <c r="I104" s="315" t="s">
        <v>1044</v>
      </c>
      <c r="J104" s="316" t="s">
        <v>1076</v>
      </c>
      <c r="K104" s="413">
        <f t="shared" si="76"/>
        <v>14</v>
      </c>
      <c r="L104" s="317">
        <v>100</v>
      </c>
      <c r="M104" s="316">
        <f t="shared" si="79"/>
        <v>2000</v>
      </c>
      <c r="N104" s="316">
        <v>150</v>
      </c>
      <c r="O104" s="318" t="s">
        <v>591</v>
      </c>
      <c r="P104" s="260">
        <v>44554</v>
      </c>
      <c r="Q104" s="264"/>
      <c r="R104" s="265"/>
      <c r="S104" s="261"/>
      <c r="T104" s="261"/>
      <c r="U104" s="261"/>
      <c r="V104" s="261"/>
      <c r="W104" s="261"/>
      <c r="X104" s="261"/>
      <c r="Y104" s="261"/>
      <c r="Z104" s="261"/>
      <c r="AA104" s="261"/>
      <c r="AB104" s="261"/>
      <c r="AC104" s="261"/>
      <c r="AD104" s="261"/>
      <c r="AE104" s="261"/>
      <c r="AF104" s="261"/>
      <c r="AG104" s="261"/>
      <c r="AH104" s="261"/>
      <c r="AI104" s="261"/>
      <c r="AJ104" s="261"/>
      <c r="AK104" s="261"/>
      <c r="AL104" s="261"/>
    </row>
    <row r="105" spans="1:38" s="262" customFormat="1" ht="12.75" customHeight="1">
      <c r="A105" s="312">
        <v>26</v>
      </c>
      <c r="B105" s="260">
        <v>44553</v>
      </c>
      <c r="C105" s="313"/>
      <c r="D105" s="314" t="s">
        <v>1045</v>
      </c>
      <c r="E105" s="312" t="s">
        <v>593</v>
      </c>
      <c r="F105" s="312">
        <v>75</v>
      </c>
      <c r="G105" s="312"/>
      <c r="H105" s="312">
        <v>125</v>
      </c>
      <c r="I105" s="315" t="s">
        <v>1046</v>
      </c>
      <c r="J105" s="316" t="s">
        <v>1016</v>
      </c>
      <c r="K105" s="413">
        <f t="shared" ref="K105:K107" si="80">H105-F105</f>
        <v>50</v>
      </c>
      <c r="L105" s="317">
        <v>100</v>
      </c>
      <c r="M105" s="316">
        <f t="shared" ref="M105:M107" si="81">(K105*N105)-100</f>
        <v>1150</v>
      </c>
      <c r="N105" s="316">
        <v>25</v>
      </c>
      <c r="O105" s="318" t="s">
        <v>591</v>
      </c>
      <c r="P105" s="426">
        <v>44553</v>
      </c>
      <c r="Q105" s="264"/>
      <c r="R105" s="265"/>
      <c r="S105" s="261"/>
      <c r="T105" s="261"/>
      <c r="U105" s="261"/>
      <c r="V105" s="261"/>
      <c r="W105" s="261"/>
      <c r="X105" s="261"/>
      <c r="Y105" s="261"/>
      <c r="Z105" s="261"/>
      <c r="AA105" s="261"/>
      <c r="AB105" s="261"/>
      <c r="AC105" s="261"/>
      <c r="AD105" s="261"/>
      <c r="AE105" s="261"/>
      <c r="AF105" s="261"/>
      <c r="AG105" s="261"/>
      <c r="AH105" s="261"/>
      <c r="AI105" s="261"/>
      <c r="AJ105" s="261"/>
      <c r="AK105" s="261"/>
      <c r="AL105" s="261"/>
    </row>
    <row r="106" spans="1:38" s="262" customFormat="1" ht="12.75" customHeight="1">
      <c r="A106" s="312">
        <v>27</v>
      </c>
      <c r="B106" s="260">
        <v>44553</v>
      </c>
      <c r="C106" s="313"/>
      <c r="D106" s="314" t="s">
        <v>1047</v>
      </c>
      <c r="E106" s="312" t="s">
        <v>593</v>
      </c>
      <c r="F106" s="312">
        <v>28</v>
      </c>
      <c r="G106" s="312"/>
      <c r="H106" s="312">
        <v>44</v>
      </c>
      <c r="I106" s="315" t="s">
        <v>1048</v>
      </c>
      <c r="J106" s="316" t="s">
        <v>1050</v>
      </c>
      <c r="K106" s="413">
        <f t="shared" si="80"/>
        <v>16</v>
      </c>
      <c r="L106" s="317">
        <v>100</v>
      </c>
      <c r="M106" s="316">
        <f t="shared" si="81"/>
        <v>700</v>
      </c>
      <c r="N106" s="316">
        <v>50</v>
      </c>
      <c r="O106" s="318" t="s">
        <v>591</v>
      </c>
      <c r="P106" s="426">
        <v>44553</v>
      </c>
      <c r="Q106" s="264"/>
      <c r="R106" s="265"/>
      <c r="S106" s="261"/>
      <c r="T106" s="261"/>
      <c r="U106" s="261"/>
      <c r="V106" s="261"/>
      <c r="W106" s="261"/>
      <c r="X106" s="261"/>
      <c r="Y106" s="261"/>
      <c r="Z106" s="261"/>
      <c r="AA106" s="261"/>
      <c r="AB106" s="261"/>
      <c r="AC106" s="261"/>
      <c r="AD106" s="261"/>
      <c r="AE106" s="261"/>
      <c r="AF106" s="261"/>
      <c r="AG106" s="261"/>
      <c r="AH106" s="261"/>
      <c r="AI106" s="261"/>
      <c r="AJ106" s="261"/>
      <c r="AK106" s="261"/>
      <c r="AL106" s="261"/>
    </row>
    <row r="107" spans="1:38" s="262" customFormat="1" ht="12.75" customHeight="1">
      <c r="A107" s="312">
        <v>28</v>
      </c>
      <c r="B107" s="260">
        <v>44554</v>
      </c>
      <c r="C107" s="313"/>
      <c r="D107" s="314" t="s">
        <v>1043</v>
      </c>
      <c r="E107" s="312" t="s">
        <v>593</v>
      </c>
      <c r="F107" s="312">
        <v>34</v>
      </c>
      <c r="G107" s="312">
        <v>8</v>
      </c>
      <c r="H107" s="312">
        <v>49.5</v>
      </c>
      <c r="I107" s="315" t="s">
        <v>1044</v>
      </c>
      <c r="J107" s="316" t="s">
        <v>1077</v>
      </c>
      <c r="K107" s="413">
        <f t="shared" si="80"/>
        <v>15.5</v>
      </c>
      <c r="L107" s="317">
        <v>100</v>
      </c>
      <c r="M107" s="316">
        <f t="shared" si="81"/>
        <v>2225</v>
      </c>
      <c r="N107" s="316">
        <v>150</v>
      </c>
      <c r="O107" s="318" t="s">
        <v>591</v>
      </c>
      <c r="P107" s="426">
        <v>44554</v>
      </c>
      <c r="Q107" s="264"/>
      <c r="R107" s="265"/>
      <c r="S107" s="261"/>
      <c r="T107" s="261"/>
      <c r="U107" s="261"/>
      <c r="V107" s="261"/>
      <c r="W107" s="261"/>
      <c r="X107" s="261"/>
      <c r="Y107" s="261"/>
      <c r="Z107" s="261"/>
      <c r="AA107" s="261"/>
      <c r="AB107" s="261"/>
      <c r="AC107" s="261"/>
      <c r="AD107" s="261"/>
      <c r="AE107" s="261"/>
      <c r="AF107" s="261"/>
      <c r="AG107" s="261"/>
      <c r="AH107" s="261"/>
      <c r="AI107" s="261"/>
      <c r="AJ107" s="261"/>
      <c r="AK107" s="261"/>
      <c r="AL107" s="261"/>
    </row>
    <row r="108" spans="1:38" s="262" customFormat="1" ht="12.75" customHeight="1">
      <c r="A108" s="267">
        <v>29</v>
      </c>
      <c r="B108" s="263">
        <v>44554</v>
      </c>
      <c r="C108" s="379"/>
      <c r="D108" s="503" t="s">
        <v>1043</v>
      </c>
      <c r="E108" s="267" t="s">
        <v>593</v>
      </c>
      <c r="F108" s="267" t="s">
        <v>1074</v>
      </c>
      <c r="G108" s="267">
        <v>6</v>
      </c>
      <c r="H108" s="267"/>
      <c r="I108" s="268" t="s">
        <v>1075</v>
      </c>
      <c r="J108" s="381"/>
      <c r="K108" s="504"/>
      <c r="L108" s="382"/>
      <c r="M108" s="381"/>
      <c r="N108" s="381"/>
      <c r="O108" s="505"/>
      <c r="P108" s="506"/>
      <c r="Q108" s="264"/>
      <c r="R108" s="265"/>
      <c r="S108" s="261"/>
      <c r="T108" s="261"/>
      <c r="U108" s="261"/>
      <c r="V108" s="261"/>
      <c r="W108" s="261"/>
      <c r="X108" s="261"/>
      <c r="Y108" s="261"/>
      <c r="Z108" s="261"/>
      <c r="AA108" s="261"/>
      <c r="AB108" s="261"/>
      <c r="AC108" s="261"/>
      <c r="AD108" s="261"/>
      <c r="AE108" s="261"/>
      <c r="AF108" s="261"/>
      <c r="AG108" s="261"/>
      <c r="AH108" s="261"/>
      <c r="AI108" s="261"/>
      <c r="AJ108" s="261"/>
      <c r="AK108" s="261"/>
      <c r="AL108" s="261"/>
    </row>
    <row r="109" spans="1:38" s="262" customFormat="1" ht="12.75" customHeight="1">
      <c r="A109" s="267">
        <v>30</v>
      </c>
      <c r="B109" s="263">
        <v>44554</v>
      </c>
      <c r="C109" s="379"/>
      <c r="D109" s="503" t="s">
        <v>1083</v>
      </c>
      <c r="E109" s="267" t="s">
        <v>593</v>
      </c>
      <c r="F109" s="267" t="s">
        <v>1078</v>
      </c>
      <c r="G109" s="267">
        <v>13</v>
      </c>
      <c r="H109" s="267"/>
      <c r="I109" s="268" t="s">
        <v>1079</v>
      </c>
      <c r="J109" s="381"/>
      <c r="K109" s="504"/>
      <c r="L109" s="382"/>
      <c r="M109" s="381"/>
      <c r="N109" s="381"/>
      <c r="O109" s="505"/>
      <c r="P109" s="506"/>
      <c r="Q109" s="264"/>
      <c r="R109" s="265"/>
      <c r="S109" s="261"/>
      <c r="T109" s="261"/>
      <c r="U109" s="261"/>
      <c r="V109" s="261"/>
      <c r="W109" s="261"/>
      <c r="X109" s="261"/>
      <c r="Y109" s="261"/>
      <c r="Z109" s="261"/>
      <c r="AA109" s="261"/>
      <c r="AB109" s="261"/>
      <c r="AC109" s="261"/>
      <c r="AD109" s="261"/>
      <c r="AE109" s="261"/>
      <c r="AF109" s="261"/>
      <c r="AG109" s="261"/>
      <c r="AH109" s="261"/>
      <c r="AI109" s="261"/>
      <c r="AJ109" s="261"/>
      <c r="AK109" s="261"/>
      <c r="AL109" s="261"/>
    </row>
    <row r="110" spans="1:38" s="262" customFormat="1" ht="12.75" customHeight="1">
      <c r="A110" s="267">
        <v>31</v>
      </c>
      <c r="B110" s="263">
        <v>44554</v>
      </c>
      <c r="C110" s="379"/>
      <c r="D110" s="503" t="s">
        <v>1080</v>
      </c>
      <c r="E110" s="267" t="s">
        <v>593</v>
      </c>
      <c r="F110" s="267" t="s">
        <v>1082</v>
      </c>
      <c r="G110" s="267">
        <v>0.2</v>
      </c>
      <c r="H110" s="267"/>
      <c r="I110" s="268" t="s">
        <v>1081</v>
      </c>
      <c r="J110" s="381"/>
      <c r="K110" s="504"/>
      <c r="L110" s="382"/>
      <c r="M110" s="381"/>
      <c r="N110" s="381"/>
      <c r="O110" s="505"/>
      <c r="P110" s="506"/>
      <c r="Q110" s="264"/>
      <c r="R110" s="265"/>
      <c r="S110" s="261"/>
      <c r="T110" s="261"/>
      <c r="U110" s="261"/>
      <c r="V110" s="261"/>
      <c r="W110" s="261"/>
      <c r="X110" s="261"/>
      <c r="Y110" s="261"/>
      <c r="Z110" s="261"/>
      <c r="AA110" s="261"/>
      <c r="AB110" s="261"/>
      <c r="AC110" s="261"/>
      <c r="AD110" s="261"/>
      <c r="AE110" s="261"/>
      <c r="AF110" s="261"/>
      <c r="AG110" s="261"/>
      <c r="AH110" s="261"/>
      <c r="AI110" s="261"/>
      <c r="AJ110" s="261"/>
      <c r="AK110" s="261"/>
      <c r="AL110" s="261"/>
    </row>
    <row r="111" spans="1:38" s="262" customFormat="1" ht="12.75" customHeight="1">
      <c r="A111" s="312">
        <v>32</v>
      </c>
      <c r="B111" s="260">
        <v>44554</v>
      </c>
      <c r="C111" s="313"/>
      <c r="D111" s="314" t="s">
        <v>1084</v>
      </c>
      <c r="E111" s="312" t="s">
        <v>593</v>
      </c>
      <c r="F111" s="312">
        <v>67.5</v>
      </c>
      <c r="G111" s="312">
        <v>35</v>
      </c>
      <c r="H111" s="312">
        <v>82</v>
      </c>
      <c r="I111" s="315" t="s">
        <v>976</v>
      </c>
      <c r="J111" s="316" t="s">
        <v>1085</v>
      </c>
      <c r="K111" s="413">
        <f t="shared" ref="K111" si="82">H111-F111</f>
        <v>14.5</v>
      </c>
      <c r="L111" s="317">
        <v>100</v>
      </c>
      <c r="M111" s="316">
        <f t="shared" ref="M111" si="83">(K111*N111)-100</f>
        <v>625</v>
      </c>
      <c r="N111" s="316">
        <v>50</v>
      </c>
      <c r="O111" s="318" t="s">
        <v>591</v>
      </c>
      <c r="P111" s="426">
        <v>44554</v>
      </c>
      <c r="Q111" s="264"/>
      <c r="R111" s="265"/>
      <c r="S111" s="261"/>
      <c r="T111" s="261"/>
      <c r="U111" s="261"/>
      <c r="V111" s="261"/>
      <c r="W111" s="261"/>
      <c r="X111" s="261"/>
      <c r="Y111" s="261"/>
      <c r="Z111" s="261"/>
      <c r="AA111" s="261"/>
      <c r="AB111" s="261"/>
      <c r="AC111" s="261"/>
      <c r="AD111" s="261"/>
      <c r="AE111" s="261"/>
      <c r="AF111" s="261"/>
      <c r="AG111" s="261"/>
      <c r="AH111" s="261"/>
      <c r="AI111" s="261"/>
      <c r="AJ111" s="261"/>
      <c r="AK111" s="261"/>
      <c r="AL111" s="261"/>
    </row>
    <row r="112" spans="1:38" s="262" customFormat="1" ht="12.75" customHeight="1">
      <c r="A112" s="312">
        <v>33</v>
      </c>
      <c r="B112" s="260">
        <v>44554</v>
      </c>
      <c r="C112" s="313"/>
      <c r="D112" s="314" t="s">
        <v>1086</v>
      </c>
      <c r="E112" s="312" t="s">
        <v>593</v>
      </c>
      <c r="F112" s="312">
        <v>200</v>
      </c>
      <c r="G112" s="312">
        <v>95</v>
      </c>
      <c r="H112" s="312">
        <v>240</v>
      </c>
      <c r="I112" s="315" t="s">
        <v>1087</v>
      </c>
      <c r="J112" s="316" t="s">
        <v>1088</v>
      </c>
      <c r="K112" s="413">
        <f t="shared" ref="K112" si="84">H112-F112</f>
        <v>40</v>
      </c>
      <c r="L112" s="317">
        <v>100</v>
      </c>
      <c r="M112" s="316">
        <f t="shared" ref="M112" si="85">(K112*N112)-100</f>
        <v>900</v>
      </c>
      <c r="N112" s="316">
        <v>25</v>
      </c>
      <c r="O112" s="318" t="s">
        <v>591</v>
      </c>
      <c r="P112" s="426">
        <v>44554</v>
      </c>
      <c r="Q112" s="264"/>
      <c r="R112" s="265"/>
      <c r="S112" s="261"/>
      <c r="T112" s="261"/>
      <c r="U112" s="261"/>
      <c r="V112" s="261"/>
      <c r="W112" s="261"/>
      <c r="X112" s="261"/>
      <c r="Y112" s="261"/>
      <c r="Z112" s="261"/>
      <c r="AA112" s="261"/>
      <c r="AB112" s="261"/>
      <c r="AC112" s="261"/>
      <c r="AD112" s="261"/>
      <c r="AE112" s="261"/>
      <c r="AF112" s="261"/>
      <c r="AG112" s="261"/>
      <c r="AH112" s="261"/>
      <c r="AI112" s="261"/>
      <c r="AJ112" s="261"/>
      <c r="AK112" s="261"/>
      <c r="AL112" s="261"/>
    </row>
    <row r="113" spans="1:38" s="262" customFormat="1" ht="12.75" customHeight="1">
      <c r="A113" s="267"/>
      <c r="B113" s="263"/>
      <c r="C113" s="379"/>
      <c r="D113" s="503"/>
      <c r="E113" s="267"/>
      <c r="F113" s="267"/>
      <c r="G113" s="267"/>
      <c r="H113" s="267"/>
      <c r="I113" s="268"/>
      <c r="J113" s="381"/>
      <c r="K113" s="504"/>
      <c r="L113" s="382"/>
      <c r="M113" s="381"/>
      <c r="N113" s="381"/>
      <c r="O113" s="505"/>
      <c r="P113" s="506"/>
      <c r="Q113" s="264"/>
      <c r="R113" s="265"/>
      <c r="S113" s="261"/>
      <c r="T113" s="261"/>
      <c r="U113" s="261"/>
      <c r="V113" s="261"/>
      <c r="W113" s="261"/>
      <c r="X113" s="261"/>
      <c r="Y113" s="261"/>
      <c r="Z113" s="261"/>
      <c r="AA113" s="261"/>
      <c r="AB113" s="261"/>
      <c r="AC113" s="261"/>
      <c r="AD113" s="261"/>
      <c r="AE113" s="261"/>
      <c r="AF113" s="261"/>
      <c r="AG113" s="261"/>
      <c r="AH113" s="261"/>
      <c r="AI113" s="261"/>
      <c r="AJ113" s="261"/>
      <c r="AK113" s="261"/>
      <c r="AL113" s="261"/>
    </row>
    <row r="114" spans="1:38" s="262" customFormat="1" ht="12.75" customHeight="1">
      <c r="A114" s="267"/>
      <c r="B114" s="263"/>
      <c r="C114" s="379"/>
      <c r="D114" s="503"/>
      <c r="E114" s="267"/>
      <c r="F114" s="267"/>
      <c r="G114" s="267"/>
      <c r="H114" s="267"/>
      <c r="I114" s="268"/>
      <c r="J114" s="381"/>
      <c r="K114" s="504"/>
      <c r="L114" s="382"/>
      <c r="M114" s="381"/>
      <c r="N114" s="381"/>
      <c r="O114" s="505"/>
      <c r="P114" s="506"/>
      <c r="Q114" s="264"/>
      <c r="R114" s="265"/>
      <c r="S114" s="261"/>
      <c r="T114" s="261"/>
      <c r="U114" s="261"/>
      <c r="V114" s="261"/>
      <c r="W114" s="261"/>
      <c r="X114" s="261"/>
      <c r="Y114" s="261"/>
      <c r="Z114" s="261"/>
      <c r="AA114" s="261"/>
      <c r="AB114" s="261"/>
      <c r="AC114" s="261"/>
      <c r="AD114" s="261"/>
      <c r="AE114" s="261"/>
      <c r="AF114" s="261"/>
      <c r="AG114" s="261"/>
      <c r="AH114" s="261"/>
      <c r="AI114" s="261"/>
      <c r="AJ114" s="261"/>
      <c r="AK114" s="261"/>
      <c r="AL114" s="261"/>
    </row>
    <row r="115" spans="1:38" s="370" customFormat="1" ht="12.75" customHeight="1">
      <c r="A115" s="358"/>
      <c r="B115" s="359"/>
      <c r="C115" s="360"/>
      <c r="D115" s="361"/>
      <c r="E115" s="358"/>
      <c r="F115" s="358"/>
      <c r="G115" s="358"/>
      <c r="H115" s="358"/>
      <c r="I115" s="362"/>
      <c r="J115" s="363"/>
      <c r="K115" s="364"/>
      <c r="L115" s="364"/>
      <c r="M115" s="363"/>
      <c r="N115" s="363"/>
      <c r="O115" s="365"/>
      <c r="P115" s="366"/>
      <c r="Q115" s="367"/>
      <c r="R115" s="368"/>
      <c r="S115" s="367"/>
      <c r="T115" s="367"/>
      <c r="U115" s="367"/>
      <c r="V115" s="367"/>
      <c r="W115" s="367"/>
      <c r="X115" s="367"/>
      <c r="Y115" s="367"/>
      <c r="Z115" s="367"/>
      <c r="AA115" s="367"/>
      <c r="AB115" s="367"/>
      <c r="AC115" s="367"/>
      <c r="AD115" s="367"/>
      <c r="AE115" s="367"/>
      <c r="AF115" s="369"/>
      <c r="AG115" s="369"/>
      <c r="AH115" s="369"/>
      <c r="AI115" s="369"/>
      <c r="AJ115" s="369"/>
      <c r="AK115" s="369"/>
      <c r="AL115" s="369"/>
    </row>
    <row r="116" spans="1:38" ht="14.25" customHeight="1">
      <c r="A116" s="164"/>
      <c r="B116" s="169"/>
      <c r="C116" s="169"/>
      <c r="D116" s="170"/>
      <c r="E116" s="164"/>
      <c r="F116" s="171"/>
      <c r="G116" s="164"/>
      <c r="H116" s="164"/>
      <c r="I116" s="164"/>
      <c r="J116" s="169"/>
      <c r="K116" s="172"/>
      <c r="L116" s="164"/>
      <c r="M116" s="164"/>
      <c r="N116" s="164"/>
      <c r="O116" s="173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</row>
    <row r="117" spans="1:38" ht="12.75" customHeight="1">
      <c r="A117" s="98" t="s">
        <v>616</v>
      </c>
      <c r="B117" s="174"/>
      <c r="C117" s="174"/>
      <c r="D117" s="175"/>
      <c r="E117" s="148"/>
      <c r="F117" s="6"/>
      <c r="G117" s="6"/>
      <c r="H117" s="149"/>
      <c r="I117" s="176"/>
      <c r="J117" s="1"/>
      <c r="K117" s="6"/>
      <c r="L117" s="6"/>
      <c r="M117" s="6"/>
      <c r="N117" s="1"/>
      <c r="O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38" ht="38.25" customHeight="1">
      <c r="A118" s="99" t="s">
        <v>16</v>
      </c>
      <c r="B118" s="100" t="s">
        <v>568</v>
      </c>
      <c r="C118" s="100"/>
      <c r="D118" s="101" t="s">
        <v>579</v>
      </c>
      <c r="E118" s="100" t="s">
        <v>580</v>
      </c>
      <c r="F118" s="100" t="s">
        <v>581</v>
      </c>
      <c r="G118" s="100" t="s">
        <v>582</v>
      </c>
      <c r="H118" s="100" t="s">
        <v>583</v>
      </c>
      <c r="I118" s="100" t="s">
        <v>584</v>
      </c>
      <c r="J118" s="99" t="s">
        <v>585</v>
      </c>
      <c r="K118" s="152" t="s">
        <v>603</v>
      </c>
      <c r="L118" s="153" t="s">
        <v>587</v>
      </c>
      <c r="M118" s="102" t="s">
        <v>588</v>
      </c>
      <c r="N118" s="100" t="s">
        <v>589</v>
      </c>
      <c r="O118" s="101" t="s">
        <v>590</v>
      </c>
      <c r="P118" s="100" t="s">
        <v>829</v>
      </c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38" ht="14.25" customHeight="1">
      <c r="A119" s="269">
        <v>1</v>
      </c>
      <c r="B119" s="455">
        <v>44420</v>
      </c>
      <c r="C119" s="456"/>
      <c r="D119" s="457" t="s">
        <v>500</v>
      </c>
      <c r="E119" s="458" t="s">
        <v>593</v>
      </c>
      <c r="F119" s="269">
        <v>314</v>
      </c>
      <c r="G119" s="269">
        <v>284</v>
      </c>
      <c r="H119" s="458">
        <v>341.25</v>
      </c>
      <c r="I119" s="459" t="s">
        <v>823</v>
      </c>
      <c r="J119" s="103" t="s">
        <v>945</v>
      </c>
      <c r="K119" s="103">
        <f t="shared" ref="K119" si="86">H119-F119</f>
        <v>27.25</v>
      </c>
      <c r="L119" s="104">
        <f t="shared" ref="L119" si="87">(F119*-0.7)/100</f>
        <v>-2.198</v>
      </c>
      <c r="M119" s="105">
        <f t="shared" ref="M119" si="88">(K119+L119)/F119</f>
        <v>7.9783439490445862E-2</v>
      </c>
      <c r="N119" s="103" t="s">
        <v>591</v>
      </c>
      <c r="O119" s="106">
        <v>44540</v>
      </c>
      <c r="P119" s="103"/>
      <c r="Q119" s="1"/>
      <c r="R119" s="1" t="s">
        <v>592</v>
      </c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</row>
    <row r="120" spans="1:38" s="262" customFormat="1" ht="14.25" customHeight="1">
      <c r="A120" s="297">
        <v>2</v>
      </c>
      <c r="B120" s="298">
        <v>44488</v>
      </c>
      <c r="C120" s="299"/>
      <c r="D120" s="300" t="s">
        <v>138</v>
      </c>
      <c r="E120" s="301" t="s">
        <v>593</v>
      </c>
      <c r="F120" s="302" t="s">
        <v>839</v>
      </c>
      <c r="G120" s="302">
        <v>198</v>
      </c>
      <c r="H120" s="301"/>
      <c r="I120" s="303" t="s">
        <v>835</v>
      </c>
      <c r="J120" s="304" t="s">
        <v>594</v>
      </c>
      <c r="K120" s="304"/>
      <c r="L120" s="305"/>
      <c r="M120" s="306"/>
      <c r="N120" s="304"/>
      <c r="O120" s="307"/>
      <c r="P120" s="304"/>
      <c r="Q120" s="261"/>
      <c r="R120" s="1" t="s">
        <v>592</v>
      </c>
      <c r="S120" s="261"/>
      <c r="T120" s="261"/>
      <c r="U120" s="261"/>
      <c r="V120" s="261"/>
      <c r="W120" s="261"/>
      <c r="X120" s="261"/>
      <c r="Y120" s="261"/>
      <c r="Z120" s="261"/>
      <c r="AA120" s="261"/>
      <c r="AB120" s="261"/>
      <c r="AC120" s="261"/>
      <c r="AD120" s="261"/>
      <c r="AE120" s="261"/>
      <c r="AF120" s="261"/>
      <c r="AG120" s="261"/>
      <c r="AH120" s="261"/>
      <c r="AI120" s="261"/>
      <c r="AJ120" s="261"/>
      <c r="AK120" s="261"/>
      <c r="AL120" s="261"/>
    </row>
    <row r="121" spans="1:38" s="262" customFormat="1" ht="14.25" customHeight="1">
      <c r="A121" s="297">
        <v>3</v>
      </c>
      <c r="B121" s="298">
        <v>44490</v>
      </c>
      <c r="C121" s="299"/>
      <c r="D121" s="300" t="s">
        <v>468</v>
      </c>
      <c r="E121" s="301" t="s">
        <v>593</v>
      </c>
      <c r="F121" s="302" t="s">
        <v>840</v>
      </c>
      <c r="G121" s="302">
        <v>3700</v>
      </c>
      <c r="H121" s="301"/>
      <c r="I121" s="303" t="s">
        <v>837</v>
      </c>
      <c r="J121" s="304" t="s">
        <v>594</v>
      </c>
      <c r="K121" s="304"/>
      <c r="L121" s="305"/>
      <c r="M121" s="306"/>
      <c r="N121" s="304"/>
      <c r="O121" s="307"/>
      <c r="P121" s="304"/>
      <c r="Q121" s="261"/>
      <c r="R121" s="1" t="s">
        <v>592</v>
      </c>
      <c r="S121" s="261"/>
      <c r="T121" s="261"/>
      <c r="U121" s="261"/>
      <c r="V121" s="261"/>
      <c r="W121" s="261"/>
      <c r="X121" s="261"/>
      <c r="Y121" s="261"/>
      <c r="Z121" s="261"/>
      <c r="AA121" s="261"/>
      <c r="AB121" s="261"/>
      <c r="AC121" s="261"/>
      <c r="AD121" s="261"/>
      <c r="AE121" s="261"/>
      <c r="AF121" s="261"/>
      <c r="AG121" s="261"/>
      <c r="AH121" s="261"/>
      <c r="AI121" s="261"/>
      <c r="AJ121" s="261"/>
      <c r="AK121" s="261"/>
      <c r="AL121" s="261"/>
    </row>
    <row r="122" spans="1:38" s="262" customFormat="1" ht="14.25" customHeight="1">
      <c r="A122" s="297">
        <v>4</v>
      </c>
      <c r="B122" s="298">
        <v>44551</v>
      </c>
      <c r="C122" s="299"/>
      <c r="D122" s="300" t="s">
        <v>389</v>
      </c>
      <c r="E122" s="301" t="s">
        <v>593</v>
      </c>
      <c r="F122" s="302" t="s">
        <v>996</v>
      </c>
      <c r="G122" s="302">
        <v>198</v>
      </c>
      <c r="H122" s="301"/>
      <c r="I122" s="303" t="s">
        <v>997</v>
      </c>
      <c r="J122" s="304" t="s">
        <v>594</v>
      </c>
      <c r="K122" s="304"/>
      <c r="L122" s="305"/>
      <c r="M122" s="306"/>
      <c r="N122" s="304"/>
      <c r="O122" s="307"/>
      <c r="P122" s="304"/>
      <c r="Q122" s="261"/>
      <c r="R122" s="1"/>
      <c r="S122" s="261"/>
      <c r="T122" s="261"/>
      <c r="U122" s="261"/>
      <c r="V122" s="261"/>
      <c r="W122" s="261"/>
      <c r="X122" s="261"/>
      <c r="Y122" s="261"/>
      <c r="Z122" s="261"/>
      <c r="AA122" s="261"/>
      <c r="AB122" s="261"/>
      <c r="AC122" s="261"/>
      <c r="AD122" s="261"/>
      <c r="AE122" s="261"/>
      <c r="AF122" s="261"/>
      <c r="AG122" s="261"/>
      <c r="AH122" s="261"/>
      <c r="AI122" s="261"/>
      <c r="AJ122" s="261"/>
      <c r="AK122" s="261"/>
      <c r="AL122" s="261"/>
    </row>
    <row r="123" spans="1:38" s="262" customFormat="1" ht="14.25" customHeight="1">
      <c r="A123" s="297"/>
      <c r="B123" s="298"/>
      <c r="C123" s="299"/>
      <c r="D123" s="300"/>
      <c r="E123" s="301"/>
      <c r="F123" s="302"/>
      <c r="G123" s="302"/>
      <c r="H123" s="301"/>
      <c r="I123" s="303"/>
      <c r="J123" s="304"/>
      <c r="K123" s="304"/>
      <c r="L123" s="305"/>
      <c r="M123" s="306"/>
      <c r="N123" s="304"/>
      <c r="O123" s="307"/>
      <c r="P123" s="304"/>
      <c r="Q123" s="261"/>
      <c r="R123" s="1"/>
      <c r="S123" s="261"/>
      <c r="T123" s="261"/>
      <c r="U123" s="261"/>
      <c r="V123" s="261"/>
      <c r="W123" s="261"/>
      <c r="X123" s="261"/>
      <c r="Y123" s="261"/>
      <c r="Z123" s="261"/>
      <c r="AA123" s="261"/>
      <c r="AB123" s="261"/>
      <c r="AC123" s="261"/>
      <c r="AD123" s="261"/>
      <c r="AE123" s="261"/>
      <c r="AF123" s="261"/>
      <c r="AG123" s="261"/>
      <c r="AH123" s="261"/>
      <c r="AI123" s="261"/>
      <c r="AJ123" s="261"/>
      <c r="AK123" s="261"/>
      <c r="AL123" s="261"/>
    </row>
    <row r="124" spans="1:38" ht="14.25" customHeight="1">
      <c r="A124" s="177"/>
      <c r="B124" s="154"/>
      <c r="C124" s="178"/>
      <c r="D124" s="109"/>
      <c r="E124" s="179"/>
      <c r="F124" s="179"/>
      <c r="G124" s="179"/>
      <c r="H124" s="179"/>
      <c r="I124" s="179"/>
      <c r="J124" s="179"/>
      <c r="K124" s="180"/>
      <c r="L124" s="181"/>
      <c r="M124" s="179"/>
      <c r="N124" s="182"/>
      <c r="O124" s="183"/>
      <c r="P124" s="183"/>
      <c r="R124" s="6"/>
      <c r="S124" s="44"/>
      <c r="T124" s="1"/>
      <c r="U124" s="1"/>
      <c r="V124" s="1"/>
      <c r="W124" s="1"/>
      <c r="X124" s="1"/>
      <c r="Y124" s="1"/>
      <c r="Z124" s="1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4"/>
      <c r="AL124" s="44"/>
    </row>
    <row r="125" spans="1:38" ht="12.75" customHeight="1">
      <c r="A125" s="132" t="s">
        <v>596</v>
      </c>
      <c r="B125" s="132"/>
      <c r="C125" s="132"/>
      <c r="D125" s="132"/>
      <c r="E125" s="44"/>
      <c r="F125" s="140" t="s">
        <v>598</v>
      </c>
      <c r="G125" s="59"/>
      <c r="H125" s="59"/>
      <c r="I125" s="59"/>
      <c r="J125" s="6"/>
      <c r="K125" s="158"/>
      <c r="L125" s="159"/>
      <c r="M125" s="6"/>
      <c r="N125" s="122"/>
      <c r="O125" s="184"/>
      <c r="P125" s="1"/>
      <c r="Q125" s="1"/>
      <c r="R125" s="6"/>
      <c r="S125" s="1"/>
      <c r="T125" s="1"/>
      <c r="U125" s="1"/>
      <c r="V125" s="1"/>
      <c r="W125" s="1"/>
      <c r="X125" s="1"/>
      <c r="Y125" s="1"/>
    </row>
    <row r="126" spans="1:38" ht="12.75" customHeight="1">
      <c r="A126" s="139" t="s">
        <v>597</v>
      </c>
      <c r="B126" s="132"/>
      <c r="C126" s="132"/>
      <c r="D126" s="132"/>
      <c r="E126" s="6"/>
      <c r="F126" s="140" t="s">
        <v>600</v>
      </c>
      <c r="G126" s="6"/>
      <c r="H126" s="6" t="s">
        <v>821</v>
      </c>
      <c r="I126" s="6"/>
      <c r="J126" s="1"/>
      <c r="K126" s="6"/>
      <c r="L126" s="6"/>
      <c r="M126" s="6"/>
      <c r="N126" s="1"/>
      <c r="O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38" ht="12.75" customHeight="1">
      <c r="A127" s="139"/>
      <c r="B127" s="132"/>
      <c r="C127" s="132"/>
      <c r="D127" s="132"/>
      <c r="E127" s="6"/>
      <c r="F127" s="140"/>
      <c r="G127" s="6"/>
      <c r="H127" s="6"/>
      <c r="I127" s="6"/>
      <c r="J127" s="1"/>
      <c r="K127" s="6"/>
      <c r="L127" s="6"/>
      <c r="M127" s="6"/>
      <c r="N127" s="1"/>
      <c r="O127" s="1"/>
      <c r="Q127" s="1"/>
      <c r="R127" s="59"/>
      <c r="S127" s="1"/>
      <c r="T127" s="1"/>
      <c r="U127" s="1"/>
      <c r="V127" s="1"/>
      <c r="W127" s="1"/>
      <c r="X127" s="1"/>
      <c r="Y127" s="1"/>
      <c r="Z127" s="1"/>
    </row>
    <row r="128" spans="1:38" ht="12.75" customHeight="1">
      <c r="A128" s="1"/>
      <c r="B128" s="147" t="s">
        <v>617</v>
      </c>
      <c r="C128" s="147"/>
      <c r="D128" s="147"/>
      <c r="E128" s="147"/>
      <c r="F128" s="148"/>
      <c r="G128" s="6"/>
      <c r="H128" s="6"/>
      <c r="I128" s="149"/>
      <c r="J128" s="150"/>
      <c r="K128" s="151"/>
      <c r="L128" s="150"/>
      <c r="M128" s="6"/>
      <c r="N128" s="1"/>
      <c r="O128" s="1"/>
      <c r="Q128" s="1"/>
      <c r="R128" s="59"/>
      <c r="S128" s="1"/>
      <c r="T128" s="1"/>
      <c r="U128" s="1"/>
      <c r="V128" s="1"/>
      <c r="W128" s="1"/>
      <c r="X128" s="1"/>
      <c r="Y128" s="1"/>
      <c r="Z128" s="1"/>
    </row>
    <row r="129" spans="1:38" ht="38.25" customHeight="1">
      <c r="A129" s="99" t="s">
        <v>16</v>
      </c>
      <c r="B129" s="100" t="s">
        <v>568</v>
      </c>
      <c r="C129" s="100"/>
      <c r="D129" s="101" t="s">
        <v>579</v>
      </c>
      <c r="E129" s="100" t="s">
        <v>580</v>
      </c>
      <c r="F129" s="100" t="s">
        <v>581</v>
      </c>
      <c r="G129" s="100" t="s">
        <v>602</v>
      </c>
      <c r="H129" s="100" t="s">
        <v>583</v>
      </c>
      <c r="I129" s="100" t="s">
        <v>584</v>
      </c>
      <c r="J129" s="185" t="s">
        <v>585</v>
      </c>
      <c r="K129" s="152" t="s">
        <v>603</v>
      </c>
      <c r="L129" s="162" t="s">
        <v>611</v>
      </c>
      <c r="M129" s="100" t="s">
        <v>612</v>
      </c>
      <c r="N129" s="153" t="s">
        <v>587</v>
      </c>
      <c r="O129" s="102" t="s">
        <v>588</v>
      </c>
      <c r="P129" s="100" t="s">
        <v>589</v>
      </c>
      <c r="Q129" s="101" t="s">
        <v>590</v>
      </c>
      <c r="R129" s="59"/>
      <c r="S129" s="1"/>
      <c r="T129" s="1"/>
      <c r="U129" s="1"/>
      <c r="V129" s="1"/>
      <c r="W129" s="1"/>
      <c r="X129" s="1"/>
      <c r="Y129" s="1"/>
      <c r="Z129" s="1"/>
    </row>
    <row r="130" spans="1:38" ht="14.25" customHeight="1">
      <c r="A130" s="113"/>
      <c r="B130" s="115"/>
      <c r="C130" s="186"/>
      <c r="D130" s="116"/>
      <c r="E130" s="117"/>
      <c r="F130" s="187"/>
      <c r="G130" s="113"/>
      <c r="H130" s="117"/>
      <c r="I130" s="118"/>
      <c r="J130" s="188"/>
      <c r="K130" s="188"/>
      <c r="L130" s="189"/>
      <c r="M130" s="107"/>
      <c r="N130" s="189"/>
      <c r="O130" s="190"/>
      <c r="P130" s="191"/>
      <c r="Q130" s="192"/>
      <c r="R130" s="157"/>
      <c r="S130" s="126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38" ht="14.25" customHeight="1">
      <c r="A131" s="113"/>
      <c r="B131" s="115"/>
      <c r="C131" s="186"/>
      <c r="D131" s="116"/>
      <c r="E131" s="117"/>
      <c r="F131" s="187"/>
      <c r="G131" s="113"/>
      <c r="H131" s="117"/>
      <c r="I131" s="118"/>
      <c r="J131" s="188"/>
      <c r="K131" s="188"/>
      <c r="L131" s="189"/>
      <c r="M131" s="107"/>
      <c r="N131" s="189"/>
      <c r="O131" s="190"/>
      <c r="P131" s="191"/>
      <c r="Q131" s="192"/>
      <c r="R131" s="157"/>
      <c r="S131" s="126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38" ht="14.25" customHeight="1">
      <c r="A132" s="113"/>
      <c r="B132" s="115"/>
      <c r="C132" s="186"/>
      <c r="D132" s="116"/>
      <c r="E132" s="117"/>
      <c r="F132" s="187"/>
      <c r="G132" s="113"/>
      <c r="H132" s="117"/>
      <c r="I132" s="118"/>
      <c r="J132" s="188"/>
      <c r="K132" s="188"/>
      <c r="L132" s="189"/>
      <c r="M132" s="107"/>
      <c r="N132" s="189"/>
      <c r="O132" s="190"/>
      <c r="P132" s="191"/>
      <c r="Q132" s="192"/>
      <c r="R132" s="6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</row>
    <row r="133" spans="1:38" ht="14.25" customHeight="1">
      <c r="A133" s="113"/>
      <c r="B133" s="115"/>
      <c r="C133" s="186"/>
      <c r="D133" s="116"/>
      <c r="E133" s="117"/>
      <c r="F133" s="188"/>
      <c r="G133" s="113"/>
      <c r="H133" s="117"/>
      <c r="I133" s="118"/>
      <c r="J133" s="188"/>
      <c r="K133" s="188"/>
      <c r="L133" s="189"/>
      <c r="M133" s="107"/>
      <c r="N133" s="189"/>
      <c r="O133" s="190"/>
      <c r="P133" s="191"/>
      <c r="Q133" s="192"/>
      <c r="R133" s="6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</row>
    <row r="134" spans="1:38" ht="14.25" customHeight="1">
      <c r="A134" s="113"/>
      <c r="B134" s="115"/>
      <c r="C134" s="186"/>
      <c r="D134" s="116"/>
      <c r="E134" s="117"/>
      <c r="F134" s="188"/>
      <c r="G134" s="113"/>
      <c r="H134" s="117"/>
      <c r="I134" s="118"/>
      <c r="J134" s="188"/>
      <c r="K134" s="188"/>
      <c r="L134" s="189"/>
      <c r="M134" s="107"/>
      <c r="N134" s="189"/>
      <c r="O134" s="190"/>
      <c r="P134" s="191"/>
      <c r="Q134" s="192"/>
      <c r="R134" s="6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</row>
    <row r="135" spans="1:38" ht="14.25" customHeight="1">
      <c r="A135" s="113"/>
      <c r="B135" s="115"/>
      <c r="C135" s="186"/>
      <c r="D135" s="116"/>
      <c r="E135" s="117"/>
      <c r="F135" s="187"/>
      <c r="G135" s="113"/>
      <c r="H135" s="117"/>
      <c r="I135" s="118"/>
      <c r="J135" s="188"/>
      <c r="K135" s="188"/>
      <c r="L135" s="189"/>
      <c r="M135" s="107"/>
      <c r="N135" s="189"/>
      <c r="O135" s="190"/>
      <c r="P135" s="191"/>
      <c r="Q135" s="192"/>
      <c r="R135" s="6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</row>
    <row r="136" spans="1:38" ht="14.25" customHeight="1">
      <c r="A136" s="113"/>
      <c r="B136" s="115"/>
      <c r="C136" s="186"/>
      <c r="D136" s="116"/>
      <c r="E136" s="117"/>
      <c r="F136" s="187"/>
      <c r="G136" s="113"/>
      <c r="H136" s="117"/>
      <c r="I136" s="118"/>
      <c r="J136" s="188"/>
      <c r="K136" s="188"/>
      <c r="L136" s="188"/>
      <c r="M136" s="188"/>
      <c r="N136" s="189"/>
      <c r="O136" s="193"/>
      <c r="P136" s="191"/>
      <c r="Q136" s="192"/>
      <c r="R136" s="6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</row>
    <row r="137" spans="1:38" ht="14.25" customHeight="1">
      <c r="A137" s="113"/>
      <c r="B137" s="115"/>
      <c r="C137" s="186"/>
      <c r="D137" s="116"/>
      <c r="E137" s="117"/>
      <c r="F137" s="188"/>
      <c r="G137" s="113"/>
      <c r="H137" s="117"/>
      <c r="I137" s="118"/>
      <c r="J137" s="188"/>
      <c r="K137" s="188"/>
      <c r="L137" s="189"/>
      <c r="M137" s="107"/>
      <c r="N137" s="189"/>
      <c r="O137" s="190"/>
      <c r="P137" s="191"/>
      <c r="Q137" s="192"/>
      <c r="R137" s="157"/>
      <c r="S137" s="126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</row>
    <row r="138" spans="1:38" ht="14.25" customHeight="1">
      <c r="A138" s="113"/>
      <c r="B138" s="115"/>
      <c r="C138" s="186"/>
      <c r="D138" s="116"/>
      <c r="E138" s="117"/>
      <c r="F138" s="187"/>
      <c r="G138" s="113"/>
      <c r="H138" s="117"/>
      <c r="I138" s="118"/>
      <c r="J138" s="194"/>
      <c r="K138" s="194"/>
      <c r="L138" s="194"/>
      <c r="M138" s="194"/>
      <c r="N138" s="195"/>
      <c r="O138" s="190"/>
      <c r="P138" s="119"/>
      <c r="Q138" s="192"/>
      <c r="R138" s="157"/>
      <c r="S138" s="126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</row>
    <row r="139" spans="1:38" ht="12.75" customHeight="1">
      <c r="A139" s="139"/>
      <c r="B139" s="132"/>
      <c r="C139" s="132"/>
      <c r="D139" s="132"/>
      <c r="E139" s="6"/>
      <c r="F139" s="140"/>
      <c r="G139" s="6"/>
      <c r="H139" s="6"/>
      <c r="I139" s="6"/>
      <c r="J139" s="1"/>
      <c r="K139" s="6"/>
      <c r="L139" s="6"/>
      <c r="M139" s="6"/>
      <c r="N139" s="1"/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38" ht="12.75" customHeight="1">
      <c r="A140" s="139"/>
      <c r="B140" s="132"/>
      <c r="C140" s="132"/>
      <c r="D140" s="132"/>
      <c r="E140" s="6"/>
      <c r="F140" s="140"/>
      <c r="G140" s="59"/>
      <c r="H140" s="44"/>
      <c r="I140" s="59"/>
      <c r="J140" s="6"/>
      <c r="K140" s="158"/>
      <c r="L140" s="159"/>
      <c r="M140" s="6"/>
      <c r="N140" s="122"/>
      <c r="O140" s="160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38" ht="12.75" customHeight="1">
      <c r="A141" s="59"/>
      <c r="B141" s="121"/>
      <c r="C141" s="121"/>
      <c r="D141" s="44"/>
      <c r="E141" s="59"/>
      <c r="F141" s="59"/>
      <c r="G141" s="59"/>
      <c r="H141" s="44"/>
      <c r="I141" s="59"/>
      <c r="J141" s="6"/>
      <c r="K141" s="158"/>
      <c r="L141" s="159"/>
      <c r="M141" s="6"/>
      <c r="N141" s="122"/>
      <c r="O141" s="160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38" ht="12.75" customHeight="1">
      <c r="A142" s="44"/>
      <c r="B142" s="196" t="s">
        <v>618</v>
      </c>
      <c r="C142" s="196"/>
      <c r="D142" s="196"/>
      <c r="E142" s="196"/>
      <c r="F142" s="6"/>
      <c r="G142" s="6"/>
      <c r="H142" s="150"/>
      <c r="I142" s="6"/>
      <c r="J142" s="150"/>
      <c r="K142" s="151"/>
      <c r="L142" s="6"/>
      <c r="M142" s="6"/>
      <c r="N142" s="1"/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38" ht="38.25" customHeight="1">
      <c r="A143" s="99" t="s">
        <v>16</v>
      </c>
      <c r="B143" s="100" t="s">
        <v>568</v>
      </c>
      <c r="C143" s="100"/>
      <c r="D143" s="101" t="s">
        <v>579</v>
      </c>
      <c r="E143" s="100" t="s">
        <v>580</v>
      </c>
      <c r="F143" s="100" t="s">
        <v>581</v>
      </c>
      <c r="G143" s="100" t="s">
        <v>619</v>
      </c>
      <c r="H143" s="100" t="s">
        <v>620</v>
      </c>
      <c r="I143" s="100" t="s">
        <v>584</v>
      </c>
      <c r="J143" s="197" t="s">
        <v>585</v>
      </c>
      <c r="K143" s="100" t="s">
        <v>586</v>
      </c>
      <c r="L143" s="100" t="s">
        <v>621</v>
      </c>
      <c r="M143" s="100" t="s">
        <v>589</v>
      </c>
      <c r="N143" s="101" t="s">
        <v>590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38" ht="12.75" customHeight="1">
      <c r="A144" s="198">
        <v>1</v>
      </c>
      <c r="B144" s="199">
        <v>41579</v>
      </c>
      <c r="C144" s="199"/>
      <c r="D144" s="200" t="s">
        <v>622</v>
      </c>
      <c r="E144" s="201" t="s">
        <v>623</v>
      </c>
      <c r="F144" s="202">
        <v>82</v>
      </c>
      <c r="G144" s="201" t="s">
        <v>624</v>
      </c>
      <c r="H144" s="201">
        <v>100</v>
      </c>
      <c r="I144" s="203">
        <v>100</v>
      </c>
      <c r="J144" s="204" t="s">
        <v>625</v>
      </c>
      <c r="K144" s="205">
        <f t="shared" ref="K144:K196" si="89">H144-F144</f>
        <v>18</v>
      </c>
      <c r="L144" s="206">
        <f t="shared" ref="L144:L196" si="90">K144/F144</f>
        <v>0.21951219512195122</v>
      </c>
      <c r="M144" s="201" t="s">
        <v>591</v>
      </c>
      <c r="N144" s="207">
        <v>42657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98">
        <v>2</v>
      </c>
      <c r="B145" s="199">
        <v>41794</v>
      </c>
      <c r="C145" s="199"/>
      <c r="D145" s="200" t="s">
        <v>626</v>
      </c>
      <c r="E145" s="201" t="s">
        <v>593</v>
      </c>
      <c r="F145" s="202">
        <v>257</v>
      </c>
      <c r="G145" s="201" t="s">
        <v>624</v>
      </c>
      <c r="H145" s="201">
        <v>300</v>
      </c>
      <c r="I145" s="203">
        <v>300</v>
      </c>
      <c r="J145" s="204" t="s">
        <v>625</v>
      </c>
      <c r="K145" s="205">
        <f t="shared" si="89"/>
        <v>43</v>
      </c>
      <c r="L145" s="206">
        <f t="shared" si="90"/>
        <v>0.16731517509727625</v>
      </c>
      <c r="M145" s="201" t="s">
        <v>591</v>
      </c>
      <c r="N145" s="207">
        <v>41822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98">
        <v>3</v>
      </c>
      <c r="B146" s="199">
        <v>41828</v>
      </c>
      <c r="C146" s="199"/>
      <c r="D146" s="200" t="s">
        <v>627</v>
      </c>
      <c r="E146" s="201" t="s">
        <v>593</v>
      </c>
      <c r="F146" s="202">
        <v>393</v>
      </c>
      <c r="G146" s="201" t="s">
        <v>624</v>
      </c>
      <c r="H146" s="201">
        <v>468</v>
      </c>
      <c r="I146" s="203">
        <v>468</v>
      </c>
      <c r="J146" s="204" t="s">
        <v>625</v>
      </c>
      <c r="K146" s="205">
        <f t="shared" si="89"/>
        <v>75</v>
      </c>
      <c r="L146" s="206">
        <f t="shared" si="90"/>
        <v>0.19083969465648856</v>
      </c>
      <c r="M146" s="201" t="s">
        <v>591</v>
      </c>
      <c r="N146" s="207">
        <v>41863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98">
        <v>4</v>
      </c>
      <c r="B147" s="199">
        <v>41857</v>
      </c>
      <c r="C147" s="199"/>
      <c r="D147" s="200" t="s">
        <v>628</v>
      </c>
      <c r="E147" s="201" t="s">
        <v>593</v>
      </c>
      <c r="F147" s="202">
        <v>205</v>
      </c>
      <c r="G147" s="201" t="s">
        <v>624</v>
      </c>
      <c r="H147" s="201">
        <v>275</v>
      </c>
      <c r="I147" s="203">
        <v>250</v>
      </c>
      <c r="J147" s="204" t="s">
        <v>625</v>
      </c>
      <c r="K147" s="205">
        <f t="shared" si="89"/>
        <v>70</v>
      </c>
      <c r="L147" s="206">
        <f t="shared" si="90"/>
        <v>0.34146341463414637</v>
      </c>
      <c r="M147" s="201" t="s">
        <v>591</v>
      </c>
      <c r="N147" s="207">
        <v>41962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98">
        <v>5</v>
      </c>
      <c r="B148" s="199">
        <v>41886</v>
      </c>
      <c r="C148" s="199"/>
      <c r="D148" s="200" t="s">
        <v>629</v>
      </c>
      <c r="E148" s="201" t="s">
        <v>593</v>
      </c>
      <c r="F148" s="202">
        <v>162</v>
      </c>
      <c r="G148" s="201" t="s">
        <v>624</v>
      </c>
      <c r="H148" s="201">
        <v>190</v>
      </c>
      <c r="I148" s="203">
        <v>190</v>
      </c>
      <c r="J148" s="204" t="s">
        <v>625</v>
      </c>
      <c r="K148" s="205">
        <f t="shared" si="89"/>
        <v>28</v>
      </c>
      <c r="L148" s="206">
        <f t="shared" si="90"/>
        <v>0.1728395061728395</v>
      </c>
      <c r="M148" s="201" t="s">
        <v>591</v>
      </c>
      <c r="N148" s="207">
        <v>42006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98">
        <v>6</v>
      </c>
      <c r="B149" s="199">
        <v>41886</v>
      </c>
      <c r="C149" s="199"/>
      <c r="D149" s="200" t="s">
        <v>630</v>
      </c>
      <c r="E149" s="201" t="s">
        <v>593</v>
      </c>
      <c r="F149" s="202">
        <v>75</v>
      </c>
      <c r="G149" s="201" t="s">
        <v>624</v>
      </c>
      <c r="H149" s="201">
        <v>91.5</v>
      </c>
      <c r="I149" s="203" t="s">
        <v>631</v>
      </c>
      <c r="J149" s="204" t="s">
        <v>632</v>
      </c>
      <c r="K149" s="205">
        <f t="shared" si="89"/>
        <v>16.5</v>
      </c>
      <c r="L149" s="206">
        <f t="shared" si="90"/>
        <v>0.22</v>
      </c>
      <c r="M149" s="201" t="s">
        <v>591</v>
      </c>
      <c r="N149" s="207">
        <v>41954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98">
        <v>7</v>
      </c>
      <c r="B150" s="199">
        <v>41913</v>
      </c>
      <c r="C150" s="199"/>
      <c r="D150" s="200" t="s">
        <v>633</v>
      </c>
      <c r="E150" s="201" t="s">
        <v>593</v>
      </c>
      <c r="F150" s="202">
        <v>850</v>
      </c>
      <c r="G150" s="201" t="s">
        <v>624</v>
      </c>
      <c r="H150" s="201">
        <v>982.5</v>
      </c>
      <c r="I150" s="203">
        <v>1050</v>
      </c>
      <c r="J150" s="204" t="s">
        <v>634</v>
      </c>
      <c r="K150" s="205">
        <f t="shared" si="89"/>
        <v>132.5</v>
      </c>
      <c r="L150" s="206">
        <f t="shared" si="90"/>
        <v>0.15588235294117647</v>
      </c>
      <c r="M150" s="201" t="s">
        <v>591</v>
      </c>
      <c r="N150" s="207">
        <v>42039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98">
        <v>8</v>
      </c>
      <c r="B151" s="199">
        <v>41913</v>
      </c>
      <c r="C151" s="199"/>
      <c r="D151" s="200" t="s">
        <v>635</v>
      </c>
      <c r="E151" s="201" t="s">
        <v>593</v>
      </c>
      <c r="F151" s="202">
        <v>475</v>
      </c>
      <c r="G151" s="201" t="s">
        <v>624</v>
      </c>
      <c r="H151" s="201">
        <v>515</v>
      </c>
      <c r="I151" s="203">
        <v>600</v>
      </c>
      <c r="J151" s="204" t="s">
        <v>636</v>
      </c>
      <c r="K151" s="205">
        <f t="shared" si="89"/>
        <v>40</v>
      </c>
      <c r="L151" s="206">
        <f t="shared" si="90"/>
        <v>8.4210526315789472E-2</v>
      </c>
      <c r="M151" s="201" t="s">
        <v>591</v>
      </c>
      <c r="N151" s="207">
        <v>41939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98">
        <v>9</v>
      </c>
      <c r="B152" s="199">
        <v>41913</v>
      </c>
      <c r="C152" s="199"/>
      <c r="D152" s="200" t="s">
        <v>637</v>
      </c>
      <c r="E152" s="201" t="s">
        <v>593</v>
      </c>
      <c r="F152" s="202">
        <v>86</v>
      </c>
      <c r="G152" s="201" t="s">
        <v>624</v>
      </c>
      <c r="H152" s="201">
        <v>99</v>
      </c>
      <c r="I152" s="203">
        <v>140</v>
      </c>
      <c r="J152" s="204" t="s">
        <v>638</v>
      </c>
      <c r="K152" s="205">
        <f t="shared" si="89"/>
        <v>13</v>
      </c>
      <c r="L152" s="206">
        <f t="shared" si="90"/>
        <v>0.15116279069767441</v>
      </c>
      <c r="M152" s="201" t="s">
        <v>591</v>
      </c>
      <c r="N152" s="207">
        <v>41939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98">
        <v>10</v>
      </c>
      <c r="B153" s="199">
        <v>41926</v>
      </c>
      <c r="C153" s="199"/>
      <c r="D153" s="200" t="s">
        <v>639</v>
      </c>
      <c r="E153" s="201" t="s">
        <v>593</v>
      </c>
      <c r="F153" s="202">
        <v>496.6</v>
      </c>
      <c r="G153" s="201" t="s">
        <v>624</v>
      </c>
      <c r="H153" s="201">
        <v>621</v>
      </c>
      <c r="I153" s="203">
        <v>580</v>
      </c>
      <c r="J153" s="204" t="s">
        <v>625</v>
      </c>
      <c r="K153" s="205">
        <f t="shared" si="89"/>
        <v>124.39999999999998</v>
      </c>
      <c r="L153" s="206">
        <f t="shared" si="90"/>
        <v>0.25050342327829234</v>
      </c>
      <c r="M153" s="201" t="s">
        <v>591</v>
      </c>
      <c r="N153" s="207">
        <v>42605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98">
        <v>11</v>
      </c>
      <c r="B154" s="199">
        <v>41926</v>
      </c>
      <c r="C154" s="199"/>
      <c r="D154" s="200" t="s">
        <v>640</v>
      </c>
      <c r="E154" s="201" t="s">
        <v>593</v>
      </c>
      <c r="F154" s="202">
        <v>2481.9</v>
      </c>
      <c r="G154" s="201" t="s">
        <v>624</v>
      </c>
      <c r="H154" s="201">
        <v>2840</v>
      </c>
      <c r="I154" s="203">
        <v>2870</v>
      </c>
      <c r="J154" s="204" t="s">
        <v>641</v>
      </c>
      <c r="K154" s="205">
        <f t="shared" si="89"/>
        <v>358.09999999999991</v>
      </c>
      <c r="L154" s="206">
        <f t="shared" si="90"/>
        <v>0.14428462065353154</v>
      </c>
      <c r="M154" s="201" t="s">
        <v>591</v>
      </c>
      <c r="N154" s="207">
        <v>42017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98">
        <v>12</v>
      </c>
      <c r="B155" s="199">
        <v>41928</v>
      </c>
      <c r="C155" s="199"/>
      <c r="D155" s="200" t="s">
        <v>642</v>
      </c>
      <c r="E155" s="201" t="s">
        <v>593</v>
      </c>
      <c r="F155" s="202">
        <v>84.5</v>
      </c>
      <c r="G155" s="201" t="s">
        <v>624</v>
      </c>
      <c r="H155" s="201">
        <v>93</v>
      </c>
      <c r="I155" s="203">
        <v>110</v>
      </c>
      <c r="J155" s="204" t="s">
        <v>643</v>
      </c>
      <c r="K155" s="205">
        <f t="shared" si="89"/>
        <v>8.5</v>
      </c>
      <c r="L155" s="206">
        <f t="shared" si="90"/>
        <v>0.10059171597633136</v>
      </c>
      <c r="M155" s="201" t="s">
        <v>591</v>
      </c>
      <c r="N155" s="207">
        <v>41939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98">
        <v>13</v>
      </c>
      <c r="B156" s="199">
        <v>41928</v>
      </c>
      <c r="C156" s="199"/>
      <c r="D156" s="200" t="s">
        <v>644</v>
      </c>
      <c r="E156" s="201" t="s">
        <v>593</v>
      </c>
      <c r="F156" s="202">
        <v>401</v>
      </c>
      <c r="G156" s="201" t="s">
        <v>624</v>
      </c>
      <c r="H156" s="201">
        <v>428</v>
      </c>
      <c r="I156" s="203">
        <v>450</v>
      </c>
      <c r="J156" s="204" t="s">
        <v>645</v>
      </c>
      <c r="K156" s="205">
        <f t="shared" si="89"/>
        <v>27</v>
      </c>
      <c r="L156" s="206">
        <f t="shared" si="90"/>
        <v>6.7331670822942641E-2</v>
      </c>
      <c r="M156" s="201" t="s">
        <v>591</v>
      </c>
      <c r="N156" s="207">
        <v>42020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98">
        <v>14</v>
      </c>
      <c r="B157" s="199">
        <v>41928</v>
      </c>
      <c r="C157" s="199"/>
      <c r="D157" s="200" t="s">
        <v>646</v>
      </c>
      <c r="E157" s="201" t="s">
        <v>593</v>
      </c>
      <c r="F157" s="202">
        <v>101</v>
      </c>
      <c r="G157" s="201" t="s">
        <v>624</v>
      </c>
      <c r="H157" s="201">
        <v>112</v>
      </c>
      <c r="I157" s="203">
        <v>120</v>
      </c>
      <c r="J157" s="204" t="s">
        <v>647</v>
      </c>
      <c r="K157" s="205">
        <f t="shared" si="89"/>
        <v>11</v>
      </c>
      <c r="L157" s="206">
        <f t="shared" si="90"/>
        <v>0.10891089108910891</v>
      </c>
      <c r="M157" s="201" t="s">
        <v>591</v>
      </c>
      <c r="N157" s="207">
        <v>41939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98">
        <v>15</v>
      </c>
      <c r="B158" s="199">
        <v>41954</v>
      </c>
      <c r="C158" s="199"/>
      <c r="D158" s="200" t="s">
        <v>648</v>
      </c>
      <c r="E158" s="201" t="s">
        <v>593</v>
      </c>
      <c r="F158" s="202">
        <v>59</v>
      </c>
      <c r="G158" s="201" t="s">
        <v>624</v>
      </c>
      <c r="H158" s="201">
        <v>76</v>
      </c>
      <c r="I158" s="203">
        <v>76</v>
      </c>
      <c r="J158" s="204" t="s">
        <v>625</v>
      </c>
      <c r="K158" s="205">
        <f t="shared" si="89"/>
        <v>17</v>
      </c>
      <c r="L158" s="206">
        <f t="shared" si="90"/>
        <v>0.28813559322033899</v>
      </c>
      <c r="M158" s="201" t="s">
        <v>591</v>
      </c>
      <c r="N158" s="207">
        <v>43032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98">
        <v>16</v>
      </c>
      <c r="B159" s="199">
        <v>41954</v>
      </c>
      <c r="C159" s="199"/>
      <c r="D159" s="200" t="s">
        <v>637</v>
      </c>
      <c r="E159" s="201" t="s">
        <v>593</v>
      </c>
      <c r="F159" s="202">
        <v>99</v>
      </c>
      <c r="G159" s="201" t="s">
        <v>624</v>
      </c>
      <c r="H159" s="201">
        <v>120</v>
      </c>
      <c r="I159" s="203">
        <v>120</v>
      </c>
      <c r="J159" s="204" t="s">
        <v>605</v>
      </c>
      <c r="K159" s="205">
        <f t="shared" si="89"/>
        <v>21</v>
      </c>
      <c r="L159" s="206">
        <f t="shared" si="90"/>
        <v>0.21212121212121213</v>
      </c>
      <c r="M159" s="201" t="s">
        <v>591</v>
      </c>
      <c r="N159" s="207">
        <v>41960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98">
        <v>17</v>
      </c>
      <c r="B160" s="199">
        <v>41956</v>
      </c>
      <c r="C160" s="199"/>
      <c r="D160" s="200" t="s">
        <v>649</v>
      </c>
      <c r="E160" s="201" t="s">
        <v>593</v>
      </c>
      <c r="F160" s="202">
        <v>22</v>
      </c>
      <c r="G160" s="201" t="s">
        <v>624</v>
      </c>
      <c r="H160" s="201">
        <v>33.549999999999997</v>
      </c>
      <c r="I160" s="203">
        <v>32</v>
      </c>
      <c r="J160" s="204" t="s">
        <v>650</v>
      </c>
      <c r="K160" s="205">
        <f t="shared" si="89"/>
        <v>11.549999999999997</v>
      </c>
      <c r="L160" s="206">
        <f t="shared" si="90"/>
        <v>0.52499999999999991</v>
      </c>
      <c r="M160" s="201" t="s">
        <v>591</v>
      </c>
      <c r="N160" s="207">
        <v>42188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98">
        <v>18</v>
      </c>
      <c r="B161" s="199">
        <v>41976</v>
      </c>
      <c r="C161" s="199"/>
      <c r="D161" s="200" t="s">
        <v>651</v>
      </c>
      <c r="E161" s="201" t="s">
        <v>593</v>
      </c>
      <c r="F161" s="202">
        <v>440</v>
      </c>
      <c r="G161" s="201" t="s">
        <v>624</v>
      </c>
      <c r="H161" s="201">
        <v>520</v>
      </c>
      <c r="I161" s="203">
        <v>520</v>
      </c>
      <c r="J161" s="204" t="s">
        <v>652</v>
      </c>
      <c r="K161" s="205">
        <f t="shared" si="89"/>
        <v>80</v>
      </c>
      <c r="L161" s="206">
        <f t="shared" si="90"/>
        <v>0.18181818181818182</v>
      </c>
      <c r="M161" s="201" t="s">
        <v>591</v>
      </c>
      <c r="N161" s="207">
        <v>42208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98">
        <v>19</v>
      </c>
      <c r="B162" s="199">
        <v>41976</v>
      </c>
      <c r="C162" s="199"/>
      <c r="D162" s="200" t="s">
        <v>653</v>
      </c>
      <c r="E162" s="201" t="s">
        <v>593</v>
      </c>
      <c r="F162" s="202">
        <v>360</v>
      </c>
      <c r="G162" s="201" t="s">
        <v>624</v>
      </c>
      <c r="H162" s="201">
        <v>427</v>
      </c>
      <c r="I162" s="203">
        <v>425</v>
      </c>
      <c r="J162" s="204" t="s">
        <v>654</v>
      </c>
      <c r="K162" s="205">
        <f t="shared" si="89"/>
        <v>67</v>
      </c>
      <c r="L162" s="206">
        <f t="shared" si="90"/>
        <v>0.18611111111111112</v>
      </c>
      <c r="M162" s="201" t="s">
        <v>591</v>
      </c>
      <c r="N162" s="207">
        <v>42058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98">
        <v>20</v>
      </c>
      <c r="B163" s="199">
        <v>42012</v>
      </c>
      <c r="C163" s="199"/>
      <c r="D163" s="200" t="s">
        <v>655</v>
      </c>
      <c r="E163" s="201" t="s">
        <v>593</v>
      </c>
      <c r="F163" s="202">
        <v>360</v>
      </c>
      <c r="G163" s="201" t="s">
        <v>624</v>
      </c>
      <c r="H163" s="201">
        <v>455</v>
      </c>
      <c r="I163" s="203">
        <v>420</v>
      </c>
      <c r="J163" s="204" t="s">
        <v>656</v>
      </c>
      <c r="K163" s="205">
        <f t="shared" si="89"/>
        <v>95</v>
      </c>
      <c r="L163" s="206">
        <f t="shared" si="90"/>
        <v>0.2638888888888889</v>
      </c>
      <c r="M163" s="201" t="s">
        <v>591</v>
      </c>
      <c r="N163" s="207">
        <v>42024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98">
        <v>21</v>
      </c>
      <c r="B164" s="199">
        <v>42012</v>
      </c>
      <c r="C164" s="199"/>
      <c r="D164" s="200" t="s">
        <v>657</v>
      </c>
      <c r="E164" s="201" t="s">
        <v>593</v>
      </c>
      <c r="F164" s="202">
        <v>130</v>
      </c>
      <c r="G164" s="201"/>
      <c r="H164" s="201">
        <v>175.5</v>
      </c>
      <c r="I164" s="203">
        <v>165</v>
      </c>
      <c r="J164" s="204" t="s">
        <v>658</v>
      </c>
      <c r="K164" s="205">
        <f t="shared" si="89"/>
        <v>45.5</v>
      </c>
      <c r="L164" s="206">
        <f t="shared" si="90"/>
        <v>0.35</v>
      </c>
      <c r="M164" s="201" t="s">
        <v>591</v>
      </c>
      <c r="N164" s="207">
        <v>43088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98">
        <v>22</v>
      </c>
      <c r="B165" s="199">
        <v>42040</v>
      </c>
      <c r="C165" s="199"/>
      <c r="D165" s="200" t="s">
        <v>383</v>
      </c>
      <c r="E165" s="201" t="s">
        <v>623</v>
      </c>
      <c r="F165" s="202">
        <v>98</v>
      </c>
      <c r="G165" s="201"/>
      <c r="H165" s="201">
        <v>120</v>
      </c>
      <c r="I165" s="203">
        <v>120</v>
      </c>
      <c r="J165" s="204" t="s">
        <v>625</v>
      </c>
      <c r="K165" s="205">
        <f t="shared" si="89"/>
        <v>22</v>
      </c>
      <c r="L165" s="206">
        <f t="shared" si="90"/>
        <v>0.22448979591836735</v>
      </c>
      <c r="M165" s="201" t="s">
        <v>591</v>
      </c>
      <c r="N165" s="207">
        <v>42753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98">
        <v>23</v>
      </c>
      <c r="B166" s="199">
        <v>42040</v>
      </c>
      <c r="C166" s="199"/>
      <c r="D166" s="200" t="s">
        <v>659</v>
      </c>
      <c r="E166" s="201" t="s">
        <v>623</v>
      </c>
      <c r="F166" s="202">
        <v>196</v>
      </c>
      <c r="G166" s="201"/>
      <c r="H166" s="201">
        <v>262</v>
      </c>
      <c r="I166" s="203">
        <v>255</v>
      </c>
      <c r="J166" s="204" t="s">
        <v>625</v>
      </c>
      <c r="K166" s="205">
        <f t="shared" si="89"/>
        <v>66</v>
      </c>
      <c r="L166" s="206">
        <f t="shared" si="90"/>
        <v>0.33673469387755101</v>
      </c>
      <c r="M166" s="201" t="s">
        <v>591</v>
      </c>
      <c r="N166" s="207">
        <v>42599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208">
        <v>24</v>
      </c>
      <c r="B167" s="209">
        <v>42067</v>
      </c>
      <c r="C167" s="209"/>
      <c r="D167" s="210" t="s">
        <v>382</v>
      </c>
      <c r="E167" s="211" t="s">
        <v>623</v>
      </c>
      <c r="F167" s="212">
        <v>235</v>
      </c>
      <c r="G167" s="212"/>
      <c r="H167" s="213">
        <v>77</v>
      </c>
      <c r="I167" s="213" t="s">
        <v>660</v>
      </c>
      <c r="J167" s="214" t="s">
        <v>661</v>
      </c>
      <c r="K167" s="215">
        <f t="shared" si="89"/>
        <v>-158</v>
      </c>
      <c r="L167" s="216">
        <f t="shared" si="90"/>
        <v>-0.67234042553191486</v>
      </c>
      <c r="M167" s="212" t="s">
        <v>604</v>
      </c>
      <c r="N167" s="209">
        <v>43522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98">
        <v>25</v>
      </c>
      <c r="B168" s="199">
        <v>42067</v>
      </c>
      <c r="C168" s="199"/>
      <c r="D168" s="200" t="s">
        <v>662</v>
      </c>
      <c r="E168" s="201" t="s">
        <v>623</v>
      </c>
      <c r="F168" s="202">
        <v>185</v>
      </c>
      <c r="G168" s="201"/>
      <c r="H168" s="201">
        <v>224</v>
      </c>
      <c r="I168" s="203" t="s">
        <v>663</v>
      </c>
      <c r="J168" s="204" t="s">
        <v>625</v>
      </c>
      <c r="K168" s="205">
        <f t="shared" si="89"/>
        <v>39</v>
      </c>
      <c r="L168" s="206">
        <f t="shared" si="90"/>
        <v>0.21081081081081082</v>
      </c>
      <c r="M168" s="201" t="s">
        <v>591</v>
      </c>
      <c r="N168" s="207">
        <v>42647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208">
        <v>26</v>
      </c>
      <c r="B169" s="209">
        <v>42090</v>
      </c>
      <c r="C169" s="209"/>
      <c r="D169" s="217" t="s">
        <v>664</v>
      </c>
      <c r="E169" s="212" t="s">
        <v>623</v>
      </c>
      <c r="F169" s="212">
        <v>49.5</v>
      </c>
      <c r="G169" s="213"/>
      <c r="H169" s="213">
        <v>15.85</v>
      </c>
      <c r="I169" s="213">
        <v>67</v>
      </c>
      <c r="J169" s="214" t="s">
        <v>665</v>
      </c>
      <c r="K169" s="213">
        <f t="shared" si="89"/>
        <v>-33.65</v>
      </c>
      <c r="L169" s="218">
        <f t="shared" si="90"/>
        <v>-0.67979797979797973</v>
      </c>
      <c r="M169" s="212" t="s">
        <v>604</v>
      </c>
      <c r="N169" s="219">
        <v>43627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98">
        <v>27</v>
      </c>
      <c r="B170" s="199">
        <v>42093</v>
      </c>
      <c r="C170" s="199"/>
      <c r="D170" s="200" t="s">
        <v>666</v>
      </c>
      <c r="E170" s="201" t="s">
        <v>623</v>
      </c>
      <c r="F170" s="202">
        <v>183.5</v>
      </c>
      <c r="G170" s="201"/>
      <c r="H170" s="201">
        <v>219</v>
      </c>
      <c r="I170" s="203">
        <v>218</v>
      </c>
      <c r="J170" s="204" t="s">
        <v>667</v>
      </c>
      <c r="K170" s="205">
        <f t="shared" si="89"/>
        <v>35.5</v>
      </c>
      <c r="L170" s="206">
        <f t="shared" si="90"/>
        <v>0.19346049046321526</v>
      </c>
      <c r="M170" s="201" t="s">
        <v>591</v>
      </c>
      <c r="N170" s="207">
        <v>42103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98">
        <v>28</v>
      </c>
      <c r="B171" s="199">
        <v>42114</v>
      </c>
      <c r="C171" s="199"/>
      <c r="D171" s="200" t="s">
        <v>668</v>
      </c>
      <c r="E171" s="201" t="s">
        <v>623</v>
      </c>
      <c r="F171" s="202">
        <f>(227+237)/2</f>
        <v>232</v>
      </c>
      <c r="G171" s="201"/>
      <c r="H171" s="201">
        <v>298</v>
      </c>
      <c r="I171" s="203">
        <v>298</v>
      </c>
      <c r="J171" s="204" t="s">
        <v>625</v>
      </c>
      <c r="K171" s="205">
        <f t="shared" si="89"/>
        <v>66</v>
      </c>
      <c r="L171" s="206">
        <f t="shared" si="90"/>
        <v>0.28448275862068967</v>
      </c>
      <c r="M171" s="201" t="s">
        <v>591</v>
      </c>
      <c r="N171" s="207">
        <v>42823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98">
        <v>29</v>
      </c>
      <c r="B172" s="199">
        <v>42128</v>
      </c>
      <c r="C172" s="199"/>
      <c r="D172" s="200" t="s">
        <v>669</v>
      </c>
      <c r="E172" s="201" t="s">
        <v>593</v>
      </c>
      <c r="F172" s="202">
        <v>385</v>
      </c>
      <c r="G172" s="201"/>
      <c r="H172" s="201">
        <f>212.5+331</f>
        <v>543.5</v>
      </c>
      <c r="I172" s="203">
        <v>510</v>
      </c>
      <c r="J172" s="204" t="s">
        <v>670</v>
      </c>
      <c r="K172" s="205">
        <f t="shared" si="89"/>
        <v>158.5</v>
      </c>
      <c r="L172" s="206">
        <f t="shared" si="90"/>
        <v>0.41168831168831171</v>
      </c>
      <c r="M172" s="201" t="s">
        <v>591</v>
      </c>
      <c r="N172" s="207">
        <v>42235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98">
        <v>30</v>
      </c>
      <c r="B173" s="199">
        <v>42128</v>
      </c>
      <c r="C173" s="199"/>
      <c r="D173" s="200" t="s">
        <v>671</v>
      </c>
      <c r="E173" s="201" t="s">
        <v>593</v>
      </c>
      <c r="F173" s="202">
        <v>115.5</v>
      </c>
      <c r="G173" s="201"/>
      <c r="H173" s="201">
        <v>146</v>
      </c>
      <c r="I173" s="203">
        <v>142</v>
      </c>
      <c r="J173" s="204" t="s">
        <v>672</v>
      </c>
      <c r="K173" s="205">
        <f t="shared" si="89"/>
        <v>30.5</v>
      </c>
      <c r="L173" s="206">
        <f t="shared" si="90"/>
        <v>0.26406926406926406</v>
      </c>
      <c r="M173" s="201" t="s">
        <v>591</v>
      </c>
      <c r="N173" s="207">
        <v>42202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98">
        <v>31</v>
      </c>
      <c r="B174" s="199">
        <v>42151</v>
      </c>
      <c r="C174" s="199"/>
      <c r="D174" s="200" t="s">
        <v>673</v>
      </c>
      <c r="E174" s="201" t="s">
        <v>593</v>
      </c>
      <c r="F174" s="202">
        <v>237.5</v>
      </c>
      <c r="G174" s="201"/>
      <c r="H174" s="201">
        <v>279.5</v>
      </c>
      <c r="I174" s="203">
        <v>278</v>
      </c>
      <c r="J174" s="204" t="s">
        <v>625</v>
      </c>
      <c r="K174" s="205">
        <f t="shared" si="89"/>
        <v>42</v>
      </c>
      <c r="L174" s="206">
        <f t="shared" si="90"/>
        <v>0.17684210526315788</v>
      </c>
      <c r="M174" s="201" t="s">
        <v>591</v>
      </c>
      <c r="N174" s="207">
        <v>42222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98">
        <v>32</v>
      </c>
      <c r="B175" s="199">
        <v>42174</v>
      </c>
      <c r="C175" s="199"/>
      <c r="D175" s="200" t="s">
        <v>644</v>
      </c>
      <c r="E175" s="201" t="s">
        <v>623</v>
      </c>
      <c r="F175" s="202">
        <v>340</v>
      </c>
      <c r="G175" s="201"/>
      <c r="H175" s="201">
        <v>448</v>
      </c>
      <c r="I175" s="203">
        <v>448</v>
      </c>
      <c r="J175" s="204" t="s">
        <v>625</v>
      </c>
      <c r="K175" s="205">
        <f t="shared" si="89"/>
        <v>108</v>
      </c>
      <c r="L175" s="206">
        <f t="shared" si="90"/>
        <v>0.31764705882352939</v>
      </c>
      <c r="M175" s="201" t="s">
        <v>591</v>
      </c>
      <c r="N175" s="207">
        <v>43018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98">
        <v>33</v>
      </c>
      <c r="B176" s="199">
        <v>42191</v>
      </c>
      <c r="C176" s="199"/>
      <c r="D176" s="200" t="s">
        <v>674</v>
      </c>
      <c r="E176" s="201" t="s">
        <v>623</v>
      </c>
      <c r="F176" s="202">
        <v>390</v>
      </c>
      <c r="G176" s="201"/>
      <c r="H176" s="201">
        <v>460</v>
      </c>
      <c r="I176" s="203">
        <v>460</v>
      </c>
      <c r="J176" s="204" t="s">
        <v>625</v>
      </c>
      <c r="K176" s="205">
        <f t="shared" si="89"/>
        <v>70</v>
      </c>
      <c r="L176" s="206">
        <f t="shared" si="90"/>
        <v>0.17948717948717949</v>
      </c>
      <c r="M176" s="201" t="s">
        <v>591</v>
      </c>
      <c r="N176" s="207">
        <v>42478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08">
        <v>34</v>
      </c>
      <c r="B177" s="209">
        <v>42195</v>
      </c>
      <c r="C177" s="209"/>
      <c r="D177" s="210" t="s">
        <v>675</v>
      </c>
      <c r="E177" s="211" t="s">
        <v>623</v>
      </c>
      <c r="F177" s="212">
        <v>122.5</v>
      </c>
      <c r="G177" s="212"/>
      <c r="H177" s="213">
        <v>61</v>
      </c>
      <c r="I177" s="213">
        <v>172</v>
      </c>
      <c r="J177" s="214" t="s">
        <v>676</v>
      </c>
      <c r="K177" s="215">
        <f t="shared" si="89"/>
        <v>-61.5</v>
      </c>
      <c r="L177" s="216">
        <f t="shared" si="90"/>
        <v>-0.50204081632653064</v>
      </c>
      <c r="M177" s="212" t="s">
        <v>604</v>
      </c>
      <c r="N177" s="209">
        <v>43333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98">
        <v>35</v>
      </c>
      <c r="B178" s="199">
        <v>42219</v>
      </c>
      <c r="C178" s="199"/>
      <c r="D178" s="200" t="s">
        <v>677</v>
      </c>
      <c r="E178" s="201" t="s">
        <v>623</v>
      </c>
      <c r="F178" s="202">
        <v>297.5</v>
      </c>
      <c r="G178" s="201"/>
      <c r="H178" s="201">
        <v>350</v>
      </c>
      <c r="I178" s="203">
        <v>360</v>
      </c>
      <c r="J178" s="204" t="s">
        <v>678</v>
      </c>
      <c r="K178" s="205">
        <f t="shared" si="89"/>
        <v>52.5</v>
      </c>
      <c r="L178" s="206">
        <f t="shared" si="90"/>
        <v>0.17647058823529413</v>
      </c>
      <c r="M178" s="201" t="s">
        <v>591</v>
      </c>
      <c r="N178" s="207">
        <v>42232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98">
        <v>36</v>
      </c>
      <c r="B179" s="199">
        <v>42219</v>
      </c>
      <c r="C179" s="199"/>
      <c r="D179" s="200" t="s">
        <v>679</v>
      </c>
      <c r="E179" s="201" t="s">
        <v>623</v>
      </c>
      <c r="F179" s="202">
        <v>115.5</v>
      </c>
      <c r="G179" s="201"/>
      <c r="H179" s="201">
        <v>149</v>
      </c>
      <c r="I179" s="203">
        <v>140</v>
      </c>
      <c r="J179" s="204" t="s">
        <v>680</v>
      </c>
      <c r="K179" s="205">
        <f t="shared" si="89"/>
        <v>33.5</v>
      </c>
      <c r="L179" s="206">
        <f t="shared" si="90"/>
        <v>0.29004329004329005</v>
      </c>
      <c r="M179" s="201" t="s">
        <v>591</v>
      </c>
      <c r="N179" s="207">
        <v>42740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98">
        <v>37</v>
      </c>
      <c r="B180" s="199">
        <v>42251</v>
      </c>
      <c r="C180" s="199"/>
      <c r="D180" s="200" t="s">
        <v>673</v>
      </c>
      <c r="E180" s="201" t="s">
        <v>623</v>
      </c>
      <c r="F180" s="202">
        <v>226</v>
      </c>
      <c r="G180" s="201"/>
      <c r="H180" s="201">
        <v>292</v>
      </c>
      <c r="I180" s="203">
        <v>292</v>
      </c>
      <c r="J180" s="204" t="s">
        <v>681</v>
      </c>
      <c r="K180" s="205">
        <f t="shared" si="89"/>
        <v>66</v>
      </c>
      <c r="L180" s="206">
        <f t="shared" si="90"/>
        <v>0.29203539823008851</v>
      </c>
      <c r="M180" s="201" t="s">
        <v>591</v>
      </c>
      <c r="N180" s="207">
        <v>42286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98">
        <v>38</v>
      </c>
      <c r="B181" s="199">
        <v>42254</v>
      </c>
      <c r="C181" s="199"/>
      <c r="D181" s="200" t="s">
        <v>668</v>
      </c>
      <c r="E181" s="201" t="s">
        <v>623</v>
      </c>
      <c r="F181" s="202">
        <v>232.5</v>
      </c>
      <c r="G181" s="201"/>
      <c r="H181" s="201">
        <v>312.5</v>
      </c>
      <c r="I181" s="203">
        <v>310</v>
      </c>
      <c r="J181" s="204" t="s">
        <v>625</v>
      </c>
      <c r="K181" s="205">
        <f t="shared" si="89"/>
        <v>80</v>
      </c>
      <c r="L181" s="206">
        <f t="shared" si="90"/>
        <v>0.34408602150537637</v>
      </c>
      <c r="M181" s="201" t="s">
        <v>591</v>
      </c>
      <c r="N181" s="207">
        <v>42823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98">
        <v>39</v>
      </c>
      <c r="B182" s="199">
        <v>42268</v>
      </c>
      <c r="C182" s="199"/>
      <c r="D182" s="200" t="s">
        <v>682</v>
      </c>
      <c r="E182" s="201" t="s">
        <v>623</v>
      </c>
      <c r="F182" s="202">
        <v>196.5</v>
      </c>
      <c r="G182" s="201"/>
      <c r="H182" s="201">
        <v>238</v>
      </c>
      <c r="I182" s="203">
        <v>238</v>
      </c>
      <c r="J182" s="204" t="s">
        <v>681</v>
      </c>
      <c r="K182" s="205">
        <f t="shared" si="89"/>
        <v>41.5</v>
      </c>
      <c r="L182" s="206">
        <f t="shared" si="90"/>
        <v>0.21119592875318066</v>
      </c>
      <c r="M182" s="201" t="s">
        <v>591</v>
      </c>
      <c r="N182" s="207">
        <v>42291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98">
        <v>40</v>
      </c>
      <c r="B183" s="199">
        <v>42271</v>
      </c>
      <c r="C183" s="199"/>
      <c r="D183" s="200" t="s">
        <v>622</v>
      </c>
      <c r="E183" s="201" t="s">
        <v>623</v>
      </c>
      <c r="F183" s="202">
        <v>65</v>
      </c>
      <c r="G183" s="201"/>
      <c r="H183" s="201">
        <v>82</v>
      </c>
      <c r="I183" s="203">
        <v>82</v>
      </c>
      <c r="J183" s="204" t="s">
        <v>681</v>
      </c>
      <c r="K183" s="205">
        <f t="shared" si="89"/>
        <v>17</v>
      </c>
      <c r="L183" s="206">
        <f t="shared" si="90"/>
        <v>0.26153846153846155</v>
      </c>
      <c r="M183" s="201" t="s">
        <v>591</v>
      </c>
      <c r="N183" s="207">
        <v>42578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98">
        <v>41</v>
      </c>
      <c r="B184" s="199">
        <v>42291</v>
      </c>
      <c r="C184" s="199"/>
      <c r="D184" s="200" t="s">
        <v>683</v>
      </c>
      <c r="E184" s="201" t="s">
        <v>623</v>
      </c>
      <c r="F184" s="202">
        <v>144</v>
      </c>
      <c r="G184" s="201"/>
      <c r="H184" s="201">
        <v>182.5</v>
      </c>
      <c r="I184" s="203">
        <v>181</v>
      </c>
      <c r="J184" s="204" t="s">
        <v>681</v>
      </c>
      <c r="K184" s="205">
        <f t="shared" si="89"/>
        <v>38.5</v>
      </c>
      <c r="L184" s="206">
        <f t="shared" si="90"/>
        <v>0.2673611111111111</v>
      </c>
      <c r="M184" s="201" t="s">
        <v>591</v>
      </c>
      <c r="N184" s="207">
        <v>42817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98">
        <v>42</v>
      </c>
      <c r="B185" s="199">
        <v>42291</v>
      </c>
      <c r="C185" s="199"/>
      <c r="D185" s="200" t="s">
        <v>684</v>
      </c>
      <c r="E185" s="201" t="s">
        <v>623</v>
      </c>
      <c r="F185" s="202">
        <v>264</v>
      </c>
      <c r="G185" s="201"/>
      <c r="H185" s="201">
        <v>311</v>
      </c>
      <c r="I185" s="203">
        <v>311</v>
      </c>
      <c r="J185" s="204" t="s">
        <v>681</v>
      </c>
      <c r="K185" s="205">
        <f t="shared" si="89"/>
        <v>47</v>
      </c>
      <c r="L185" s="206">
        <f t="shared" si="90"/>
        <v>0.17803030303030304</v>
      </c>
      <c r="M185" s="201" t="s">
        <v>591</v>
      </c>
      <c r="N185" s="207">
        <v>42604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98">
        <v>43</v>
      </c>
      <c r="B186" s="199">
        <v>42318</v>
      </c>
      <c r="C186" s="199"/>
      <c r="D186" s="200" t="s">
        <v>685</v>
      </c>
      <c r="E186" s="201" t="s">
        <v>593</v>
      </c>
      <c r="F186" s="202">
        <v>549.5</v>
      </c>
      <c r="G186" s="201"/>
      <c r="H186" s="201">
        <v>630</v>
      </c>
      <c r="I186" s="203">
        <v>630</v>
      </c>
      <c r="J186" s="204" t="s">
        <v>681</v>
      </c>
      <c r="K186" s="205">
        <f t="shared" si="89"/>
        <v>80.5</v>
      </c>
      <c r="L186" s="206">
        <f t="shared" si="90"/>
        <v>0.1464968152866242</v>
      </c>
      <c r="M186" s="201" t="s">
        <v>591</v>
      </c>
      <c r="N186" s="207">
        <v>42419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98">
        <v>44</v>
      </c>
      <c r="B187" s="199">
        <v>42342</v>
      </c>
      <c r="C187" s="199"/>
      <c r="D187" s="200" t="s">
        <v>686</v>
      </c>
      <c r="E187" s="201" t="s">
        <v>623</v>
      </c>
      <c r="F187" s="202">
        <v>1027.5</v>
      </c>
      <c r="G187" s="201"/>
      <c r="H187" s="201">
        <v>1315</v>
      </c>
      <c r="I187" s="203">
        <v>1250</v>
      </c>
      <c r="J187" s="204" t="s">
        <v>681</v>
      </c>
      <c r="K187" s="205">
        <f t="shared" si="89"/>
        <v>287.5</v>
      </c>
      <c r="L187" s="206">
        <f t="shared" si="90"/>
        <v>0.27980535279805352</v>
      </c>
      <c r="M187" s="201" t="s">
        <v>591</v>
      </c>
      <c r="N187" s="207">
        <v>43244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98">
        <v>45</v>
      </c>
      <c r="B188" s="199">
        <v>42367</v>
      </c>
      <c r="C188" s="199"/>
      <c r="D188" s="200" t="s">
        <v>687</v>
      </c>
      <c r="E188" s="201" t="s">
        <v>623</v>
      </c>
      <c r="F188" s="202">
        <v>465</v>
      </c>
      <c r="G188" s="201"/>
      <c r="H188" s="201">
        <v>540</v>
      </c>
      <c r="I188" s="203">
        <v>540</v>
      </c>
      <c r="J188" s="204" t="s">
        <v>681</v>
      </c>
      <c r="K188" s="205">
        <f t="shared" si="89"/>
        <v>75</v>
      </c>
      <c r="L188" s="206">
        <f t="shared" si="90"/>
        <v>0.16129032258064516</v>
      </c>
      <c r="M188" s="201" t="s">
        <v>591</v>
      </c>
      <c r="N188" s="207">
        <v>42530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98">
        <v>46</v>
      </c>
      <c r="B189" s="199">
        <v>42380</v>
      </c>
      <c r="C189" s="199"/>
      <c r="D189" s="200" t="s">
        <v>383</v>
      </c>
      <c r="E189" s="201" t="s">
        <v>593</v>
      </c>
      <c r="F189" s="202">
        <v>81</v>
      </c>
      <c r="G189" s="201"/>
      <c r="H189" s="201">
        <v>110</v>
      </c>
      <c r="I189" s="203">
        <v>110</v>
      </c>
      <c r="J189" s="204" t="s">
        <v>681</v>
      </c>
      <c r="K189" s="205">
        <f t="shared" si="89"/>
        <v>29</v>
      </c>
      <c r="L189" s="206">
        <f t="shared" si="90"/>
        <v>0.35802469135802467</v>
      </c>
      <c r="M189" s="201" t="s">
        <v>591</v>
      </c>
      <c r="N189" s="207">
        <v>42745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98">
        <v>47</v>
      </c>
      <c r="B190" s="199">
        <v>42382</v>
      </c>
      <c r="C190" s="199"/>
      <c r="D190" s="200" t="s">
        <v>688</v>
      </c>
      <c r="E190" s="201" t="s">
        <v>593</v>
      </c>
      <c r="F190" s="202">
        <v>417.5</v>
      </c>
      <c r="G190" s="201"/>
      <c r="H190" s="201">
        <v>547</v>
      </c>
      <c r="I190" s="203">
        <v>535</v>
      </c>
      <c r="J190" s="204" t="s">
        <v>681</v>
      </c>
      <c r="K190" s="205">
        <f t="shared" si="89"/>
        <v>129.5</v>
      </c>
      <c r="L190" s="206">
        <f t="shared" si="90"/>
        <v>0.31017964071856285</v>
      </c>
      <c r="M190" s="201" t="s">
        <v>591</v>
      </c>
      <c r="N190" s="207">
        <v>42578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98">
        <v>48</v>
      </c>
      <c r="B191" s="199">
        <v>42408</v>
      </c>
      <c r="C191" s="199"/>
      <c r="D191" s="200" t="s">
        <v>689</v>
      </c>
      <c r="E191" s="201" t="s">
        <v>623</v>
      </c>
      <c r="F191" s="202">
        <v>650</v>
      </c>
      <c r="G191" s="201"/>
      <c r="H191" s="201">
        <v>800</v>
      </c>
      <c r="I191" s="203">
        <v>800</v>
      </c>
      <c r="J191" s="204" t="s">
        <v>681</v>
      </c>
      <c r="K191" s="205">
        <f t="shared" si="89"/>
        <v>150</v>
      </c>
      <c r="L191" s="206">
        <f t="shared" si="90"/>
        <v>0.23076923076923078</v>
      </c>
      <c r="M191" s="201" t="s">
        <v>591</v>
      </c>
      <c r="N191" s="207">
        <v>43154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98">
        <v>49</v>
      </c>
      <c r="B192" s="199">
        <v>42433</v>
      </c>
      <c r="C192" s="199"/>
      <c r="D192" s="200" t="s">
        <v>211</v>
      </c>
      <c r="E192" s="201" t="s">
        <v>623</v>
      </c>
      <c r="F192" s="202">
        <v>437.5</v>
      </c>
      <c r="G192" s="201"/>
      <c r="H192" s="201">
        <v>504.5</v>
      </c>
      <c r="I192" s="203">
        <v>522</v>
      </c>
      <c r="J192" s="204" t="s">
        <v>690</v>
      </c>
      <c r="K192" s="205">
        <f t="shared" si="89"/>
        <v>67</v>
      </c>
      <c r="L192" s="206">
        <f t="shared" si="90"/>
        <v>0.15314285714285714</v>
      </c>
      <c r="M192" s="201" t="s">
        <v>591</v>
      </c>
      <c r="N192" s="207">
        <v>42480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98">
        <v>50</v>
      </c>
      <c r="B193" s="199">
        <v>42438</v>
      </c>
      <c r="C193" s="199"/>
      <c r="D193" s="200" t="s">
        <v>691</v>
      </c>
      <c r="E193" s="201" t="s">
        <v>623</v>
      </c>
      <c r="F193" s="202">
        <v>189.5</v>
      </c>
      <c r="G193" s="201"/>
      <c r="H193" s="201">
        <v>218</v>
      </c>
      <c r="I193" s="203">
        <v>218</v>
      </c>
      <c r="J193" s="204" t="s">
        <v>681</v>
      </c>
      <c r="K193" s="205">
        <f t="shared" si="89"/>
        <v>28.5</v>
      </c>
      <c r="L193" s="206">
        <f t="shared" si="90"/>
        <v>0.15039577836411611</v>
      </c>
      <c r="M193" s="201" t="s">
        <v>591</v>
      </c>
      <c r="N193" s="207">
        <v>43034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08">
        <v>51</v>
      </c>
      <c r="B194" s="209">
        <v>42471</v>
      </c>
      <c r="C194" s="209"/>
      <c r="D194" s="217" t="s">
        <v>692</v>
      </c>
      <c r="E194" s="212" t="s">
        <v>623</v>
      </c>
      <c r="F194" s="212">
        <v>36.5</v>
      </c>
      <c r="G194" s="213"/>
      <c r="H194" s="213">
        <v>15.85</v>
      </c>
      <c r="I194" s="213">
        <v>60</v>
      </c>
      <c r="J194" s="214" t="s">
        <v>693</v>
      </c>
      <c r="K194" s="215">
        <f t="shared" si="89"/>
        <v>-20.65</v>
      </c>
      <c r="L194" s="216">
        <f t="shared" si="90"/>
        <v>-0.5657534246575342</v>
      </c>
      <c r="M194" s="212" t="s">
        <v>604</v>
      </c>
      <c r="N194" s="220">
        <v>43627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98">
        <v>52</v>
      </c>
      <c r="B195" s="199">
        <v>42472</v>
      </c>
      <c r="C195" s="199"/>
      <c r="D195" s="200" t="s">
        <v>694</v>
      </c>
      <c r="E195" s="201" t="s">
        <v>623</v>
      </c>
      <c r="F195" s="202">
        <v>93</v>
      </c>
      <c r="G195" s="201"/>
      <c r="H195" s="201">
        <v>149</v>
      </c>
      <c r="I195" s="203">
        <v>140</v>
      </c>
      <c r="J195" s="204" t="s">
        <v>695</v>
      </c>
      <c r="K195" s="205">
        <f t="shared" si="89"/>
        <v>56</v>
      </c>
      <c r="L195" s="206">
        <f t="shared" si="90"/>
        <v>0.60215053763440862</v>
      </c>
      <c r="M195" s="201" t="s">
        <v>591</v>
      </c>
      <c r="N195" s="207">
        <v>42740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98">
        <v>53</v>
      </c>
      <c r="B196" s="199">
        <v>42472</v>
      </c>
      <c r="C196" s="199"/>
      <c r="D196" s="200" t="s">
        <v>696</v>
      </c>
      <c r="E196" s="201" t="s">
        <v>623</v>
      </c>
      <c r="F196" s="202">
        <v>130</v>
      </c>
      <c r="G196" s="201"/>
      <c r="H196" s="201">
        <v>150</v>
      </c>
      <c r="I196" s="203" t="s">
        <v>697</v>
      </c>
      <c r="J196" s="204" t="s">
        <v>681</v>
      </c>
      <c r="K196" s="205">
        <f t="shared" si="89"/>
        <v>20</v>
      </c>
      <c r="L196" s="206">
        <f t="shared" si="90"/>
        <v>0.15384615384615385</v>
      </c>
      <c r="M196" s="201" t="s">
        <v>591</v>
      </c>
      <c r="N196" s="207">
        <v>42564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98">
        <v>54</v>
      </c>
      <c r="B197" s="199">
        <v>42473</v>
      </c>
      <c r="C197" s="199"/>
      <c r="D197" s="200" t="s">
        <v>698</v>
      </c>
      <c r="E197" s="201" t="s">
        <v>623</v>
      </c>
      <c r="F197" s="202">
        <v>196</v>
      </c>
      <c r="G197" s="201"/>
      <c r="H197" s="201">
        <v>299</v>
      </c>
      <c r="I197" s="203">
        <v>299</v>
      </c>
      <c r="J197" s="204" t="s">
        <v>681</v>
      </c>
      <c r="K197" s="205">
        <v>103</v>
      </c>
      <c r="L197" s="206">
        <v>0.52551020408163296</v>
      </c>
      <c r="M197" s="201" t="s">
        <v>591</v>
      </c>
      <c r="N197" s="207">
        <v>42620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98">
        <v>55</v>
      </c>
      <c r="B198" s="199">
        <v>42473</v>
      </c>
      <c r="C198" s="199"/>
      <c r="D198" s="200" t="s">
        <v>699</v>
      </c>
      <c r="E198" s="201" t="s">
        <v>623</v>
      </c>
      <c r="F198" s="202">
        <v>88</v>
      </c>
      <c r="G198" s="201"/>
      <c r="H198" s="201">
        <v>103</v>
      </c>
      <c r="I198" s="203">
        <v>103</v>
      </c>
      <c r="J198" s="204" t="s">
        <v>681</v>
      </c>
      <c r="K198" s="205">
        <v>15</v>
      </c>
      <c r="L198" s="206">
        <v>0.170454545454545</v>
      </c>
      <c r="M198" s="201" t="s">
        <v>591</v>
      </c>
      <c r="N198" s="207">
        <v>42530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98">
        <v>56</v>
      </c>
      <c r="B199" s="199">
        <v>42492</v>
      </c>
      <c r="C199" s="199"/>
      <c r="D199" s="200" t="s">
        <v>700</v>
      </c>
      <c r="E199" s="201" t="s">
        <v>623</v>
      </c>
      <c r="F199" s="202">
        <v>127.5</v>
      </c>
      <c r="G199" s="201"/>
      <c r="H199" s="201">
        <v>148</v>
      </c>
      <c r="I199" s="203" t="s">
        <v>701</v>
      </c>
      <c r="J199" s="204" t="s">
        <v>681</v>
      </c>
      <c r="K199" s="205">
        <f t="shared" ref="K199:K203" si="91">H199-F199</f>
        <v>20.5</v>
      </c>
      <c r="L199" s="206">
        <f t="shared" ref="L199:L203" si="92">K199/F199</f>
        <v>0.16078431372549021</v>
      </c>
      <c r="M199" s="201" t="s">
        <v>591</v>
      </c>
      <c r="N199" s="207">
        <v>42564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98">
        <v>57</v>
      </c>
      <c r="B200" s="199">
        <v>42493</v>
      </c>
      <c r="C200" s="199"/>
      <c r="D200" s="200" t="s">
        <v>702</v>
      </c>
      <c r="E200" s="201" t="s">
        <v>623</v>
      </c>
      <c r="F200" s="202">
        <v>675</v>
      </c>
      <c r="G200" s="201"/>
      <c r="H200" s="201">
        <v>815</v>
      </c>
      <c r="I200" s="203" t="s">
        <v>703</v>
      </c>
      <c r="J200" s="204" t="s">
        <v>681</v>
      </c>
      <c r="K200" s="205">
        <f t="shared" si="91"/>
        <v>140</v>
      </c>
      <c r="L200" s="206">
        <f t="shared" si="92"/>
        <v>0.2074074074074074</v>
      </c>
      <c r="M200" s="201" t="s">
        <v>591</v>
      </c>
      <c r="N200" s="207">
        <v>43154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08">
        <v>58</v>
      </c>
      <c r="B201" s="209">
        <v>42522</v>
      </c>
      <c r="C201" s="209"/>
      <c r="D201" s="210" t="s">
        <v>704</v>
      </c>
      <c r="E201" s="211" t="s">
        <v>623</v>
      </c>
      <c r="F201" s="212">
        <v>500</v>
      </c>
      <c r="G201" s="212"/>
      <c r="H201" s="213">
        <v>232.5</v>
      </c>
      <c r="I201" s="213" t="s">
        <v>705</v>
      </c>
      <c r="J201" s="214" t="s">
        <v>706</v>
      </c>
      <c r="K201" s="215">
        <f t="shared" si="91"/>
        <v>-267.5</v>
      </c>
      <c r="L201" s="216">
        <f t="shared" si="92"/>
        <v>-0.53500000000000003</v>
      </c>
      <c r="M201" s="212" t="s">
        <v>604</v>
      </c>
      <c r="N201" s="209">
        <v>43735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98">
        <v>59</v>
      </c>
      <c r="B202" s="199">
        <v>42527</v>
      </c>
      <c r="C202" s="199"/>
      <c r="D202" s="200" t="s">
        <v>542</v>
      </c>
      <c r="E202" s="201" t="s">
        <v>623</v>
      </c>
      <c r="F202" s="202">
        <v>110</v>
      </c>
      <c r="G202" s="201"/>
      <c r="H202" s="201">
        <v>126.5</v>
      </c>
      <c r="I202" s="203">
        <v>125</v>
      </c>
      <c r="J202" s="204" t="s">
        <v>632</v>
      </c>
      <c r="K202" s="205">
        <f t="shared" si="91"/>
        <v>16.5</v>
      </c>
      <c r="L202" s="206">
        <f t="shared" si="92"/>
        <v>0.15</v>
      </c>
      <c r="M202" s="201" t="s">
        <v>591</v>
      </c>
      <c r="N202" s="207">
        <v>42552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98">
        <v>60</v>
      </c>
      <c r="B203" s="199">
        <v>42538</v>
      </c>
      <c r="C203" s="199"/>
      <c r="D203" s="200" t="s">
        <v>707</v>
      </c>
      <c r="E203" s="201" t="s">
        <v>623</v>
      </c>
      <c r="F203" s="202">
        <v>44</v>
      </c>
      <c r="G203" s="201"/>
      <c r="H203" s="201">
        <v>69.5</v>
      </c>
      <c r="I203" s="203">
        <v>69.5</v>
      </c>
      <c r="J203" s="204" t="s">
        <v>708</v>
      </c>
      <c r="K203" s="205">
        <f t="shared" si="91"/>
        <v>25.5</v>
      </c>
      <c r="L203" s="206">
        <f t="shared" si="92"/>
        <v>0.57954545454545459</v>
      </c>
      <c r="M203" s="201" t="s">
        <v>591</v>
      </c>
      <c r="N203" s="207">
        <v>42977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98">
        <v>61</v>
      </c>
      <c r="B204" s="199">
        <v>42549</v>
      </c>
      <c r="C204" s="199"/>
      <c r="D204" s="200" t="s">
        <v>709</v>
      </c>
      <c r="E204" s="201" t="s">
        <v>623</v>
      </c>
      <c r="F204" s="202">
        <v>262.5</v>
      </c>
      <c r="G204" s="201"/>
      <c r="H204" s="201">
        <v>340</v>
      </c>
      <c r="I204" s="203">
        <v>333</v>
      </c>
      <c r="J204" s="204" t="s">
        <v>710</v>
      </c>
      <c r="K204" s="205">
        <v>77.5</v>
      </c>
      <c r="L204" s="206">
        <v>0.29523809523809502</v>
      </c>
      <c r="M204" s="201" t="s">
        <v>591</v>
      </c>
      <c r="N204" s="207">
        <v>43017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98">
        <v>62</v>
      </c>
      <c r="B205" s="199">
        <v>42549</v>
      </c>
      <c r="C205" s="199"/>
      <c r="D205" s="200" t="s">
        <v>711</v>
      </c>
      <c r="E205" s="201" t="s">
        <v>623</v>
      </c>
      <c r="F205" s="202">
        <v>840</v>
      </c>
      <c r="G205" s="201"/>
      <c r="H205" s="201">
        <v>1230</v>
      </c>
      <c r="I205" s="203">
        <v>1230</v>
      </c>
      <c r="J205" s="204" t="s">
        <v>681</v>
      </c>
      <c r="K205" s="205">
        <v>390</v>
      </c>
      <c r="L205" s="206">
        <v>0.46428571428571402</v>
      </c>
      <c r="M205" s="201" t="s">
        <v>591</v>
      </c>
      <c r="N205" s="207">
        <v>42649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21">
        <v>63</v>
      </c>
      <c r="B206" s="222">
        <v>42556</v>
      </c>
      <c r="C206" s="222"/>
      <c r="D206" s="223" t="s">
        <v>712</v>
      </c>
      <c r="E206" s="224" t="s">
        <v>623</v>
      </c>
      <c r="F206" s="224">
        <v>395</v>
      </c>
      <c r="G206" s="225"/>
      <c r="H206" s="225">
        <f>(468.5+342.5)/2</f>
        <v>405.5</v>
      </c>
      <c r="I206" s="225">
        <v>510</v>
      </c>
      <c r="J206" s="226" t="s">
        <v>713</v>
      </c>
      <c r="K206" s="227">
        <f t="shared" ref="K206:K212" si="93">H206-F206</f>
        <v>10.5</v>
      </c>
      <c r="L206" s="228">
        <f t="shared" ref="L206:L212" si="94">K206/F206</f>
        <v>2.6582278481012658E-2</v>
      </c>
      <c r="M206" s="224" t="s">
        <v>714</v>
      </c>
      <c r="N206" s="222">
        <v>43606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08">
        <v>64</v>
      </c>
      <c r="B207" s="209">
        <v>42584</v>
      </c>
      <c r="C207" s="209"/>
      <c r="D207" s="210" t="s">
        <v>715</v>
      </c>
      <c r="E207" s="211" t="s">
        <v>593</v>
      </c>
      <c r="F207" s="212">
        <f>169.5-12.8</f>
        <v>156.69999999999999</v>
      </c>
      <c r="G207" s="212"/>
      <c r="H207" s="213">
        <v>77</v>
      </c>
      <c r="I207" s="213" t="s">
        <v>716</v>
      </c>
      <c r="J207" s="214" t="s">
        <v>717</v>
      </c>
      <c r="K207" s="215">
        <f t="shared" si="93"/>
        <v>-79.699999999999989</v>
      </c>
      <c r="L207" s="216">
        <f t="shared" si="94"/>
        <v>-0.50861518825781749</v>
      </c>
      <c r="M207" s="212" t="s">
        <v>604</v>
      </c>
      <c r="N207" s="209">
        <v>43522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08">
        <v>65</v>
      </c>
      <c r="B208" s="209">
        <v>42586</v>
      </c>
      <c r="C208" s="209"/>
      <c r="D208" s="210" t="s">
        <v>718</v>
      </c>
      <c r="E208" s="211" t="s">
        <v>623</v>
      </c>
      <c r="F208" s="212">
        <v>400</v>
      </c>
      <c r="G208" s="212"/>
      <c r="H208" s="213">
        <v>305</v>
      </c>
      <c r="I208" s="213">
        <v>475</v>
      </c>
      <c r="J208" s="214" t="s">
        <v>719</v>
      </c>
      <c r="K208" s="215">
        <f t="shared" si="93"/>
        <v>-95</v>
      </c>
      <c r="L208" s="216">
        <f t="shared" si="94"/>
        <v>-0.23749999999999999</v>
      </c>
      <c r="M208" s="212" t="s">
        <v>604</v>
      </c>
      <c r="N208" s="209">
        <v>43606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98">
        <v>66</v>
      </c>
      <c r="B209" s="199">
        <v>42593</v>
      </c>
      <c r="C209" s="199"/>
      <c r="D209" s="200" t="s">
        <v>720</v>
      </c>
      <c r="E209" s="201" t="s">
        <v>623</v>
      </c>
      <c r="F209" s="202">
        <v>86.5</v>
      </c>
      <c r="G209" s="201"/>
      <c r="H209" s="201">
        <v>130</v>
      </c>
      <c r="I209" s="203">
        <v>130</v>
      </c>
      <c r="J209" s="204" t="s">
        <v>721</v>
      </c>
      <c r="K209" s="205">
        <f t="shared" si="93"/>
        <v>43.5</v>
      </c>
      <c r="L209" s="206">
        <f t="shared" si="94"/>
        <v>0.50289017341040465</v>
      </c>
      <c r="M209" s="201" t="s">
        <v>591</v>
      </c>
      <c r="N209" s="207">
        <v>43091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08">
        <v>67</v>
      </c>
      <c r="B210" s="209">
        <v>42600</v>
      </c>
      <c r="C210" s="209"/>
      <c r="D210" s="210" t="s">
        <v>110</v>
      </c>
      <c r="E210" s="211" t="s">
        <v>623</v>
      </c>
      <c r="F210" s="212">
        <v>133.5</v>
      </c>
      <c r="G210" s="212"/>
      <c r="H210" s="213">
        <v>126.5</v>
      </c>
      <c r="I210" s="213">
        <v>178</v>
      </c>
      <c r="J210" s="214" t="s">
        <v>722</v>
      </c>
      <c r="K210" s="215">
        <f t="shared" si="93"/>
        <v>-7</v>
      </c>
      <c r="L210" s="216">
        <f t="shared" si="94"/>
        <v>-5.2434456928838954E-2</v>
      </c>
      <c r="M210" s="212" t="s">
        <v>604</v>
      </c>
      <c r="N210" s="209">
        <v>42615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98">
        <v>68</v>
      </c>
      <c r="B211" s="199">
        <v>42613</v>
      </c>
      <c r="C211" s="199"/>
      <c r="D211" s="200" t="s">
        <v>723</v>
      </c>
      <c r="E211" s="201" t="s">
        <v>623</v>
      </c>
      <c r="F211" s="202">
        <v>560</v>
      </c>
      <c r="G211" s="201"/>
      <c r="H211" s="201">
        <v>725</v>
      </c>
      <c r="I211" s="203">
        <v>725</v>
      </c>
      <c r="J211" s="204" t="s">
        <v>625</v>
      </c>
      <c r="K211" s="205">
        <f t="shared" si="93"/>
        <v>165</v>
      </c>
      <c r="L211" s="206">
        <f t="shared" si="94"/>
        <v>0.29464285714285715</v>
      </c>
      <c r="M211" s="201" t="s">
        <v>591</v>
      </c>
      <c r="N211" s="207">
        <v>42456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98">
        <v>69</v>
      </c>
      <c r="B212" s="199">
        <v>42614</v>
      </c>
      <c r="C212" s="199"/>
      <c r="D212" s="200" t="s">
        <v>724</v>
      </c>
      <c r="E212" s="201" t="s">
        <v>623</v>
      </c>
      <c r="F212" s="202">
        <v>160.5</v>
      </c>
      <c r="G212" s="201"/>
      <c r="H212" s="201">
        <v>210</v>
      </c>
      <c r="I212" s="203">
        <v>210</v>
      </c>
      <c r="J212" s="204" t="s">
        <v>625</v>
      </c>
      <c r="K212" s="205">
        <f t="shared" si="93"/>
        <v>49.5</v>
      </c>
      <c r="L212" s="206">
        <f t="shared" si="94"/>
        <v>0.30841121495327101</v>
      </c>
      <c r="M212" s="201" t="s">
        <v>591</v>
      </c>
      <c r="N212" s="207">
        <v>42871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98">
        <v>70</v>
      </c>
      <c r="B213" s="199">
        <v>42646</v>
      </c>
      <c r="C213" s="199"/>
      <c r="D213" s="200" t="s">
        <v>397</v>
      </c>
      <c r="E213" s="201" t="s">
        <v>623</v>
      </c>
      <c r="F213" s="202">
        <v>430</v>
      </c>
      <c r="G213" s="201"/>
      <c r="H213" s="201">
        <v>596</v>
      </c>
      <c r="I213" s="203">
        <v>575</v>
      </c>
      <c r="J213" s="204" t="s">
        <v>725</v>
      </c>
      <c r="K213" s="205">
        <v>166</v>
      </c>
      <c r="L213" s="206">
        <v>0.38604651162790699</v>
      </c>
      <c r="M213" s="201" t="s">
        <v>591</v>
      </c>
      <c r="N213" s="207">
        <v>42769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98">
        <v>71</v>
      </c>
      <c r="B214" s="199">
        <v>42657</v>
      </c>
      <c r="C214" s="199"/>
      <c r="D214" s="200" t="s">
        <v>726</v>
      </c>
      <c r="E214" s="201" t="s">
        <v>623</v>
      </c>
      <c r="F214" s="202">
        <v>280</v>
      </c>
      <c r="G214" s="201"/>
      <c r="H214" s="201">
        <v>345</v>
      </c>
      <c r="I214" s="203">
        <v>345</v>
      </c>
      <c r="J214" s="204" t="s">
        <v>625</v>
      </c>
      <c r="K214" s="205">
        <f t="shared" ref="K214:K219" si="95">H214-F214</f>
        <v>65</v>
      </c>
      <c r="L214" s="206">
        <f t="shared" ref="L214:L215" si="96">K214/F214</f>
        <v>0.23214285714285715</v>
      </c>
      <c r="M214" s="201" t="s">
        <v>591</v>
      </c>
      <c r="N214" s="207">
        <v>42814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98">
        <v>72</v>
      </c>
      <c r="B215" s="199">
        <v>42657</v>
      </c>
      <c r="C215" s="199"/>
      <c r="D215" s="200" t="s">
        <v>727</v>
      </c>
      <c r="E215" s="201" t="s">
        <v>623</v>
      </c>
      <c r="F215" s="202">
        <v>245</v>
      </c>
      <c r="G215" s="201"/>
      <c r="H215" s="201">
        <v>325.5</v>
      </c>
      <c r="I215" s="203">
        <v>330</v>
      </c>
      <c r="J215" s="204" t="s">
        <v>728</v>
      </c>
      <c r="K215" s="205">
        <f t="shared" si="95"/>
        <v>80.5</v>
      </c>
      <c r="L215" s="206">
        <f t="shared" si="96"/>
        <v>0.32857142857142857</v>
      </c>
      <c r="M215" s="201" t="s">
        <v>591</v>
      </c>
      <c r="N215" s="207">
        <v>42769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98">
        <v>73</v>
      </c>
      <c r="B216" s="199">
        <v>42660</v>
      </c>
      <c r="C216" s="199"/>
      <c r="D216" s="200" t="s">
        <v>347</v>
      </c>
      <c r="E216" s="201" t="s">
        <v>623</v>
      </c>
      <c r="F216" s="202">
        <v>125</v>
      </c>
      <c r="G216" s="201"/>
      <c r="H216" s="201">
        <v>160</v>
      </c>
      <c r="I216" s="203">
        <v>160</v>
      </c>
      <c r="J216" s="204" t="s">
        <v>681</v>
      </c>
      <c r="K216" s="205">
        <f t="shared" si="95"/>
        <v>35</v>
      </c>
      <c r="L216" s="206">
        <v>0.28000000000000003</v>
      </c>
      <c r="M216" s="201" t="s">
        <v>591</v>
      </c>
      <c r="N216" s="207">
        <v>42803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98">
        <v>74</v>
      </c>
      <c r="B217" s="199">
        <v>42660</v>
      </c>
      <c r="C217" s="199"/>
      <c r="D217" s="200" t="s">
        <v>470</v>
      </c>
      <c r="E217" s="201" t="s">
        <v>623</v>
      </c>
      <c r="F217" s="202">
        <v>114</v>
      </c>
      <c r="G217" s="201"/>
      <c r="H217" s="201">
        <v>145</v>
      </c>
      <c r="I217" s="203">
        <v>145</v>
      </c>
      <c r="J217" s="204" t="s">
        <v>681</v>
      </c>
      <c r="K217" s="205">
        <f t="shared" si="95"/>
        <v>31</v>
      </c>
      <c r="L217" s="206">
        <f t="shared" ref="L217:L219" si="97">K217/F217</f>
        <v>0.27192982456140352</v>
      </c>
      <c r="M217" s="201" t="s">
        <v>591</v>
      </c>
      <c r="N217" s="207">
        <v>42859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98">
        <v>75</v>
      </c>
      <c r="B218" s="199">
        <v>42660</v>
      </c>
      <c r="C218" s="199"/>
      <c r="D218" s="200" t="s">
        <v>729</v>
      </c>
      <c r="E218" s="201" t="s">
        <v>623</v>
      </c>
      <c r="F218" s="202">
        <v>212</v>
      </c>
      <c r="G218" s="201"/>
      <c r="H218" s="201">
        <v>280</v>
      </c>
      <c r="I218" s="203">
        <v>276</v>
      </c>
      <c r="J218" s="204" t="s">
        <v>730</v>
      </c>
      <c r="K218" s="205">
        <f t="shared" si="95"/>
        <v>68</v>
      </c>
      <c r="L218" s="206">
        <f t="shared" si="97"/>
        <v>0.32075471698113206</v>
      </c>
      <c r="M218" s="201" t="s">
        <v>591</v>
      </c>
      <c r="N218" s="207">
        <v>42858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98">
        <v>76</v>
      </c>
      <c r="B219" s="199">
        <v>42678</v>
      </c>
      <c r="C219" s="199"/>
      <c r="D219" s="200" t="s">
        <v>458</v>
      </c>
      <c r="E219" s="201" t="s">
        <v>623</v>
      </c>
      <c r="F219" s="202">
        <v>155</v>
      </c>
      <c r="G219" s="201"/>
      <c r="H219" s="201">
        <v>210</v>
      </c>
      <c r="I219" s="203">
        <v>210</v>
      </c>
      <c r="J219" s="204" t="s">
        <v>731</v>
      </c>
      <c r="K219" s="205">
        <f t="shared" si="95"/>
        <v>55</v>
      </c>
      <c r="L219" s="206">
        <f t="shared" si="97"/>
        <v>0.35483870967741937</v>
      </c>
      <c r="M219" s="201" t="s">
        <v>591</v>
      </c>
      <c r="N219" s="207">
        <v>42944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08">
        <v>77</v>
      </c>
      <c r="B220" s="209">
        <v>42710</v>
      </c>
      <c r="C220" s="209"/>
      <c r="D220" s="210" t="s">
        <v>732</v>
      </c>
      <c r="E220" s="211" t="s">
        <v>623</v>
      </c>
      <c r="F220" s="212">
        <v>150.5</v>
      </c>
      <c r="G220" s="212"/>
      <c r="H220" s="213">
        <v>72.5</v>
      </c>
      <c r="I220" s="213">
        <v>174</v>
      </c>
      <c r="J220" s="214" t="s">
        <v>733</v>
      </c>
      <c r="K220" s="215">
        <v>-78</v>
      </c>
      <c r="L220" s="216">
        <v>-0.51827242524916906</v>
      </c>
      <c r="M220" s="212" t="s">
        <v>604</v>
      </c>
      <c r="N220" s="209">
        <v>43333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98">
        <v>78</v>
      </c>
      <c r="B221" s="199">
        <v>42712</v>
      </c>
      <c r="C221" s="199"/>
      <c r="D221" s="200" t="s">
        <v>734</v>
      </c>
      <c r="E221" s="201" t="s">
        <v>623</v>
      </c>
      <c r="F221" s="202">
        <v>380</v>
      </c>
      <c r="G221" s="201"/>
      <c r="H221" s="201">
        <v>478</v>
      </c>
      <c r="I221" s="203">
        <v>468</v>
      </c>
      <c r="J221" s="204" t="s">
        <v>681</v>
      </c>
      <c r="K221" s="205">
        <f t="shared" ref="K221:K223" si="98">H221-F221</f>
        <v>98</v>
      </c>
      <c r="L221" s="206">
        <f t="shared" ref="L221:L223" si="99">K221/F221</f>
        <v>0.25789473684210529</v>
      </c>
      <c r="M221" s="201" t="s">
        <v>591</v>
      </c>
      <c r="N221" s="207">
        <v>43025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98">
        <v>79</v>
      </c>
      <c r="B222" s="199">
        <v>42734</v>
      </c>
      <c r="C222" s="199"/>
      <c r="D222" s="200" t="s">
        <v>109</v>
      </c>
      <c r="E222" s="201" t="s">
        <v>623</v>
      </c>
      <c r="F222" s="202">
        <v>305</v>
      </c>
      <c r="G222" s="201"/>
      <c r="H222" s="201">
        <v>375</v>
      </c>
      <c r="I222" s="203">
        <v>375</v>
      </c>
      <c r="J222" s="204" t="s">
        <v>681</v>
      </c>
      <c r="K222" s="205">
        <f t="shared" si="98"/>
        <v>70</v>
      </c>
      <c r="L222" s="206">
        <f t="shared" si="99"/>
        <v>0.22950819672131148</v>
      </c>
      <c r="M222" s="201" t="s">
        <v>591</v>
      </c>
      <c r="N222" s="207">
        <v>42768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98">
        <v>80</v>
      </c>
      <c r="B223" s="199">
        <v>42739</v>
      </c>
      <c r="C223" s="199"/>
      <c r="D223" s="200" t="s">
        <v>95</v>
      </c>
      <c r="E223" s="201" t="s">
        <v>623</v>
      </c>
      <c r="F223" s="202">
        <v>99.5</v>
      </c>
      <c r="G223" s="201"/>
      <c r="H223" s="201">
        <v>158</v>
      </c>
      <c r="I223" s="203">
        <v>158</v>
      </c>
      <c r="J223" s="204" t="s">
        <v>681</v>
      </c>
      <c r="K223" s="205">
        <f t="shared" si="98"/>
        <v>58.5</v>
      </c>
      <c r="L223" s="206">
        <f t="shared" si="99"/>
        <v>0.5879396984924623</v>
      </c>
      <c r="M223" s="201" t="s">
        <v>591</v>
      </c>
      <c r="N223" s="207">
        <v>42898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98">
        <v>81</v>
      </c>
      <c r="B224" s="199">
        <v>42739</v>
      </c>
      <c r="C224" s="199"/>
      <c r="D224" s="200" t="s">
        <v>95</v>
      </c>
      <c r="E224" s="201" t="s">
        <v>623</v>
      </c>
      <c r="F224" s="202">
        <v>99.5</v>
      </c>
      <c r="G224" s="201"/>
      <c r="H224" s="201">
        <v>158</v>
      </c>
      <c r="I224" s="203">
        <v>158</v>
      </c>
      <c r="J224" s="204" t="s">
        <v>681</v>
      </c>
      <c r="K224" s="205">
        <v>58.5</v>
      </c>
      <c r="L224" s="206">
        <v>0.58793969849246197</v>
      </c>
      <c r="M224" s="201" t="s">
        <v>591</v>
      </c>
      <c r="N224" s="207">
        <v>42898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98">
        <v>82</v>
      </c>
      <c r="B225" s="199">
        <v>42786</v>
      </c>
      <c r="C225" s="199"/>
      <c r="D225" s="200" t="s">
        <v>186</v>
      </c>
      <c r="E225" s="201" t="s">
        <v>623</v>
      </c>
      <c r="F225" s="202">
        <v>140.5</v>
      </c>
      <c r="G225" s="201"/>
      <c r="H225" s="201">
        <v>220</v>
      </c>
      <c r="I225" s="203">
        <v>220</v>
      </c>
      <c r="J225" s="204" t="s">
        <v>681</v>
      </c>
      <c r="K225" s="205">
        <f>H225-F225</f>
        <v>79.5</v>
      </c>
      <c r="L225" s="206">
        <f>K225/F225</f>
        <v>0.5658362989323843</v>
      </c>
      <c r="M225" s="201" t="s">
        <v>591</v>
      </c>
      <c r="N225" s="207">
        <v>42864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98">
        <v>83</v>
      </c>
      <c r="B226" s="199">
        <v>42786</v>
      </c>
      <c r="C226" s="199"/>
      <c r="D226" s="200" t="s">
        <v>735</v>
      </c>
      <c r="E226" s="201" t="s">
        <v>623</v>
      </c>
      <c r="F226" s="202">
        <v>202.5</v>
      </c>
      <c r="G226" s="201"/>
      <c r="H226" s="201">
        <v>234</v>
      </c>
      <c r="I226" s="203">
        <v>234</v>
      </c>
      <c r="J226" s="204" t="s">
        <v>681</v>
      </c>
      <c r="K226" s="205">
        <v>31.5</v>
      </c>
      <c r="L226" s="206">
        <v>0.155555555555556</v>
      </c>
      <c r="M226" s="201" t="s">
        <v>591</v>
      </c>
      <c r="N226" s="207">
        <v>42836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98">
        <v>84</v>
      </c>
      <c r="B227" s="199">
        <v>42818</v>
      </c>
      <c r="C227" s="199"/>
      <c r="D227" s="200" t="s">
        <v>736</v>
      </c>
      <c r="E227" s="201" t="s">
        <v>623</v>
      </c>
      <c r="F227" s="202">
        <v>300.5</v>
      </c>
      <c r="G227" s="201"/>
      <c r="H227" s="201">
        <v>417.5</v>
      </c>
      <c r="I227" s="203">
        <v>420</v>
      </c>
      <c r="J227" s="204" t="s">
        <v>737</v>
      </c>
      <c r="K227" s="205">
        <f>H227-F227</f>
        <v>117</v>
      </c>
      <c r="L227" s="206">
        <f>K227/F227</f>
        <v>0.38935108153078202</v>
      </c>
      <c r="M227" s="201" t="s">
        <v>591</v>
      </c>
      <c r="N227" s="207">
        <v>43070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98">
        <v>85</v>
      </c>
      <c r="B228" s="199">
        <v>42818</v>
      </c>
      <c r="C228" s="199"/>
      <c r="D228" s="200" t="s">
        <v>711</v>
      </c>
      <c r="E228" s="201" t="s">
        <v>623</v>
      </c>
      <c r="F228" s="202">
        <v>850</v>
      </c>
      <c r="G228" s="201"/>
      <c r="H228" s="201">
        <v>1042.5</v>
      </c>
      <c r="I228" s="203">
        <v>1023</v>
      </c>
      <c r="J228" s="204" t="s">
        <v>738</v>
      </c>
      <c r="K228" s="205">
        <v>192.5</v>
      </c>
      <c r="L228" s="206">
        <v>0.22647058823529401</v>
      </c>
      <c r="M228" s="201" t="s">
        <v>591</v>
      </c>
      <c r="N228" s="207">
        <v>42830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98">
        <v>86</v>
      </c>
      <c r="B229" s="199">
        <v>42830</v>
      </c>
      <c r="C229" s="199"/>
      <c r="D229" s="200" t="s">
        <v>489</v>
      </c>
      <c r="E229" s="201" t="s">
        <v>623</v>
      </c>
      <c r="F229" s="202">
        <v>785</v>
      </c>
      <c r="G229" s="201"/>
      <c r="H229" s="201">
        <v>930</v>
      </c>
      <c r="I229" s="203">
        <v>920</v>
      </c>
      <c r="J229" s="204" t="s">
        <v>739</v>
      </c>
      <c r="K229" s="205">
        <f>H229-F229</f>
        <v>145</v>
      </c>
      <c r="L229" s="206">
        <f>K229/F229</f>
        <v>0.18471337579617833</v>
      </c>
      <c r="M229" s="201" t="s">
        <v>591</v>
      </c>
      <c r="N229" s="207">
        <v>42976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08">
        <v>87</v>
      </c>
      <c r="B230" s="209">
        <v>42831</v>
      </c>
      <c r="C230" s="209"/>
      <c r="D230" s="210" t="s">
        <v>740</v>
      </c>
      <c r="E230" s="211" t="s">
        <v>623</v>
      </c>
      <c r="F230" s="212">
        <v>40</v>
      </c>
      <c r="G230" s="212"/>
      <c r="H230" s="213">
        <v>13.1</v>
      </c>
      <c r="I230" s="213">
        <v>60</v>
      </c>
      <c r="J230" s="214" t="s">
        <v>741</v>
      </c>
      <c r="K230" s="215">
        <v>-26.9</v>
      </c>
      <c r="L230" s="216">
        <v>-0.67249999999999999</v>
      </c>
      <c r="M230" s="212" t="s">
        <v>604</v>
      </c>
      <c r="N230" s="209">
        <v>43138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98">
        <v>88</v>
      </c>
      <c r="B231" s="199">
        <v>42837</v>
      </c>
      <c r="C231" s="199"/>
      <c r="D231" s="200" t="s">
        <v>94</v>
      </c>
      <c r="E231" s="201" t="s">
        <v>623</v>
      </c>
      <c r="F231" s="202">
        <v>289.5</v>
      </c>
      <c r="G231" s="201"/>
      <c r="H231" s="201">
        <v>354</v>
      </c>
      <c r="I231" s="203">
        <v>360</v>
      </c>
      <c r="J231" s="204" t="s">
        <v>742</v>
      </c>
      <c r="K231" s="205">
        <f t="shared" ref="K231:K239" si="100">H231-F231</f>
        <v>64.5</v>
      </c>
      <c r="L231" s="206">
        <f t="shared" ref="L231:L239" si="101">K231/F231</f>
        <v>0.22279792746113988</v>
      </c>
      <c r="M231" s="201" t="s">
        <v>591</v>
      </c>
      <c r="N231" s="207">
        <v>43040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98">
        <v>89</v>
      </c>
      <c r="B232" s="199">
        <v>42845</v>
      </c>
      <c r="C232" s="199"/>
      <c r="D232" s="200" t="s">
        <v>428</v>
      </c>
      <c r="E232" s="201" t="s">
        <v>623</v>
      </c>
      <c r="F232" s="202">
        <v>700</v>
      </c>
      <c r="G232" s="201"/>
      <c r="H232" s="201">
        <v>840</v>
      </c>
      <c r="I232" s="203">
        <v>840</v>
      </c>
      <c r="J232" s="204" t="s">
        <v>743</v>
      </c>
      <c r="K232" s="205">
        <f t="shared" si="100"/>
        <v>140</v>
      </c>
      <c r="L232" s="206">
        <f t="shared" si="101"/>
        <v>0.2</v>
      </c>
      <c r="M232" s="201" t="s">
        <v>591</v>
      </c>
      <c r="N232" s="207">
        <v>42893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98">
        <v>90</v>
      </c>
      <c r="B233" s="199">
        <v>42887</v>
      </c>
      <c r="C233" s="199"/>
      <c r="D233" s="200" t="s">
        <v>744</v>
      </c>
      <c r="E233" s="201" t="s">
        <v>623</v>
      </c>
      <c r="F233" s="202">
        <v>130</v>
      </c>
      <c r="G233" s="201"/>
      <c r="H233" s="201">
        <v>144.25</v>
      </c>
      <c r="I233" s="203">
        <v>170</v>
      </c>
      <c r="J233" s="204" t="s">
        <v>745</v>
      </c>
      <c r="K233" s="205">
        <f t="shared" si="100"/>
        <v>14.25</v>
      </c>
      <c r="L233" s="206">
        <f t="shared" si="101"/>
        <v>0.10961538461538461</v>
      </c>
      <c r="M233" s="201" t="s">
        <v>591</v>
      </c>
      <c r="N233" s="207">
        <v>43675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98">
        <v>91</v>
      </c>
      <c r="B234" s="199">
        <v>42901</v>
      </c>
      <c r="C234" s="199"/>
      <c r="D234" s="200" t="s">
        <v>746</v>
      </c>
      <c r="E234" s="201" t="s">
        <v>623</v>
      </c>
      <c r="F234" s="202">
        <v>214.5</v>
      </c>
      <c r="G234" s="201"/>
      <c r="H234" s="201">
        <v>262</v>
      </c>
      <c r="I234" s="203">
        <v>262</v>
      </c>
      <c r="J234" s="204" t="s">
        <v>747</v>
      </c>
      <c r="K234" s="205">
        <f t="shared" si="100"/>
        <v>47.5</v>
      </c>
      <c r="L234" s="206">
        <f t="shared" si="101"/>
        <v>0.22144522144522144</v>
      </c>
      <c r="M234" s="201" t="s">
        <v>591</v>
      </c>
      <c r="N234" s="207">
        <v>42977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29">
        <v>92</v>
      </c>
      <c r="B235" s="230">
        <v>42933</v>
      </c>
      <c r="C235" s="230"/>
      <c r="D235" s="231" t="s">
        <v>748</v>
      </c>
      <c r="E235" s="232" t="s">
        <v>623</v>
      </c>
      <c r="F235" s="233">
        <v>370</v>
      </c>
      <c r="G235" s="232"/>
      <c r="H235" s="232">
        <v>447.5</v>
      </c>
      <c r="I235" s="234">
        <v>450</v>
      </c>
      <c r="J235" s="235" t="s">
        <v>681</v>
      </c>
      <c r="K235" s="205">
        <f t="shared" si="100"/>
        <v>77.5</v>
      </c>
      <c r="L235" s="236">
        <f t="shared" si="101"/>
        <v>0.20945945945945946</v>
      </c>
      <c r="M235" s="232" t="s">
        <v>591</v>
      </c>
      <c r="N235" s="237">
        <v>43035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29">
        <v>93</v>
      </c>
      <c r="B236" s="230">
        <v>42943</v>
      </c>
      <c r="C236" s="230"/>
      <c r="D236" s="231" t="s">
        <v>184</v>
      </c>
      <c r="E236" s="232" t="s">
        <v>623</v>
      </c>
      <c r="F236" s="233">
        <v>657.5</v>
      </c>
      <c r="G236" s="232"/>
      <c r="H236" s="232">
        <v>825</v>
      </c>
      <c r="I236" s="234">
        <v>820</v>
      </c>
      <c r="J236" s="235" t="s">
        <v>681</v>
      </c>
      <c r="K236" s="205">
        <f t="shared" si="100"/>
        <v>167.5</v>
      </c>
      <c r="L236" s="236">
        <f t="shared" si="101"/>
        <v>0.25475285171102663</v>
      </c>
      <c r="M236" s="232" t="s">
        <v>591</v>
      </c>
      <c r="N236" s="237">
        <v>43090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98">
        <v>94</v>
      </c>
      <c r="B237" s="199">
        <v>42964</v>
      </c>
      <c r="C237" s="199"/>
      <c r="D237" s="200" t="s">
        <v>363</v>
      </c>
      <c r="E237" s="201" t="s">
        <v>623</v>
      </c>
      <c r="F237" s="202">
        <v>605</v>
      </c>
      <c r="G237" s="201"/>
      <c r="H237" s="201">
        <v>750</v>
      </c>
      <c r="I237" s="203">
        <v>750</v>
      </c>
      <c r="J237" s="204" t="s">
        <v>739</v>
      </c>
      <c r="K237" s="205">
        <f t="shared" si="100"/>
        <v>145</v>
      </c>
      <c r="L237" s="206">
        <f t="shared" si="101"/>
        <v>0.23966942148760331</v>
      </c>
      <c r="M237" s="201" t="s">
        <v>591</v>
      </c>
      <c r="N237" s="207">
        <v>43027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08">
        <v>95</v>
      </c>
      <c r="B238" s="209">
        <v>42979</v>
      </c>
      <c r="C238" s="209"/>
      <c r="D238" s="217" t="s">
        <v>749</v>
      </c>
      <c r="E238" s="212" t="s">
        <v>623</v>
      </c>
      <c r="F238" s="212">
        <v>255</v>
      </c>
      <c r="G238" s="213"/>
      <c r="H238" s="213">
        <v>217.25</v>
      </c>
      <c r="I238" s="213">
        <v>320</v>
      </c>
      <c r="J238" s="214" t="s">
        <v>750</v>
      </c>
      <c r="K238" s="215">
        <f t="shared" si="100"/>
        <v>-37.75</v>
      </c>
      <c r="L238" s="218">
        <f t="shared" si="101"/>
        <v>-0.14803921568627451</v>
      </c>
      <c r="M238" s="212" t="s">
        <v>604</v>
      </c>
      <c r="N238" s="209">
        <v>43661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98">
        <v>96</v>
      </c>
      <c r="B239" s="199">
        <v>42997</v>
      </c>
      <c r="C239" s="199"/>
      <c r="D239" s="200" t="s">
        <v>751</v>
      </c>
      <c r="E239" s="201" t="s">
        <v>623</v>
      </c>
      <c r="F239" s="202">
        <v>215</v>
      </c>
      <c r="G239" s="201"/>
      <c r="H239" s="201">
        <v>258</v>
      </c>
      <c r="I239" s="203">
        <v>258</v>
      </c>
      <c r="J239" s="204" t="s">
        <v>681</v>
      </c>
      <c r="K239" s="205">
        <f t="shared" si="100"/>
        <v>43</v>
      </c>
      <c r="L239" s="206">
        <f t="shared" si="101"/>
        <v>0.2</v>
      </c>
      <c r="M239" s="201" t="s">
        <v>591</v>
      </c>
      <c r="N239" s="207">
        <v>43040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98">
        <v>97</v>
      </c>
      <c r="B240" s="199">
        <v>42997</v>
      </c>
      <c r="C240" s="199"/>
      <c r="D240" s="200" t="s">
        <v>751</v>
      </c>
      <c r="E240" s="201" t="s">
        <v>623</v>
      </c>
      <c r="F240" s="202">
        <v>215</v>
      </c>
      <c r="G240" s="201"/>
      <c r="H240" s="201">
        <v>258</v>
      </c>
      <c r="I240" s="203">
        <v>258</v>
      </c>
      <c r="J240" s="235" t="s">
        <v>681</v>
      </c>
      <c r="K240" s="205">
        <v>43</v>
      </c>
      <c r="L240" s="206">
        <v>0.2</v>
      </c>
      <c r="M240" s="201" t="s">
        <v>591</v>
      </c>
      <c r="N240" s="207">
        <v>43040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29">
        <v>98</v>
      </c>
      <c r="B241" s="230">
        <v>42998</v>
      </c>
      <c r="C241" s="230"/>
      <c r="D241" s="231" t="s">
        <v>752</v>
      </c>
      <c r="E241" s="232" t="s">
        <v>623</v>
      </c>
      <c r="F241" s="202">
        <v>75</v>
      </c>
      <c r="G241" s="232"/>
      <c r="H241" s="232">
        <v>90</v>
      </c>
      <c r="I241" s="234">
        <v>90</v>
      </c>
      <c r="J241" s="204" t="s">
        <v>753</v>
      </c>
      <c r="K241" s="205">
        <f t="shared" ref="K241:K246" si="102">H241-F241</f>
        <v>15</v>
      </c>
      <c r="L241" s="206">
        <f t="shared" ref="L241:L246" si="103">K241/F241</f>
        <v>0.2</v>
      </c>
      <c r="M241" s="201" t="s">
        <v>591</v>
      </c>
      <c r="N241" s="207">
        <v>43019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29">
        <v>99</v>
      </c>
      <c r="B242" s="230">
        <v>43011</v>
      </c>
      <c r="C242" s="230"/>
      <c r="D242" s="231" t="s">
        <v>606</v>
      </c>
      <c r="E242" s="232" t="s">
        <v>623</v>
      </c>
      <c r="F242" s="233">
        <v>315</v>
      </c>
      <c r="G242" s="232"/>
      <c r="H242" s="232">
        <v>392</v>
      </c>
      <c r="I242" s="234">
        <v>384</v>
      </c>
      <c r="J242" s="235" t="s">
        <v>754</v>
      </c>
      <c r="K242" s="205">
        <f t="shared" si="102"/>
        <v>77</v>
      </c>
      <c r="L242" s="236">
        <f t="shared" si="103"/>
        <v>0.24444444444444444</v>
      </c>
      <c r="M242" s="232" t="s">
        <v>591</v>
      </c>
      <c r="N242" s="237">
        <v>43017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29">
        <v>100</v>
      </c>
      <c r="B243" s="230">
        <v>43013</v>
      </c>
      <c r="C243" s="230"/>
      <c r="D243" s="231" t="s">
        <v>463</v>
      </c>
      <c r="E243" s="232" t="s">
        <v>623</v>
      </c>
      <c r="F243" s="233">
        <v>145</v>
      </c>
      <c r="G243" s="232"/>
      <c r="H243" s="232">
        <v>179</v>
      </c>
      <c r="I243" s="234">
        <v>180</v>
      </c>
      <c r="J243" s="235" t="s">
        <v>755</v>
      </c>
      <c r="K243" s="205">
        <f t="shared" si="102"/>
        <v>34</v>
      </c>
      <c r="L243" s="236">
        <f t="shared" si="103"/>
        <v>0.23448275862068965</v>
      </c>
      <c r="M243" s="232" t="s">
        <v>591</v>
      </c>
      <c r="N243" s="237">
        <v>43025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29">
        <v>101</v>
      </c>
      <c r="B244" s="230">
        <v>43014</v>
      </c>
      <c r="C244" s="230"/>
      <c r="D244" s="231" t="s">
        <v>337</v>
      </c>
      <c r="E244" s="232" t="s">
        <v>623</v>
      </c>
      <c r="F244" s="233">
        <v>256</v>
      </c>
      <c r="G244" s="232"/>
      <c r="H244" s="232">
        <v>323</v>
      </c>
      <c r="I244" s="234">
        <v>320</v>
      </c>
      <c r="J244" s="235" t="s">
        <v>681</v>
      </c>
      <c r="K244" s="205">
        <f t="shared" si="102"/>
        <v>67</v>
      </c>
      <c r="L244" s="236">
        <f t="shared" si="103"/>
        <v>0.26171875</v>
      </c>
      <c r="M244" s="232" t="s">
        <v>591</v>
      </c>
      <c r="N244" s="237">
        <v>43067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29">
        <v>102</v>
      </c>
      <c r="B245" s="230">
        <v>43017</v>
      </c>
      <c r="C245" s="230"/>
      <c r="D245" s="231" t="s">
        <v>353</v>
      </c>
      <c r="E245" s="232" t="s">
        <v>623</v>
      </c>
      <c r="F245" s="233">
        <v>137.5</v>
      </c>
      <c r="G245" s="232"/>
      <c r="H245" s="232">
        <v>184</v>
      </c>
      <c r="I245" s="234">
        <v>183</v>
      </c>
      <c r="J245" s="235" t="s">
        <v>756</v>
      </c>
      <c r="K245" s="205">
        <f t="shared" si="102"/>
        <v>46.5</v>
      </c>
      <c r="L245" s="236">
        <f t="shared" si="103"/>
        <v>0.33818181818181819</v>
      </c>
      <c r="M245" s="232" t="s">
        <v>591</v>
      </c>
      <c r="N245" s="237">
        <v>43108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29">
        <v>103</v>
      </c>
      <c r="B246" s="230">
        <v>43018</v>
      </c>
      <c r="C246" s="230"/>
      <c r="D246" s="231" t="s">
        <v>757</v>
      </c>
      <c r="E246" s="232" t="s">
        <v>623</v>
      </c>
      <c r="F246" s="233">
        <v>125.5</v>
      </c>
      <c r="G246" s="232"/>
      <c r="H246" s="232">
        <v>158</v>
      </c>
      <c r="I246" s="234">
        <v>155</v>
      </c>
      <c r="J246" s="235" t="s">
        <v>758</v>
      </c>
      <c r="K246" s="205">
        <f t="shared" si="102"/>
        <v>32.5</v>
      </c>
      <c r="L246" s="236">
        <f t="shared" si="103"/>
        <v>0.25896414342629481</v>
      </c>
      <c r="M246" s="232" t="s">
        <v>591</v>
      </c>
      <c r="N246" s="237">
        <v>43067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29">
        <v>104</v>
      </c>
      <c r="B247" s="230">
        <v>43018</v>
      </c>
      <c r="C247" s="230"/>
      <c r="D247" s="231" t="s">
        <v>759</v>
      </c>
      <c r="E247" s="232" t="s">
        <v>623</v>
      </c>
      <c r="F247" s="233">
        <v>895</v>
      </c>
      <c r="G247" s="232"/>
      <c r="H247" s="232">
        <v>1122.5</v>
      </c>
      <c r="I247" s="234">
        <v>1078</v>
      </c>
      <c r="J247" s="235" t="s">
        <v>760</v>
      </c>
      <c r="K247" s="205">
        <v>227.5</v>
      </c>
      <c r="L247" s="236">
        <v>0.25418994413407803</v>
      </c>
      <c r="M247" s="232" t="s">
        <v>591</v>
      </c>
      <c r="N247" s="237">
        <v>43117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29">
        <v>105</v>
      </c>
      <c r="B248" s="230">
        <v>43020</v>
      </c>
      <c r="C248" s="230"/>
      <c r="D248" s="231" t="s">
        <v>346</v>
      </c>
      <c r="E248" s="232" t="s">
        <v>623</v>
      </c>
      <c r="F248" s="233">
        <v>525</v>
      </c>
      <c r="G248" s="232"/>
      <c r="H248" s="232">
        <v>629</v>
      </c>
      <c r="I248" s="234">
        <v>629</v>
      </c>
      <c r="J248" s="235" t="s">
        <v>681</v>
      </c>
      <c r="K248" s="205">
        <v>104</v>
      </c>
      <c r="L248" s="236">
        <v>0.19809523809523799</v>
      </c>
      <c r="M248" s="232" t="s">
        <v>591</v>
      </c>
      <c r="N248" s="237">
        <v>43119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29">
        <v>106</v>
      </c>
      <c r="B249" s="230">
        <v>43046</v>
      </c>
      <c r="C249" s="230"/>
      <c r="D249" s="231" t="s">
        <v>388</v>
      </c>
      <c r="E249" s="232" t="s">
        <v>623</v>
      </c>
      <c r="F249" s="233">
        <v>740</v>
      </c>
      <c r="G249" s="232"/>
      <c r="H249" s="232">
        <v>892.5</v>
      </c>
      <c r="I249" s="234">
        <v>900</v>
      </c>
      <c r="J249" s="235" t="s">
        <v>761</v>
      </c>
      <c r="K249" s="205">
        <f t="shared" ref="K249:K251" si="104">H249-F249</f>
        <v>152.5</v>
      </c>
      <c r="L249" s="236">
        <f t="shared" ref="L249:L251" si="105">K249/F249</f>
        <v>0.20608108108108109</v>
      </c>
      <c r="M249" s="232" t="s">
        <v>591</v>
      </c>
      <c r="N249" s="237">
        <v>43052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98">
        <v>107</v>
      </c>
      <c r="B250" s="199">
        <v>43073</v>
      </c>
      <c r="C250" s="199"/>
      <c r="D250" s="200" t="s">
        <v>762</v>
      </c>
      <c r="E250" s="201" t="s">
        <v>623</v>
      </c>
      <c r="F250" s="202">
        <v>118.5</v>
      </c>
      <c r="G250" s="201"/>
      <c r="H250" s="201">
        <v>143.5</v>
      </c>
      <c r="I250" s="203">
        <v>145</v>
      </c>
      <c r="J250" s="204" t="s">
        <v>613</v>
      </c>
      <c r="K250" s="205">
        <f t="shared" si="104"/>
        <v>25</v>
      </c>
      <c r="L250" s="206">
        <f t="shared" si="105"/>
        <v>0.2109704641350211</v>
      </c>
      <c r="M250" s="201" t="s">
        <v>591</v>
      </c>
      <c r="N250" s="207">
        <v>43097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08">
        <v>108</v>
      </c>
      <c r="B251" s="209">
        <v>43090</v>
      </c>
      <c r="C251" s="209"/>
      <c r="D251" s="210" t="s">
        <v>434</v>
      </c>
      <c r="E251" s="211" t="s">
        <v>623</v>
      </c>
      <c r="F251" s="212">
        <v>715</v>
      </c>
      <c r="G251" s="212"/>
      <c r="H251" s="213">
        <v>500</v>
      </c>
      <c r="I251" s="213">
        <v>872</v>
      </c>
      <c r="J251" s="214" t="s">
        <v>763</v>
      </c>
      <c r="K251" s="215">
        <f t="shared" si="104"/>
        <v>-215</v>
      </c>
      <c r="L251" s="216">
        <f t="shared" si="105"/>
        <v>-0.30069930069930068</v>
      </c>
      <c r="M251" s="212" t="s">
        <v>604</v>
      </c>
      <c r="N251" s="209">
        <v>43670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98">
        <v>109</v>
      </c>
      <c r="B252" s="199">
        <v>43098</v>
      </c>
      <c r="C252" s="199"/>
      <c r="D252" s="200" t="s">
        <v>606</v>
      </c>
      <c r="E252" s="201" t="s">
        <v>623</v>
      </c>
      <c r="F252" s="202">
        <v>435</v>
      </c>
      <c r="G252" s="201"/>
      <c r="H252" s="201">
        <v>542.5</v>
      </c>
      <c r="I252" s="203">
        <v>539</v>
      </c>
      <c r="J252" s="204" t="s">
        <v>681</v>
      </c>
      <c r="K252" s="205">
        <v>107.5</v>
      </c>
      <c r="L252" s="206">
        <v>0.247126436781609</v>
      </c>
      <c r="M252" s="201" t="s">
        <v>591</v>
      </c>
      <c r="N252" s="207">
        <v>43206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98">
        <v>110</v>
      </c>
      <c r="B253" s="199">
        <v>43098</v>
      </c>
      <c r="C253" s="199"/>
      <c r="D253" s="200" t="s">
        <v>563</v>
      </c>
      <c r="E253" s="201" t="s">
        <v>623</v>
      </c>
      <c r="F253" s="202">
        <v>885</v>
      </c>
      <c r="G253" s="201"/>
      <c r="H253" s="201">
        <v>1090</v>
      </c>
      <c r="I253" s="203">
        <v>1084</v>
      </c>
      <c r="J253" s="204" t="s">
        <v>681</v>
      </c>
      <c r="K253" s="205">
        <v>205</v>
      </c>
      <c r="L253" s="206">
        <v>0.23163841807909599</v>
      </c>
      <c r="M253" s="201" t="s">
        <v>591</v>
      </c>
      <c r="N253" s="207">
        <v>43213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38">
        <v>111</v>
      </c>
      <c r="B254" s="239">
        <v>43192</v>
      </c>
      <c r="C254" s="239"/>
      <c r="D254" s="217" t="s">
        <v>764</v>
      </c>
      <c r="E254" s="212" t="s">
        <v>623</v>
      </c>
      <c r="F254" s="240">
        <v>478.5</v>
      </c>
      <c r="G254" s="212"/>
      <c r="H254" s="212">
        <v>442</v>
      </c>
      <c r="I254" s="213">
        <v>613</v>
      </c>
      <c r="J254" s="214" t="s">
        <v>765</v>
      </c>
      <c r="K254" s="215">
        <f t="shared" ref="K254:K257" si="106">H254-F254</f>
        <v>-36.5</v>
      </c>
      <c r="L254" s="216">
        <f t="shared" ref="L254:L257" si="107">K254/F254</f>
        <v>-7.6280041797283177E-2</v>
      </c>
      <c r="M254" s="212" t="s">
        <v>604</v>
      </c>
      <c r="N254" s="209">
        <v>43762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08">
        <v>112</v>
      </c>
      <c r="B255" s="209">
        <v>43194</v>
      </c>
      <c r="C255" s="209"/>
      <c r="D255" s="210" t="s">
        <v>766</v>
      </c>
      <c r="E255" s="211" t="s">
        <v>623</v>
      </c>
      <c r="F255" s="212">
        <f>141.5-7.3</f>
        <v>134.19999999999999</v>
      </c>
      <c r="G255" s="212"/>
      <c r="H255" s="213">
        <v>77</v>
      </c>
      <c r="I255" s="213">
        <v>180</v>
      </c>
      <c r="J255" s="214" t="s">
        <v>767</v>
      </c>
      <c r="K255" s="215">
        <f t="shared" si="106"/>
        <v>-57.199999999999989</v>
      </c>
      <c r="L255" s="216">
        <f t="shared" si="107"/>
        <v>-0.42622950819672129</v>
      </c>
      <c r="M255" s="212" t="s">
        <v>604</v>
      </c>
      <c r="N255" s="209">
        <v>43522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08">
        <v>113</v>
      </c>
      <c r="B256" s="209">
        <v>43209</v>
      </c>
      <c r="C256" s="209"/>
      <c r="D256" s="210" t="s">
        <v>768</v>
      </c>
      <c r="E256" s="211" t="s">
        <v>623</v>
      </c>
      <c r="F256" s="212">
        <v>430</v>
      </c>
      <c r="G256" s="212"/>
      <c r="H256" s="213">
        <v>220</v>
      </c>
      <c r="I256" s="213">
        <v>537</v>
      </c>
      <c r="J256" s="214" t="s">
        <v>769</v>
      </c>
      <c r="K256" s="215">
        <f t="shared" si="106"/>
        <v>-210</v>
      </c>
      <c r="L256" s="216">
        <f t="shared" si="107"/>
        <v>-0.48837209302325579</v>
      </c>
      <c r="M256" s="212" t="s">
        <v>604</v>
      </c>
      <c r="N256" s="209">
        <v>43252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29">
        <v>114</v>
      </c>
      <c r="B257" s="230">
        <v>43220</v>
      </c>
      <c r="C257" s="230"/>
      <c r="D257" s="231" t="s">
        <v>389</v>
      </c>
      <c r="E257" s="232" t="s">
        <v>623</v>
      </c>
      <c r="F257" s="232">
        <v>153.5</v>
      </c>
      <c r="G257" s="232"/>
      <c r="H257" s="232">
        <v>196</v>
      </c>
      <c r="I257" s="234">
        <v>196</v>
      </c>
      <c r="J257" s="204" t="s">
        <v>770</v>
      </c>
      <c r="K257" s="205">
        <f t="shared" si="106"/>
        <v>42.5</v>
      </c>
      <c r="L257" s="206">
        <f t="shared" si="107"/>
        <v>0.27687296416938112</v>
      </c>
      <c r="M257" s="201" t="s">
        <v>591</v>
      </c>
      <c r="N257" s="207">
        <v>43605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08">
        <v>115</v>
      </c>
      <c r="B258" s="209">
        <v>43306</v>
      </c>
      <c r="C258" s="209"/>
      <c r="D258" s="210" t="s">
        <v>740</v>
      </c>
      <c r="E258" s="211" t="s">
        <v>623</v>
      </c>
      <c r="F258" s="212">
        <v>27.5</v>
      </c>
      <c r="G258" s="212"/>
      <c r="H258" s="213">
        <v>13.1</v>
      </c>
      <c r="I258" s="213">
        <v>60</v>
      </c>
      <c r="J258" s="214" t="s">
        <v>771</v>
      </c>
      <c r="K258" s="215">
        <v>-14.4</v>
      </c>
      <c r="L258" s="216">
        <v>-0.52363636363636401</v>
      </c>
      <c r="M258" s="212" t="s">
        <v>604</v>
      </c>
      <c r="N258" s="209">
        <v>43138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38">
        <v>116</v>
      </c>
      <c r="B259" s="239">
        <v>43318</v>
      </c>
      <c r="C259" s="239"/>
      <c r="D259" s="217" t="s">
        <v>772</v>
      </c>
      <c r="E259" s="212" t="s">
        <v>623</v>
      </c>
      <c r="F259" s="212">
        <v>148.5</v>
      </c>
      <c r="G259" s="212"/>
      <c r="H259" s="212">
        <v>102</v>
      </c>
      <c r="I259" s="213">
        <v>182</v>
      </c>
      <c r="J259" s="214" t="s">
        <v>773</v>
      </c>
      <c r="K259" s="215">
        <f>H259-F259</f>
        <v>-46.5</v>
      </c>
      <c r="L259" s="216">
        <f>K259/F259</f>
        <v>-0.31313131313131315</v>
      </c>
      <c r="M259" s="212" t="s">
        <v>604</v>
      </c>
      <c r="N259" s="209">
        <v>43661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98">
        <v>117</v>
      </c>
      <c r="B260" s="199">
        <v>43335</v>
      </c>
      <c r="C260" s="199"/>
      <c r="D260" s="200" t="s">
        <v>774</v>
      </c>
      <c r="E260" s="201" t="s">
        <v>623</v>
      </c>
      <c r="F260" s="232">
        <v>285</v>
      </c>
      <c r="G260" s="201"/>
      <c r="H260" s="201">
        <v>355</v>
      </c>
      <c r="I260" s="203">
        <v>364</v>
      </c>
      <c r="J260" s="204" t="s">
        <v>775</v>
      </c>
      <c r="K260" s="205">
        <v>70</v>
      </c>
      <c r="L260" s="206">
        <v>0.24561403508771901</v>
      </c>
      <c r="M260" s="201" t="s">
        <v>591</v>
      </c>
      <c r="N260" s="207">
        <v>43455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98">
        <v>118</v>
      </c>
      <c r="B261" s="199">
        <v>43341</v>
      </c>
      <c r="C261" s="199"/>
      <c r="D261" s="200" t="s">
        <v>377</v>
      </c>
      <c r="E261" s="201" t="s">
        <v>623</v>
      </c>
      <c r="F261" s="232">
        <v>525</v>
      </c>
      <c r="G261" s="201"/>
      <c r="H261" s="201">
        <v>585</v>
      </c>
      <c r="I261" s="203">
        <v>635</v>
      </c>
      <c r="J261" s="204" t="s">
        <v>776</v>
      </c>
      <c r="K261" s="205">
        <f t="shared" ref="K261:K278" si="108">H261-F261</f>
        <v>60</v>
      </c>
      <c r="L261" s="206">
        <f t="shared" ref="L261:L278" si="109">K261/F261</f>
        <v>0.11428571428571428</v>
      </c>
      <c r="M261" s="201" t="s">
        <v>591</v>
      </c>
      <c r="N261" s="207">
        <v>43662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98">
        <v>119</v>
      </c>
      <c r="B262" s="199">
        <v>43395</v>
      </c>
      <c r="C262" s="199"/>
      <c r="D262" s="200" t="s">
        <v>363</v>
      </c>
      <c r="E262" s="201" t="s">
        <v>623</v>
      </c>
      <c r="F262" s="232">
        <v>475</v>
      </c>
      <c r="G262" s="201"/>
      <c r="H262" s="201">
        <v>574</v>
      </c>
      <c r="I262" s="203">
        <v>570</v>
      </c>
      <c r="J262" s="204" t="s">
        <v>681</v>
      </c>
      <c r="K262" s="205">
        <f t="shared" si="108"/>
        <v>99</v>
      </c>
      <c r="L262" s="206">
        <f t="shared" si="109"/>
        <v>0.20842105263157895</v>
      </c>
      <c r="M262" s="201" t="s">
        <v>591</v>
      </c>
      <c r="N262" s="207">
        <v>43403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29">
        <v>120</v>
      </c>
      <c r="B263" s="230">
        <v>43397</v>
      </c>
      <c r="C263" s="230"/>
      <c r="D263" s="231" t="s">
        <v>384</v>
      </c>
      <c r="E263" s="232" t="s">
        <v>623</v>
      </c>
      <c r="F263" s="232">
        <v>707.5</v>
      </c>
      <c r="G263" s="232"/>
      <c r="H263" s="232">
        <v>872</v>
      </c>
      <c r="I263" s="234">
        <v>872</v>
      </c>
      <c r="J263" s="235" t="s">
        <v>681</v>
      </c>
      <c r="K263" s="205">
        <f t="shared" si="108"/>
        <v>164.5</v>
      </c>
      <c r="L263" s="236">
        <f t="shared" si="109"/>
        <v>0.23250883392226149</v>
      </c>
      <c r="M263" s="232" t="s">
        <v>591</v>
      </c>
      <c r="N263" s="237">
        <v>43482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29">
        <v>121</v>
      </c>
      <c r="B264" s="230">
        <v>43398</v>
      </c>
      <c r="C264" s="230"/>
      <c r="D264" s="231" t="s">
        <v>777</v>
      </c>
      <c r="E264" s="232" t="s">
        <v>623</v>
      </c>
      <c r="F264" s="232">
        <v>162</v>
      </c>
      <c r="G264" s="232"/>
      <c r="H264" s="232">
        <v>204</v>
      </c>
      <c r="I264" s="234">
        <v>209</v>
      </c>
      <c r="J264" s="235" t="s">
        <v>778</v>
      </c>
      <c r="K264" s="205">
        <f t="shared" si="108"/>
        <v>42</v>
      </c>
      <c r="L264" s="236">
        <f t="shared" si="109"/>
        <v>0.25925925925925924</v>
      </c>
      <c r="M264" s="232" t="s">
        <v>591</v>
      </c>
      <c r="N264" s="237">
        <v>43539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29">
        <v>122</v>
      </c>
      <c r="B265" s="230">
        <v>43399</v>
      </c>
      <c r="C265" s="230"/>
      <c r="D265" s="231" t="s">
        <v>482</v>
      </c>
      <c r="E265" s="232" t="s">
        <v>623</v>
      </c>
      <c r="F265" s="232">
        <v>240</v>
      </c>
      <c r="G265" s="232"/>
      <c r="H265" s="232">
        <v>297</v>
      </c>
      <c r="I265" s="234">
        <v>297</v>
      </c>
      <c r="J265" s="235" t="s">
        <v>681</v>
      </c>
      <c r="K265" s="241">
        <f t="shared" si="108"/>
        <v>57</v>
      </c>
      <c r="L265" s="236">
        <f t="shared" si="109"/>
        <v>0.23749999999999999</v>
      </c>
      <c r="M265" s="232" t="s">
        <v>591</v>
      </c>
      <c r="N265" s="237">
        <v>43417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98">
        <v>123</v>
      </c>
      <c r="B266" s="199">
        <v>43439</v>
      </c>
      <c r="C266" s="199"/>
      <c r="D266" s="200" t="s">
        <v>779</v>
      </c>
      <c r="E266" s="201" t="s">
        <v>623</v>
      </c>
      <c r="F266" s="201">
        <v>202.5</v>
      </c>
      <c r="G266" s="201"/>
      <c r="H266" s="201">
        <v>255</v>
      </c>
      <c r="I266" s="203">
        <v>252</v>
      </c>
      <c r="J266" s="204" t="s">
        <v>681</v>
      </c>
      <c r="K266" s="205">
        <f t="shared" si="108"/>
        <v>52.5</v>
      </c>
      <c r="L266" s="206">
        <f t="shared" si="109"/>
        <v>0.25925925925925924</v>
      </c>
      <c r="M266" s="201" t="s">
        <v>591</v>
      </c>
      <c r="N266" s="207">
        <v>43542</v>
      </c>
      <c r="O266" s="1"/>
      <c r="P266" s="1"/>
      <c r="Q266" s="1"/>
      <c r="R266" s="6" t="s">
        <v>780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29">
        <v>124</v>
      </c>
      <c r="B267" s="230">
        <v>43465</v>
      </c>
      <c r="C267" s="199"/>
      <c r="D267" s="231" t="s">
        <v>416</v>
      </c>
      <c r="E267" s="232" t="s">
        <v>623</v>
      </c>
      <c r="F267" s="232">
        <v>710</v>
      </c>
      <c r="G267" s="232"/>
      <c r="H267" s="232">
        <v>866</v>
      </c>
      <c r="I267" s="234">
        <v>866</v>
      </c>
      <c r="J267" s="235" t="s">
        <v>681</v>
      </c>
      <c r="K267" s="205">
        <f t="shared" si="108"/>
        <v>156</v>
      </c>
      <c r="L267" s="206">
        <f t="shared" si="109"/>
        <v>0.21971830985915494</v>
      </c>
      <c r="M267" s="201" t="s">
        <v>591</v>
      </c>
      <c r="N267" s="207">
        <v>43553</v>
      </c>
      <c r="O267" s="1"/>
      <c r="P267" s="1"/>
      <c r="Q267" s="1"/>
      <c r="R267" s="6" t="s">
        <v>780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29">
        <v>125</v>
      </c>
      <c r="B268" s="230">
        <v>43522</v>
      </c>
      <c r="C268" s="230"/>
      <c r="D268" s="231" t="s">
        <v>153</v>
      </c>
      <c r="E268" s="232" t="s">
        <v>623</v>
      </c>
      <c r="F268" s="232">
        <v>337.25</v>
      </c>
      <c r="G268" s="232"/>
      <c r="H268" s="232">
        <v>398.5</v>
      </c>
      <c r="I268" s="234">
        <v>411</v>
      </c>
      <c r="J268" s="204" t="s">
        <v>781</v>
      </c>
      <c r="K268" s="205">
        <f t="shared" si="108"/>
        <v>61.25</v>
      </c>
      <c r="L268" s="206">
        <f t="shared" si="109"/>
        <v>0.1816160118606375</v>
      </c>
      <c r="M268" s="201" t="s">
        <v>591</v>
      </c>
      <c r="N268" s="207">
        <v>43760</v>
      </c>
      <c r="O268" s="1"/>
      <c r="P268" s="1"/>
      <c r="Q268" s="1"/>
      <c r="R268" s="6" t="s">
        <v>780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42">
        <v>126</v>
      </c>
      <c r="B269" s="243">
        <v>43559</v>
      </c>
      <c r="C269" s="243"/>
      <c r="D269" s="244" t="s">
        <v>782</v>
      </c>
      <c r="E269" s="245" t="s">
        <v>623</v>
      </c>
      <c r="F269" s="245">
        <v>130</v>
      </c>
      <c r="G269" s="245"/>
      <c r="H269" s="245">
        <v>65</v>
      </c>
      <c r="I269" s="246">
        <v>158</v>
      </c>
      <c r="J269" s="214" t="s">
        <v>783</v>
      </c>
      <c r="K269" s="215">
        <f t="shared" si="108"/>
        <v>-65</v>
      </c>
      <c r="L269" s="216">
        <f t="shared" si="109"/>
        <v>-0.5</v>
      </c>
      <c r="M269" s="212" t="s">
        <v>604</v>
      </c>
      <c r="N269" s="209">
        <v>43726</v>
      </c>
      <c r="O269" s="1"/>
      <c r="P269" s="1"/>
      <c r="Q269" s="1"/>
      <c r="R269" s="6" t="s">
        <v>784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29">
        <v>127</v>
      </c>
      <c r="B270" s="230">
        <v>43017</v>
      </c>
      <c r="C270" s="230"/>
      <c r="D270" s="231" t="s">
        <v>186</v>
      </c>
      <c r="E270" s="232" t="s">
        <v>623</v>
      </c>
      <c r="F270" s="232">
        <v>141.5</v>
      </c>
      <c r="G270" s="232"/>
      <c r="H270" s="232">
        <v>183.5</v>
      </c>
      <c r="I270" s="234">
        <v>210</v>
      </c>
      <c r="J270" s="204" t="s">
        <v>778</v>
      </c>
      <c r="K270" s="205">
        <f t="shared" si="108"/>
        <v>42</v>
      </c>
      <c r="L270" s="206">
        <f t="shared" si="109"/>
        <v>0.29681978798586572</v>
      </c>
      <c r="M270" s="201" t="s">
        <v>591</v>
      </c>
      <c r="N270" s="207">
        <v>43042</v>
      </c>
      <c r="O270" s="1"/>
      <c r="P270" s="1"/>
      <c r="Q270" s="1"/>
      <c r="R270" s="6" t="s">
        <v>784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42">
        <v>128</v>
      </c>
      <c r="B271" s="243">
        <v>43074</v>
      </c>
      <c r="C271" s="243"/>
      <c r="D271" s="244" t="s">
        <v>785</v>
      </c>
      <c r="E271" s="245" t="s">
        <v>623</v>
      </c>
      <c r="F271" s="240">
        <v>172</v>
      </c>
      <c r="G271" s="245"/>
      <c r="H271" s="245">
        <v>155.25</v>
      </c>
      <c r="I271" s="246">
        <v>230</v>
      </c>
      <c r="J271" s="214" t="s">
        <v>786</v>
      </c>
      <c r="K271" s="215">
        <f t="shared" si="108"/>
        <v>-16.75</v>
      </c>
      <c r="L271" s="216">
        <f t="shared" si="109"/>
        <v>-9.7383720930232565E-2</v>
      </c>
      <c r="M271" s="212" t="s">
        <v>604</v>
      </c>
      <c r="N271" s="209">
        <v>43787</v>
      </c>
      <c r="O271" s="1"/>
      <c r="P271" s="1"/>
      <c r="Q271" s="1"/>
      <c r="R271" s="6" t="s">
        <v>784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29">
        <v>129</v>
      </c>
      <c r="B272" s="230">
        <v>43398</v>
      </c>
      <c r="C272" s="230"/>
      <c r="D272" s="231" t="s">
        <v>108</v>
      </c>
      <c r="E272" s="232" t="s">
        <v>623</v>
      </c>
      <c r="F272" s="232">
        <v>698.5</v>
      </c>
      <c r="G272" s="232"/>
      <c r="H272" s="232">
        <v>890</v>
      </c>
      <c r="I272" s="234">
        <v>890</v>
      </c>
      <c r="J272" s="204" t="s">
        <v>866</v>
      </c>
      <c r="K272" s="205">
        <f t="shared" si="108"/>
        <v>191.5</v>
      </c>
      <c r="L272" s="206">
        <f t="shared" si="109"/>
        <v>0.27415891195418757</v>
      </c>
      <c r="M272" s="201" t="s">
        <v>591</v>
      </c>
      <c r="N272" s="207">
        <v>44328</v>
      </c>
      <c r="O272" s="1"/>
      <c r="P272" s="1"/>
      <c r="Q272" s="1"/>
      <c r="R272" s="6" t="s">
        <v>780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29">
        <v>130</v>
      </c>
      <c r="B273" s="230">
        <v>42877</v>
      </c>
      <c r="C273" s="230"/>
      <c r="D273" s="231" t="s">
        <v>376</v>
      </c>
      <c r="E273" s="232" t="s">
        <v>623</v>
      </c>
      <c r="F273" s="232">
        <v>127.6</v>
      </c>
      <c r="G273" s="232"/>
      <c r="H273" s="232">
        <v>138</v>
      </c>
      <c r="I273" s="234">
        <v>190</v>
      </c>
      <c r="J273" s="204" t="s">
        <v>787</v>
      </c>
      <c r="K273" s="205">
        <f t="shared" si="108"/>
        <v>10.400000000000006</v>
      </c>
      <c r="L273" s="206">
        <f t="shared" si="109"/>
        <v>8.1504702194357417E-2</v>
      </c>
      <c r="M273" s="201" t="s">
        <v>591</v>
      </c>
      <c r="N273" s="207">
        <v>43774</v>
      </c>
      <c r="O273" s="1"/>
      <c r="P273" s="1"/>
      <c r="Q273" s="1"/>
      <c r="R273" s="6" t="s">
        <v>784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29">
        <v>131</v>
      </c>
      <c r="B274" s="230">
        <v>43158</v>
      </c>
      <c r="C274" s="230"/>
      <c r="D274" s="231" t="s">
        <v>788</v>
      </c>
      <c r="E274" s="232" t="s">
        <v>623</v>
      </c>
      <c r="F274" s="232">
        <v>317</v>
      </c>
      <c r="G274" s="232"/>
      <c r="H274" s="232">
        <v>382.5</v>
      </c>
      <c r="I274" s="234">
        <v>398</v>
      </c>
      <c r="J274" s="204" t="s">
        <v>789</v>
      </c>
      <c r="K274" s="205">
        <f t="shared" si="108"/>
        <v>65.5</v>
      </c>
      <c r="L274" s="206">
        <f t="shared" si="109"/>
        <v>0.20662460567823343</v>
      </c>
      <c r="M274" s="201" t="s">
        <v>591</v>
      </c>
      <c r="N274" s="207">
        <v>44238</v>
      </c>
      <c r="O274" s="1"/>
      <c r="P274" s="1"/>
      <c r="Q274" s="1"/>
      <c r="R274" s="6" t="s">
        <v>784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42">
        <v>132</v>
      </c>
      <c r="B275" s="243">
        <v>43164</v>
      </c>
      <c r="C275" s="243"/>
      <c r="D275" s="244" t="s">
        <v>145</v>
      </c>
      <c r="E275" s="245" t="s">
        <v>623</v>
      </c>
      <c r="F275" s="240">
        <f>510-14.4</f>
        <v>495.6</v>
      </c>
      <c r="G275" s="245"/>
      <c r="H275" s="245">
        <v>350</v>
      </c>
      <c r="I275" s="246">
        <v>672</v>
      </c>
      <c r="J275" s="214" t="s">
        <v>790</v>
      </c>
      <c r="K275" s="215">
        <f t="shared" si="108"/>
        <v>-145.60000000000002</v>
      </c>
      <c r="L275" s="216">
        <f t="shared" si="109"/>
        <v>-0.29378531073446329</v>
      </c>
      <c r="M275" s="212" t="s">
        <v>604</v>
      </c>
      <c r="N275" s="209">
        <v>43887</v>
      </c>
      <c r="O275" s="1"/>
      <c r="P275" s="1"/>
      <c r="Q275" s="1"/>
      <c r="R275" s="6" t="s">
        <v>780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42">
        <v>133</v>
      </c>
      <c r="B276" s="243">
        <v>43237</v>
      </c>
      <c r="C276" s="243"/>
      <c r="D276" s="244" t="s">
        <v>474</v>
      </c>
      <c r="E276" s="245" t="s">
        <v>623</v>
      </c>
      <c r="F276" s="240">
        <v>230.3</v>
      </c>
      <c r="G276" s="245"/>
      <c r="H276" s="245">
        <v>102.5</v>
      </c>
      <c r="I276" s="246">
        <v>348</v>
      </c>
      <c r="J276" s="214" t="s">
        <v>791</v>
      </c>
      <c r="K276" s="215">
        <f t="shared" si="108"/>
        <v>-127.80000000000001</v>
      </c>
      <c r="L276" s="216">
        <f t="shared" si="109"/>
        <v>-0.55492835432045162</v>
      </c>
      <c r="M276" s="212" t="s">
        <v>604</v>
      </c>
      <c r="N276" s="209">
        <v>43896</v>
      </c>
      <c r="O276" s="1"/>
      <c r="P276" s="1"/>
      <c r="Q276" s="1"/>
      <c r="R276" s="6" t="s">
        <v>780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29">
        <v>134</v>
      </c>
      <c r="B277" s="230">
        <v>43258</v>
      </c>
      <c r="C277" s="230"/>
      <c r="D277" s="231" t="s">
        <v>439</v>
      </c>
      <c r="E277" s="232" t="s">
        <v>623</v>
      </c>
      <c r="F277" s="232">
        <f>342.5-5.1</f>
        <v>337.4</v>
      </c>
      <c r="G277" s="232"/>
      <c r="H277" s="232">
        <v>412.5</v>
      </c>
      <c r="I277" s="234">
        <v>439</v>
      </c>
      <c r="J277" s="204" t="s">
        <v>792</v>
      </c>
      <c r="K277" s="205">
        <f t="shared" si="108"/>
        <v>75.100000000000023</v>
      </c>
      <c r="L277" s="206">
        <f t="shared" si="109"/>
        <v>0.22258446947243635</v>
      </c>
      <c r="M277" s="201" t="s">
        <v>591</v>
      </c>
      <c r="N277" s="207">
        <v>44230</v>
      </c>
      <c r="O277" s="1"/>
      <c r="P277" s="1"/>
      <c r="Q277" s="1"/>
      <c r="R277" s="6" t="s">
        <v>784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23">
        <v>135</v>
      </c>
      <c r="B278" s="222">
        <v>43285</v>
      </c>
      <c r="C278" s="222"/>
      <c r="D278" s="223" t="s">
        <v>55</v>
      </c>
      <c r="E278" s="224" t="s">
        <v>623</v>
      </c>
      <c r="F278" s="224">
        <f>127.5-5.53</f>
        <v>121.97</v>
      </c>
      <c r="G278" s="225"/>
      <c r="H278" s="225">
        <v>122.5</v>
      </c>
      <c r="I278" s="225">
        <v>170</v>
      </c>
      <c r="J278" s="226" t="s">
        <v>825</v>
      </c>
      <c r="K278" s="227">
        <f t="shared" si="108"/>
        <v>0.53000000000000114</v>
      </c>
      <c r="L278" s="228">
        <f t="shared" si="109"/>
        <v>4.3453308190538747E-3</v>
      </c>
      <c r="M278" s="224" t="s">
        <v>714</v>
      </c>
      <c r="N278" s="222">
        <v>44431</v>
      </c>
      <c r="O278" s="1"/>
      <c r="P278" s="1"/>
      <c r="Q278" s="1"/>
      <c r="R278" s="6" t="s">
        <v>780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42">
        <v>136</v>
      </c>
      <c r="B279" s="243">
        <v>43294</v>
      </c>
      <c r="C279" s="243"/>
      <c r="D279" s="244" t="s">
        <v>365</v>
      </c>
      <c r="E279" s="245" t="s">
        <v>623</v>
      </c>
      <c r="F279" s="240">
        <v>46.5</v>
      </c>
      <c r="G279" s="245"/>
      <c r="H279" s="245">
        <v>17</v>
      </c>
      <c r="I279" s="246">
        <v>59</v>
      </c>
      <c r="J279" s="214" t="s">
        <v>793</v>
      </c>
      <c r="K279" s="215">
        <f t="shared" ref="K279:K287" si="110">H279-F279</f>
        <v>-29.5</v>
      </c>
      <c r="L279" s="216">
        <f t="shared" ref="L279:L287" si="111">K279/F279</f>
        <v>-0.63440860215053763</v>
      </c>
      <c r="M279" s="212" t="s">
        <v>604</v>
      </c>
      <c r="N279" s="209">
        <v>43887</v>
      </c>
      <c r="O279" s="1"/>
      <c r="P279" s="1"/>
      <c r="Q279" s="1"/>
      <c r="R279" s="6" t="s">
        <v>780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29">
        <v>137</v>
      </c>
      <c r="B280" s="230">
        <v>43396</v>
      </c>
      <c r="C280" s="230"/>
      <c r="D280" s="231" t="s">
        <v>418</v>
      </c>
      <c r="E280" s="232" t="s">
        <v>623</v>
      </c>
      <c r="F280" s="232">
        <v>156.5</v>
      </c>
      <c r="G280" s="232"/>
      <c r="H280" s="232">
        <v>207.5</v>
      </c>
      <c r="I280" s="234">
        <v>191</v>
      </c>
      <c r="J280" s="204" t="s">
        <v>681</v>
      </c>
      <c r="K280" s="205">
        <f t="shared" si="110"/>
        <v>51</v>
      </c>
      <c r="L280" s="206">
        <f t="shared" si="111"/>
        <v>0.32587859424920129</v>
      </c>
      <c r="M280" s="201" t="s">
        <v>591</v>
      </c>
      <c r="N280" s="207">
        <v>44369</v>
      </c>
      <c r="O280" s="1"/>
      <c r="P280" s="1"/>
      <c r="Q280" s="1"/>
      <c r="R280" s="6" t="s">
        <v>780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29">
        <v>138</v>
      </c>
      <c r="B281" s="230">
        <v>43439</v>
      </c>
      <c r="C281" s="230"/>
      <c r="D281" s="231" t="s">
        <v>327</v>
      </c>
      <c r="E281" s="232" t="s">
        <v>623</v>
      </c>
      <c r="F281" s="232">
        <v>259.5</v>
      </c>
      <c r="G281" s="232"/>
      <c r="H281" s="232">
        <v>320</v>
      </c>
      <c r="I281" s="234">
        <v>320</v>
      </c>
      <c r="J281" s="204" t="s">
        <v>681</v>
      </c>
      <c r="K281" s="205">
        <f t="shared" si="110"/>
        <v>60.5</v>
      </c>
      <c r="L281" s="206">
        <f t="shared" si="111"/>
        <v>0.23314065510597304</v>
      </c>
      <c r="M281" s="201" t="s">
        <v>591</v>
      </c>
      <c r="N281" s="207">
        <v>44323</v>
      </c>
      <c r="O281" s="1"/>
      <c r="P281" s="1"/>
      <c r="Q281" s="1"/>
      <c r="R281" s="6" t="s">
        <v>780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42">
        <v>139</v>
      </c>
      <c r="B282" s="243">
        <v>43439</v>
      </c>
      <c r="C282" s="243"/>
      <c r="D282" s="244" t="s">
        <v>794</v>
      </c>
      <c r="E282" s="245" t="s">
        <v>623</v>
      </c>
      <c r="F282" s="245">
        <v>715</v>
      </c>
      <c r="G282" s="245"/>
      <c r="H282" s="245">
        <v>445</v>
      </c>
      <c r="I282" s="246">
        <v>840</v>
      </c>
      <c r="J282" s="214" t="s">
        <v>795</v>
      </c>
      <c r="K282" s="215">
        <f t="shared" si="110"/>
        <v>-270</v>
      </c>
      <c r="L282" s="216">
        <f t="shared" si="111"/>
        <v>-0.3776223776223776</v>
      </c>
      <c r="M282" s="212" t="s">
        <v>604</v>
      </c>
      <c r="N282" s="209">
        <v>43800</v>
      </c>
      <c r="O282" s="1"/>
      <c r="P282" s="1"/>
      <c r="Q282" s="1"/>
      <c r="R282" s="6" t="s">
        <v>780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29">
        <v>140</v>
      </c>
      <c r="B283" s="230">
        <v>43469</v>
      </c>
      <c r="C283" s="230"/>
      <c r="D283" s="231" t="s">
        <v>158</v>
      </c>
      <c r="E283" s="232" t="s">
        <v>623</v>
      </c>
      <c r="F283" s="232">
        <v>875</v>
      </c>
      <c r="G283" s="232"/>
      <c r="H283" s="232">
        <v>1165</v>
      </c>
      <c r="I283" s="234">
        <v>1185</v>
      </c>
      <c r="J283" s="204" t="s">
        <v>796</v>
      </c>
      <c r="K283" s="205">
        <f t="shared" si="110"/>
        <v>290</v>
      </c>
      <c r="L283" s="206">
        <f t="shared" si="111"/>
        <v>0.33142857142857141</v>
      </c>
      <c r="M283" s="201" t="s">
        <v>591</v>
      </c>
      <c r="N283" s="207">
        <v>43847</v>
      </c>
      <c r="O283" s="1"/>
      <c r="P283" s="1"/>
      <c r="Q283" s="1"/>
      <c r="R283" s="6" t="s">
        <v>780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29">
        <v>141</v>
      </c>
      <c r="B284" s="230">
        <v>43559</v>
      </c>
      <c r="C284" s="230"/>
      <c r="D284" s="231" t="s">
        <v>343</v>
      </c>
      <c r="E284" s="232" t="s">
        <v>623</v>
      </c>
      <c r="F284" s="232">
        <f>387-14.63</f>
        <v>372.37</v>
      </c>
      <c r="G284" s="232"/>
      <c r="H284" s="232">
        <v>490</v>
      </c>
      <c r="I284" s="234">
        <v>490</v>
      </c>
      <c r="J284" s="204" t="s">
        <v>681</v>
      </c>
      <c r="K284" s="205">
        <f t="shared" si="110"/>
        <v>117.63</v>
      </c>
      <c r="L284" s="206">
        <f t="shared" si="111"/>
        <v>0.31589548030185027</v>
      </c>
      <c r="M284" s="201" t="s">
        <v>591</v>
      </c>
      <c r="N284" s="207">
        <v>43850</v>
      </c>
      <c r="O284" s="1"/>
      <c r="P284" s="1"/>
      <c r="Q284" s="1"/>
      <c r="R284" s="6" t="s">
        <v>780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42">
        <v>142</v>
      </c>
      <c r="B285" s="243">
        <v>43578</v>
      </c>
      <c r="C285" s="243"/>
      <c r="D285" s="244" t="s">
        <v>797</v>
      </c>
      <c r="E285" s="245" t="s">
        <v>593</v>
      </c>
      <c r="F285" s="245">
        <v>220</v>
      </c>
      <c r="G285" s="245"/>
      <c r="H285" s="245">
        <v>127.5</v>
      </c>
      <c r="I285" s="246">
        <v>284</v>
      </c>
      <c r="J285" s="214" t="s">
        <v>798</v>
      </c>
      <c r="K285" s="215">
        <f t="shared" si="110"/>
        <v>-92.5</v>
      </c>
      <c r="L285" s="216">
        <f t="shared" si="111"/>
        <v>-0.42045454545454547</v>
      </c>
      <c r="M285" s="212" t="s">
        <v>604</v>
      </c>
      <c r="N285" s="209">
        <v>43896</v>
      </c>
      <c r="O285" s="1"/>
      <c r="P285" s="1"/>
      <c r="Q285" s="1"/>
      <c r="R285" s="6" t="s">
        <v>780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29">
        <v>143</v>
      </c>
      <c r="B286" s="230">
        <v>43622</v>
      </c>
      <c r="C286" s="230"/>
      <c r="D286" s="231" t="s">
        <v>483</v>
      </c>
      <c r="E286" s="232" t="s">
        <v>593</v>
      </c>
      <c r="F286" s="232">
        <v>332.8</v>
      </c>
      <c r="G286" s="232"/>
      <c r="H286" s="232">
        <v>405</v>
      </c>
      <c r="I286" s="234">
        <v>419</v>
      </c>
      <c r="J286" s="204" t="s">
        <v>799</v>
      </c>
      <c r="K286" s="205">
        <f t="shared" si="110"/>
        <v>72.199999999999989</v>
      </c>
      <c r="L286" s="206">
        <f t="shared" si="111"/>
        <v>0.21694711538461534</v>
      </c>
      <c r="M286" s="201" t="s">
        <v>591</v>
      </c>
      <c r="N286" s="207">
        <v>43860</v>
      </c>
      <c r="O286" s="1"/>
      <c r="P286" s="1"/>
      <c r="Q286" s="1"/>
      <c r="R286" s="6" t="s">
        <v>784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23">
        <v>144</v>
      </c>
      <c r="B287" s="222">
        <v>43641</v>
      </c>
      <c r="C287" s="222"/>
      <c r="D287" s="223" t="s">
        <v>151</v>
      </c>
      <c r="E287" s="224" t="s">
        <v>623</v>
      </c>
      <c r="F287" s="224">
        <v>386</v>
      </c>
      <c r="G287" s="225"/>
      <c r="H287" s="225">
        <v>395</v>
      </c>
      <c r="I287" s="225">
        <v>452</v>
      </c>
      <c r="J287" s="226" t="s">
        <v>800</v>
      </c>
      <c r="K287" s="227">
        <f t="shared" si="110"/>
        <v>9</v>
      </c>
      <c r="L287" s="228">
        <f t="shared" si="111"/>
        <v>2.3316062176165803E-2</v>
      </c>
      <c r="M287" s="224" t="s">
        <v>714</v>
      </c>
      <c r="N287" s="222">
        <v>43868</v>
      </c>
      <c r="O287" s="1"/>
      <c r="P287" s="1"/>
      <c r="Q287" s="1"/>
      <c r="R287" s="6" t="s">
        <v>784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23">
        <v>145</v>
      </c>
      <c r="B288" s="222">
        <v>43707</v>
      </c>
      <c r="C288" s="222"/>
      <c r="D288" s="223" t="s">
        <v>131</v>
      </c>
      <c r="E288" s="224" t="s">
        <v>623</v>
      </c>
      <c r="F288" s="224">
        <v>137.5</v>
      </c>
      <c r="G288" s="225"/>
      <c r="H288" s="225">
        <v>138.5</v>
      </c>
      <c r="I288" s="225">
        <v>190</v>
      </c>
      <c r="J288" s="226" t="s">
        <v>824</v>
      </c>
      <c r="K288" s="227">
        <f t="shared" ref="K288" si="112">H288-F288</f>
        <v>1</v>
      </c>
      <c r="L288" s="228">
        <f t="shared" ref="L288" si="113">K288/F288</f>
        <v>7.2727272727272727E-3</v>
      </c>
      <c r="M288" s="224" t="s">
        <v>714</v>
      </c>
      <c r="N288" s="222">
        <v>44432</v>
      </c>
      <c r="O288" s="1"/>
      <c r="P288" s="1"/>
      <c r="Q288" s="1"/>
      <c r="R288" s="6" t="s">
        <v>780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29">
        <v>146</v>
      </c>
      <c r="B289" s="230">
        <v>43731</v>
      </c>
      <c r="C289" s="230"/>
      <c r="D289" s="231" t="s">
        <v>430</v>
      </c>
      <c r="E289" s="232" t="s">
        <v>623</v>
      </c>
      <c r="F289" s="232">
        <v>235</v>
      </c>
      <c r="G289" s="232"/>
      <c r="H289" s="232">
        <v>295</v>
      </c>
      <c r="I289" s="234">
        <v>296</v>
      </c>
      <c r="J289" s="204" t="s">
        <v>801</v>
      </c>
      <c r="K289" s="205">
        <f t="shared" ref="K289:K294" si="114">H289-F289</f>
        <v>60</v>
      </c>
      <c r="L289" s="206">
        <f t="shared" ref="L289:L294" si="115">K289/F289</f>
        <v>0.25531914893617019</v>
      </c>
      <c r="M289" s="201" t="s">
        <v>591</v>
      </c>
      <c r="N289" s="207">
        <v>43844</v>
      </c>
      <c r="O289" s="1"/>
      <c r="P289" s="1"/>
      <c r="Q289" s="1"/>
      <c r="R289" s="6" t="s">
        <v>784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29">
        <v>147</v>
      </c>
      <c r="B290" s="230">
        <v>43752</v>
      </c>
      <c r="C290" s="230"/>
      <c r="D290" s="231" t="s">
        <v>802</v>
      </c>
      <c r="E290" s="232" t="s">
        <v>623</v>
      </c>
      <c r="F290" s="232">
        <v>277.5</v>
      </c>
      <c r="G290" s="232"/>
      <c r="H290" s="232">
        <v>333</v>
      </c>
      <c r="I290" s="234">
        <v>333</v>
      </c>
      <c r="J290" s="204" t="s">
        <v>803</v>
      </c>
      <c r="K290" s="205">
        <f t="shared" si="114"/>
        <v>55.5</v>
      </c>
      <c r="L290" s="206">
        <f t="shared" si="115"/>
        <v>0.2</v>
      </c>
      <c r="M290" s="201" t="s">
        <v>591</v>
      </c>
      <c r="N290" s="207">
        <v>43846</v>
      </c>
      <c r="O290" s="1"/>
      <c r="P290" s="1"/>
      <c r="Q290" s="1"/>
      <c r="R290" s="6" t="s">
        <v>780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29">
        <v>148</v>
      </c>
      <c r="B291" s="230">
        <v>43752</v>
      </c>
      <c r="C291" s="230"/>
      <c r="D291" s="231" t="s">
        <v>804</v>
      </c>
      <c r="E291" s="232" t="s">
        <v>623</v>
      </c>
      <c r="F291" s="232">
        <v>930</v>
      </c>
      <c r="G291" s="232"/>
      <c r="H291" s="232">
        <v>1165</v>
      </c>
      <c r="I291" s="234">
        <v>1200</v>
      </c>
      <c r="J291" s="204" t="s">
        <v>805</v>
      </c>
      <c r="K291" s="205">
        <f t="shared" si="114"/>
        <v>235</v>
      </c>
      <c r="L291" s="206">
        <f t="shared" si="115"/>
        <v>0.25268817204301075</v>
      </c>
      <c r="M291" s="201" t="s">
        <v>591</v>
      </c>
      <c r="N291" s="207">
        <v>43847</v>
      </c>
      <c r="O291" s="1"/>
      <c r="P291" s="1"/>
      <c r="Q291" s="1"/>
      <c r="R291" s="6" t="s">
        <v>784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29">
        <v>149</v>
      </c>
      <c r="B292" s="230">
        <v>43753</v>
      </c>
      <c r="C292" s="230"/>
      <c r="D292" s="231" t="s">
        <v>806</v>
      </c>
      <c r="E292" s="232" t="s">
        <v>623</v>
      </c>
      <c r="F292" s="202">
        <v>111</v>
      </c>
      <c r="G292" s="232"/>
      <c r="H292" s="232">
        <v>141</v>
      </c>
      <c r="I292" s="234">
        <v>141</v>
      </c>
      <c r="J292" s="204" t="s">
        <v>607</v>
      </c>
      <c r="K292" s="205">
        <f t="shared" si="114"/>
        <v>30</v>
      </c>
      <c r="L292" s="206">
        <f t="shared" si="115"/>
        <v>0.27027027027027029</v>
      </c>
      <c r="M292" s="201" t="s">
        <v>591</v>
      </c>
      <c r="N292" s="207">
        <v>44328</v>
      </c>
      <c r="O292" s="1"/>
      <c r="P292" s="1"/>
      <c r="Q292" s="1"/>
      <c r="R292" s="6" t="s">
        <v>784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29">
        <v>150</v>
      </c>
      <c r="B293" s="230">
        <v>43753</v>
      </c>
      <c r="C293" s="230"/>
      <c r="D293" s="231" t="s">
        <v>807</v>
      </c>
      <c r="E293" s="232" t="s">
        <v>623</v>
      </c>
      <c r="F293" s="202">
        <v>296</v>
      </c>
      <c r="G293" s="232"/>
      <c r="H293" s="232">
        <v>370</v>
      </c>
      <c r="I293" s="234">
        <v>370</v>
      </c>
      <c r="J293" s="204" t="s">
        <v>681</v>
      </c>
      <c r="K293" s="205">
        <f t="shared" si="114"/>
        <v>74</v>
      </c>
      <c r="L293" s="206">
        <f t="shared" si="115"/>
        <v>0.25</v>
      </c>
      <c r="M293" s="201" t="s">
        <v>591</v>
      </c>
      <c r="N293" s="207">
        <v>43853</v>
      </c>
      <c r="O293" s="1"/>
      <c r="P293" s="1"/>
      <c r="Q293" s="1"/>
      <c r="R293" s="6" t="s">
        <v>784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29">
        <v>151</v>
      </c>
      <c r="B294" s="230">
        <v>43754</v>
      </c>
      <c r="C294" s="230"/>
      <c r="D294" s="231" t="s">
        <v>808</v>
      </c>
      <c r="E294" s="232" t="s">
        <v>623</v>
      </c>
      <c r="F294" s="202">
        <v>300</v>
      </c>
      <c r="G294" s="232"/>
      <c r="H294" s="232">
        <v>382.5</v>
      </c>
      <c r="I294" s="234">
        <v>344</v>
      </c>
      <c r="J294" s="204" t="s">
        <v>809</v>
      </c>
      <c r="K294" s="205">
        <f t="shared" si="114"/>
        <v>82.5</v>
      </c>
      <c r="L294" s="206">
        <f t="shared" si="115"/>
        <v>0.27500000000000002</v>
      </c>
      <c r="M294" s="201" t="s">
        <v>591</v>
      </c>
      <c r="N294" s="207">
        <v>44238</v>
      </c>
      <c r="O294" s="1"/>
      <c r="P294" s="1"/>
      <c r="Q294" s="1"/>
      <c r="R294" s="6" t="s">
        <v>784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48">
        <v>152</v>
      </c>
      <c r="B295" s="249">
        <v>43832</v>
      </c>
      <c r="C295" s="249"/>
      <c r="D295" s="250" t="s">
        <v>810</v>
      </c>
      <c r="E295" s="56" t="s">
        <v>623</v>
      </c>
      <c r="F295" s="251" t="s">
        <v>811</v>
      </c>
      <c r="G295" s="56"/>
      <c r="H295" s="56"/>
      <c r="I295" s="252">
        <v>590</v>
      </c>
      <c r="J295" s="247" t="s">
        <v>594</v>
      </c>
      <c r="K295" s="247"/>
      <c r="L295" s="253"/>
      <c r="M295" s="254" t="s">
        <v>594</v>
      </c>
      <c r="N295" s="255"/>
      <c r="O295" s="1"/>
      <c r="P295" s="1"/>
      <c r="Q295" s="1"/>
      <c r="R295" s="6" t="s">
        <v>784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29">
        <v>153</v>
      </c>
      <c r="B296" s="230">
        <v>43966</v>
      </c>
      <c r="C296" s="230"/>
      <c r="D296" s="231" t="s">
        <v>71</v>
      </c>
      <c r="E296" s="232" t="s">
        <v>623</v>
      </c>
      <c r="F296" s="202">
        <v>67.5</v>
      </c>
      <c r="G296" s="232"/>
      <c r="H296" s="232">
        <v>86</v>
      </c>
      <c r="I296" s="234">
        <v>86</v>
      </c>
      <c r="J296" s="204" t="s">
        <v>812</v>
      </c>
      <c r="K296" s="205">
        <f t="shared" ref="K296:K303" si="116">H296-F296</f>
        <v>18.5</v>
      </c>
      <c r="L296" s="206">
        <f t="shared" ref="L296:L303" si="117">K296/F296</f>
        <v>0.27407407407407408</v>
      </c>
      <c r="M296" s="201" t="s">
        <v>591</v>
      </c>
      <c r="N296" s="207">
        <v>44008</v>
      </c>
      <c r="O296" s="1"/>
      <c r="P296" s="1"/>
      <c r="Q296" s="1"/>
      <c r="R296" s="6" t="s">
        <v>784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29">
        <v>154</v>
      </c>
      <c r="B297" s="230">
        <v>44035</v>
      </c>
      <c r="C297" s="230"/>
      <c r="D297" s="231" t="s">
        <v>482</v>
      </c>
      <c r="E297" s="232" t="s">
        <v>623</v>
      </c>
      <c r="F297" s="202">
        <v>231</v>
      </c>
      <c r="G297" s="232"/>
      <c r="H297" s="232">
        <v>281</v>
      </c>
      <c r="I297" s="234">
        <v>281</v>
      </c>
      <c r="J297" s="204" t="s">
        <v>681</v>
      </c>
      <c r="K297" s="205">
        <f t="shared" si="116"/>
        <v>50</v>
      </c>
      <c r="L297" s="206">
        <f t="shared" si="117"/>
        <v>0.21645021645021645</v>
      </c>
      <c r="M297" s="201" t="s">
        <v>591</v>
      </c>
      <c r="N297" s="207">
        <v>44358</v>
      </c>
      <c r="O297" s="1"/>
      <c r="P297" s="1"/>
      <c r="Q297" s="1"/>
      <c r="R297" s="6" t="s">
        <v>784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29">
        <v>155</v>
      </c>
      <c r="B298" s="230">
        <v>44092</v>
      </c>
      <c r="C298" s="230"/>
      <c r="D298" s="231" t="s">
        <v>407</v>
      </c>
      <c r="E298" s="232" t="s">
        <v>623</v>
      </c>
      <c r="F298" s="232">
        <v>206</v>
      </c>
      <c r="G298" s="232"/>
      <c r="H298" s="232">
        <v>248</v>
      </c>
      <c r="I298" s="234">
        <v>248</v>
      </c>
      <c r="J298" s="204" t="s">
        <v>681</v>
      </c>
      <c r="K298" s="205">
        <f t="shared" si="116"/>
        <v>42</v>
      </c>
      <c r="L298" s="206">
        <f t="shared" si="117"/>
        <v>0.20388349514563106</v>
      </c>
      <c r="M298" s="201" t="s">
        <v>591</v>
      </c>
      <c r="N298" s="207">
        <v>44214</v>
      </c>
      <c r="O298" s="1"/>
      <c r="P298" s="1"/>
      <c r="Q298" s="1"/>
      <c r="R298" s="6" t="s">
        <v>784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29">
        <v>156</v>
      </c>
      <c r="B299" s="230">
        <v>44140</v>
      </c>
      <c r="C299" s="230"/>
      <c r="D299" s="231" t="s">
        <v>407</v>
      </c>
      <c r="E299" s="232" t="s">
        <v>623</v>
      </c>
      <c r="F299" s="232">
        <v>182.5</v>
      </c>
      <c r="G299" s="232"/>
      <c r="H299" s="232">
        <v>248</v>
      </c>
      <c r="I299" s="234">
        <v>248</v>
      </c>
      <c r="J299" s="204" t="s">
        <v>681</v>
      </c>
      <c r="K299" s="205">
        <f t="shared" si="116"/>
        <v>65.5</v>
      </c>
      <c r="L299" s="206">
        <f t="shared" si="117"/>
        <v>0.35890410958904112</v>
      </c>
      <c r="M299" s="201" t="s">
        <v>591</v>
      </c>
      <c r="N299" s="207">
        <v>44214</v>
      </c>
      <c r="O299" s="1"/>
      <c r="P299" s="1"/>
      <c r="Q299" s="1"/>
      <c r="R299" s="6" t="s">
        <v>784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29">
        <v>157</v>
      </c>
      <c r="B300" s="230">
        <v>44140</v>
      </c>
      <c r="C300" s="230"/>
      <c r="D300" s="231" t="s">
        <v>327</v>
      </c>
      <c r="E300" s="232" t="s">
        <v>623</v>
      </c>
      <c r="F300" s="232">
        <v>247.5</v>
      </c>
      <c r="G300" s="232"/>
      <c r="H300" s="232">
        <v>320</v>
      </c>
      <c r="I300" s="234">
        <v>320</v>
      </c>
      <c r="J300" s="204" t="s">
        <v>681</v>
      </c>
      <c r="K300" s="205">
        <f t="shared" si="116"/>
        <v>72.5</v>
      </c>
      <c r="L300" s="206">
        <f t="shared" si="117"/>
        <v>0.29292929292929293</v>
      </c>
      <c r="M300" s="201" t="s">
        <v>591</v>
      </c>
      <c r="N300" s="207">
        <v>44323</v>
      </c>
      <c r="O300" s="1"/>
      <c r="P300" s="1"/>
      <c r="Q300" s="1"/>
      <c r="R300" s="6" t="s">
        <v>784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29">
        <v>158</v>
      </c>
      <c r="B301" s="230">
        <v>44140</v>
      </c>
      <c r="C301" s="230"/>
      <c r="D301" s="231" t="s">
        <v>272</v>
      </c>
      <c r="E301" s="232" t="s">
        <v>623</v>
      </c>
      <c r="F301" s="202">
        <v>925</v>
      </c>
      <c r="G301" s="232"/>
      <c r="H301" s="232">
        <v>1095</v>
      </c>
      <c r="I301" s="234">
        <v>1093</v>
      </c>
      <c r="J301" s="204" t="s">
        <v>813</v>
      </c>
      <c r="K301" s="205">
        <f t="shared" si="116"/>
        <v>170</v>
      </c>
      <c r="L301" s="206">
        <f t="shared" si="117"/>
        <v>0.18378378378378379</v>
      </c>
      <c r="M301" s="201" t="s">
        <v>591</v>
      </c>
      <c r="N301" s="207">
        <v>44201</v>
      </c>
      <c r="O301" s="1"/>
      <c r="P301" s="1"/>
      <c r="Q301" s="1"/>
      <c r="R301" s="6" t="s">
        <v>784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29">
        <v>159</v>
      </c>
      <c r="B302" s="230">
        <v>44140</v>
      </c>
      <c r="C302" s="230"/>
      <c r="D302" s="231" t="s">
        <v>343</v>
      </c>
      <c r="E302" s="232" t="s">
        <v>623</v>
      </c>
      <c r="F302" s="202">
        <v>332.5</v>
      </c>
      <c r="G302" s="232"/>
      <c r="H302" s="232">
        <v>393</v>
      </c>
      <c r="I302" s="234">
        <v>406</v>
      </c>
      <c r="J302" s="204" t="s">
        <v>814</v>
      </c>
      <c r="K302" s="205">
        <f t="shared" si="116"/>
        <v>60.5</v>
      </c>
      <c r="L302" s="206">
        <f t="shared" si="117"/>
        <v>0.18195488721804512</v>
      </c>
      <c r="M302" s="201" t="s">
        <v>591</v>
      </c>
      <c r="N302" s="207">
        <v>44256</v>
      </c>
      <c r="O302" s="1"/>
      <c r="P302" s="1"/>
      <c r="Q302" s="1"/>
      <c r="R302" s="6" t="s">
        <v>784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29">
        <v>160</v>
      </c>
      <c r="B303" s="230">
        <v>44141</v>
      </c>
      <c r="C303" s="230"/>
      <c r="D303" s="231" t="s">
        <v>482</v>
      </c>
      <c r="E303" s="232" t="s">
        <v>623</v>
      </c>
      <c r="F303" s="202">
        <v>231</v>
      </c>
      <c r="G303" s="232"/>
      <c r="H303" s="232">
        <v>281</v>
      </c>
      <c r="I303" s="234">
        <v>281</v>
      </c>
      <c r="J303" s="204" t="s">
        <v>681</v>
      </c>
      <c r="K303" s="205">
        <f t="shared" si="116"/>
        <v>50</v>
      </c>
      <c r="L303" s="206">
        <f t="shared" si="117"/>
        <v>0.21645021645021645</v>
      </c>
      <c r="M303" s="201" t="s">
        <v>591</v>
      </c>
      <c r="N303" s="207">
        <v>44358</v>
      </c>
      <c r="O303" s="1"/>
      <c r="P303" s="1"/>
      <c r="Q303" s="1"/>
      <c r="R303" s="6" t="s">
        <v>784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56">
        <v>161</v>
      </c>
      <c r="B304" s="249">
        <v>44187</v>
      </c>
      <c r="C304" s="249"/>
      <c r="D304" s="250" t="s">
        <v>455</v>
      </c>
      <c r="E304" s="56" t="s">
        <v>623</v>
      </c>
      <c r="F304" s="251" t="s">
        <v>815</v>
      </c>
      <c r="G304" s="56"/>
      <c r="H304" s="56"/>
      <c r="I304" s="252">
        <v>239</v>
      </c>
      <c r="J304" s="247" t="s">
        <v>594</v>
      </c>
      <c r="K304" s="247"/>
      <c r="L304" s="253"/>
      <c r="M304" s="254"/>
      <c r="N304" s="255"/>
      <c r="O304" s="1"/>
      <c r="P304" s="1"/>
      <c r="Q304" s="1"/>
      <c r="R304" s="6" t="s">
        <v>784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56">
        <v>162</v>
      </c>
      <c r="B305" s="249">
        <v>44258</v>
      </c>
      <c r="C305" s="249"/>
      <c r="D305" s="250" t="s">
        <v>810</v>
      </c>
      <c r="E305" s="56" t="s">
        <v>623</v>
      </c>
      <c r="F305" s="251" t="s">
        <v>811</v>
      </c>
      <c r="G305" s="56"/>
      <c r="H305" s="56"/>
      <c r="I305" s="252">
        <v>590</v>
      </c>
      <c r="J305" s="247" t="s">
        <v>594</v>
      </c>
      <c r="K305" s="247"/>
      <c r="L305" s="253"/>
      <c r="M305" s="254"/>
      <c r="N305" s="255"/>
      <c r="O305" s="1"/>
      <c r="P305" s="1"/>
      <c r="R305" s="6" t="s">
        <v>784</v>
      </c>
    </row>
    <row r="306" spans="1:26" ht="12.75" customHeight="1">
      <c r="A306" s="229">
        <v>163</v>
      </c>
      <c r="B306" s="230">
        <v>44274</v>
      </c>
      <c r="C306" s="230"/>
      <c r="D306" s="231" t="s">
        <v>343</v>
      </c>
      <c r="E306" s="232" t="s">
        <v>623</v>
      </c>
      <c r="F306" s="202">
        <v>355</v>
      </c>
      <c r="G306" s="232"/>
      <c r="H306" s="232">
        <v>422.5</v>
      </c>
      <c r="I306" s="234">
        <v>420</v>
      </c>
      <c r="J306" s="204" t="s">
        <v>816</v>
      </c>
      <c r="K306" s="205">
        <f t="shared" ref="K306:K309" si="118">H306-F306</f>
        <v>67.5</v>
      </c>
      <c r="L306" s="206">
        <f t="shared" ref="L306:L309" si="119">K306/F306</f>
        <v>0.19014084507042253</v>
      </c>
      <c r="M306" s="201" t="s">
        <v>591</v>
      </c>
      <c r="N306" s="207">
        <v>44361</v>
      </c>
      <c r="O306" s="1"/>
      <c r="R306" s="257" t="s">
        <v>784</v>
      </c>
    </row>
    <row r="307" spans="1:26" ht="12.75" customHeight="1">
      <c r="A307" s="229">
        <v>164</v>
      </c>
      <c r="B307" s="230">
        <v>44295</v>
      </c>
      <c r="C307" s="230"/>
      <c r="D307" s="231" t="s">
        <v>817</v>
      </c>
      <c r="E307" s="232" t="s">
        <v>623</v>
      </c>
      <c r="F307" s="202">
        <v>555</v>
      </c>
      <c r="G307" s="232"/>
      <c r="H307" s="232">
        <v>663</v>
      </c>
      <c r="I307" s="234">
        <v>663</v>
      </c>
      <c r="J307" s="204" t="s">
        <v>818</v>
      </c>
      <c r="K307" s="205">
        <f t="shared" si="118"/>
        <v>108</v>
      </c>
      <c r="L307" s="206">
        <f t="shared" si="119"/>
        <v>0.19459459459459461</v>
      </c>
      <c r="M307" s="201" t="s">
        <v>591</v>
      </c>
      <c r="N307" s="207">
        <v>44321</v>
      </c>
      <c r="O307" s="1"/>
      <c r="P307" s="1"/>
      <c r="Q307" s="1"/>
      <c r="R307" s="257" t="s">
        <v>784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229">
        <v>165</v>
      </c>
      <c r="B308" s="230">
        <v>44308</v>
      </c>
      <c r="C308" s="230"/>
      <c r="D308" s="231" t="s">
        <v>376</v>
      </c>
      <c r="E308" s="232" t="s">
        <v>623</v>
      </c>
      <c r="F308" s="202">
        <v>126.5</v>
      </c>
      <c r="G308" s="232"/>
      <c r="H308" s="232">
        <v>155</v>
      </c>
      <c r="I308" s="234">
        <v>155</v>
      </c>
      <c r="J308" s="204" t="s">
        <v>681</v>
      </c>
      <c r="K308" s="205">
        <f t="shared" si="118"/>
        <v>28.5</v>
      </c>
      <c r="L308" s="206">
        <f t="shared" si="119"/>
        <v>0.22529644268774704</v>
      </c>
      <c r="M308" s="201" t="s">
        <v>591</v>
      </c>
      <c r="N308" s="207">
        <v>44362</v>
      </c>
      <c r="O308" s="1"/>
      <c r="R308" s="257" t="s">
        <v>784</v>
      </c>
    </row>
    <row r="309" spans="1:26" ht="12.75" customHeight="1">
      <c r="A309" s="331">
        <v>166</v>
      </c>
      <c r="B309" s="332">
        <v>44368</v>
      </c>
      <c r="C309" s="332"/>
      <c r="D309" s="333" t="s">
        <v>394</v>
      </c>
      <c r="E309" s="334" t="s">
        <v>623</v>
      </c>
      <c r="F309" s="335">
        <v>287.5</v>
      </c>
      <c r="G309" s="334"/>
      <c r="H309" s="334">
        <v>245</v>
      </c>
      <c r="I309" s="336">
        <v>344</v>
      </c>
      <c r="J309" s="214" t="s">
        <v>863</v>
      </c>
      <c r="K309" s="215">
        <f t="shared" si="118"/>
        <v>-42.5</v>
      </c>
      <c r="L309" s="216">
        <f t="shared" si="119"/>
        <v>-0.14782608695652175</v>
      </c>
      <c r="M309" s="212" t="s">
        <v>604</v>
      </c>
      <c r="N309" s="209">
        <v>44508</v>
      </c>
      <c r="O309" s="1"/>
      <c r="R309" s="257" t="s">
        <v>784</v>
      </c>
    </row>
    <row r="310" spans="1:26" ht="12.75" customHeight="1">
      <c r="A310" s="256">
        <v>167</v>
      </c>
      <c r="B310" s="249">
        <v>44368</v>
      </c>
      <c r="C310" s="249"/>
      <c r="D310" s="250" t="s">
        <v>482</v>
      </c>
      <c r="E310" s="56" t="s">
        <v>623</v>
      </c>
      <c r="F310" s="251" t="s">
        <v>819</v>
      </c>
      <c r="G310" s="56"/>
      <c r="H310" s="56"/>
      <c r="I310" s="252">
        <v>320</v>
      </c>
      <c r="J310" s="247" t="s">
        <v>594</v>
      </c>
      <c r="K310" s="256"/>
      <c r="L310" s="249"/>
      <c r="M310" s="249"/>
      <c r="N310" s="250"/>
      <c r="O310" s="44"/>
      <c r="R310" s="257" t="s">
        <v>784</v>
      </c>
    </row>
    <row r="311" spans="1:26" ht="12.75" customHeight="1">
      <c r="A311" s="256">
        <v>168</v>
      </c>
      <c r="B311" s="249">
        <v>44406</v>
      </c>
      <c r="C311" s="249"/>
      <c r="D311" s="250" t="s">
        <v>376</v>
      </c>
      <c r="E311" s="56" t="s">
        <v>623</v>
      </c>
      <c r="F311" s="251" t="s">
        <v>822</v>
      </c>
      <c r="G311" s="56"/>
      <c r="H311" s="56"/>
      <c r="I311" s="56">
        <v>200</v>
      </c>
      <c r="J311" s="247" t="s">
        <v>594</v>
      </c>
      <c r="K311" s="256"/>
      <c r="L311" s="249"/>
      <c r="M311" s="249"/>
      <c r="N311" s="250"/>
      <c r="O311" s="44"/>
      <c r="R311" s="257" t="s">
        <v>784</v>
      </c>
    </row>
    <row r="312" spans="1:26" ht="12.75" customHeight="1">
      <c r="A312" s="256">
        <v>169</v>
      </c>
      <c r="B312" s="249">
        <v>44462</v>
      </c>
      <c r="C312" s="249"/>
      <c r="D312" s="250" t="s">
        <v>827</v>
      </c>
      <c r="E312" s="56" t="s">
        <v>623</v>
      </c>
      <c r="F312" s="251" t="s">
        <v>828</v>
      </c>
      <c r="G312" s="56"/>
      <c r="H312" s="56"/>
      <c r="I312" s="56">
        <v>1500</v>
      </c>
      <c r="J312" s="247" t="s">
        <v>594</v>
      </c>
      <c r="K312" s="256"/>
      <c r="L312" s="249"/>
      <c r="M312" s="249"/>
      <c r="N312" s="250"/>
      <c r="O312" s="44"/>
      <c r="R312" s="257" t="s">
        <v>784</v>
      </c>
    </row>
    <row r="313" spans="1:26" ht="12.75" customHeight="1">
      <c r="A313" s="284">
        <v>170</v>
      </c>
      <c r="B313" s="285">
        <v>44480</v>
      </c>
      <c r="C313" s="285"/>
      <c r="D313" s="286" t="s">
        <v>831</v>
      </c>
      <c r="E313" s="287" t="s">
        <v>623</v>
      </c>
      <c r="F313" s="288" t="s">
        <v>836</v>
      </c>
      <c r="G313" s="287"/>
      <c r="H313" s="287"/>
      <c r="I313" s="287">
        <v>145</v>
      </c>
      <c r="J313" s="289" t="s">
        <v>594</v>
      </c>
      <c r="K313" s="284"/>
      <c r="L313" s="285"/>
      <c r="M313" s="285"/>
      <c r="N313" s="286"/>
      <c r="O313" s="44"/>
      <c r="R313" s="257" t="s">
        <v>784</v>
      </c>
    </row>
    <row r="314" spans="1:26" ht="12.75" customHeight="1">
      <c r="A314" s="290">
        <v>171</v>
      </c>
      <c r="B314" s="291">
        <v>44481</v>
      </c>
      <c r="C314" s="291"/>
      <c r="D314" s="292" t="s">
        <v>261</v>
      </c>
      <c r="E314" s="293" t="s">
        <v>623</v>
      </c>
      <c r="F314" s="294" t="s">
        <v>833</v>
      </c>
      <c r="G314" s="293"/>
      <c r="H314" s="293"/>
      <c r="I314" s="293">
        <v>380</v>
      </c>
      <c r="J314" s="295" t="s">
        <v>594</v>
      </c>
      <c r="K314" s="290"/>
      <c r="L314" s="291"/>
      <c r="M314" s="291"/>
      <c r="N314" s="292"/>
      <c r="O314" s="44"/>
      <c r="R314" s="257" t="s">
        <v>784</v>
      </c>
    </row>
    <row r="315" spans="1:26" ht="12.75" customHeight="1">
      <c r="A315" s="290">
        <v>172</v>
      </c>
      <c r="B315" s="291">
        <v>44481</v>
      </c>
      <c r="C315" s="291"/>
      <c r="D315" s="292" t="s">
        <v>402</v>
      </c>
      <c r="E315" s="293" t="s">
        <v>623</v>
      </c>
      <c r="F315" s="294" t="s">
        <v>834</v>
      </c>
      <c r="G315" s="293"/>
      <c r="H315" s="293"/>
      <c r="I315" s="293">
        <v>56</v>
      </c>
      <c r="J315" s="295" t="s">
        <v>594</v>
      </c>
      <c r="K315" s="290"/>
      <c r="L315" s="291"/>
      <c r="M315" s="291"/>
      <c r="N315" s="292"/>
      <c r="O315" s="44"/>
      <c r="R315" s="257"/>
    </row>
    <row r="316" spans="1:26" ht="12.75" customHeight="1">
      <c r="A316" s="296">
        <v>173</v>
      </c>
      <c r="B316" s="291">
        <v>44551</v>
      </c>
      <c r="C316" s="296"/>
      <c r="D316" s="296" t="s">
        <v>119</v>
      </c>
      <c r="E316" s="293" t="s">
        <v>623</v>
      </c>
      <c r="F316" s="293" t="s">
        <v>998</v>
      </c>
      <c r="G316" s="293"/>
      <c r="H316" s="293"/>
      <c r="I316" s="293">
        <v>3000</v>
      </c>
      <c r="J316" s="293" t="s">
        <v>594</v>
      </c>
      <c r="K316" s="293"/>
      <c r="L316" s="293"/>
      <c r="M316" s="293"/>
      <c r="N316" s="296"/>
      <c r="O316" s="44"/>
      <c r="R316" s="257"/>
    </row>
    <row r="317" spans="1:26" ht="12.75" customHeight="1">
      <c r="F317" s="59"/>
      <c r="G317" s="59"/>
      <c r="H317" s="59"/>
      <c r="I317" s="59"/>
      <c r="J317" s="44"/>
      <c r="K317" s="59"/>
      <c r="L317" s="59"/>
      <c r="M317" s="59"/>
      <c r="O317" s="44"/>
      <c r="R317" s="257"/>
    </row>
    <row r="318" spans="1:26" ht="12.75" customHeight="1">
      <c r="A318" s="256"/>
      <c r="B318" s="258" t="s">
        <v>820</v>
      </c>
      <c r="F318" s="59"/>
      <c r="G318" s="59"/>
      <c r="H318" s="59"/>
      <c r="I318" s="59"/>
      <c r="J318" s="44"/>
      <c r="K318" s="59"/>
      <c r="L318" s="59"/>
      <c r="M318" s="59"/>
      <c r="O318" s="44"/>
      <c r="R318" s="257"/>
    </row>
    <row r="319" spans="1:26" ht="12.75" customHeight="1">
      <c r="F319" s="59"/>
      <c r="G319" s="59"/>
      <c r="H319" s="59"/>
      <c r="I319" s="59"/>
      <c r="J319" s="44"/>
      <c r="K319" s="59"/>
      <c r="L319" s="59"/>
      <c r="M319" s="59"/>
      <c r="O319" s="44"/>
      <c r="R319" s="59"/>
    </row>
    <row r="320" spans="1:26" ht="12.75" customHeight="1">
      <c r="F320" s="59"/>
      <c r="G320" s="59"/>
      <c r="H320" s="59"/>
      <c r="I320" s="59"/>
      <c r="J320" s="44"/>
      <c r="K320" s="59"/>
      <c r="L320" s="59"/>
      <c r="M320" s="59"/>
      <c r="O320" s="44"/>
      <c r="R320" s="59"/>
    </row>
    <row r="321" spans="1:18" ht="12.75" customHeight="1">
      <c r="F321" s="59"/>
      <c r="G321" s="59"/>
      <c r="H321" s="59"/>
      <c r="I321" s="59"/>
      <c r="J321" s="44"/>
      <c r="K321" s="59"/>
      <c r="L321" s="59"/>
      <c r="M321" s="59"/>
      <c r="O321" s="44"/>
      <c r="R321" s="59"/>
    </row>
    <row r="322" spans="1:18" ht="12.75" customHeight="1">
      <c r="F322" s="59"/>
      <c r="G322" s="59"/>
      <c r="H322" s="59"/>
      <c r="I322" s="59"/>
      <c r="J322" s="44"/>
      <c r="K322" s="59"/>
      <c r="L322" s="59"/>
      <c r="M322" s="59"/>
      <c r="O322" s="44"/>
      <c r="R322" s="59"/>
    </row>
    <row r="323" spans="1:18" ht="12.75" customHeight="1">
      <c r="F323" s="59"/>
      <c r="G323" s="59"/>
      <c r="H323" s="59"/>
      <c r="I323" s="59"/>
      <c r="J323" s="44"/>
      <c r="K323" s="59"/>
      <c r="L323" s="59"/>
      <c r="M323" s="59"/>
      <c r="O323" s="44"/>
      <c r="R323" s="59"/>
    </row>
    <row r="324" spans="1:18" ht="12.75" customHeight="1">
      <c r="F324" s="59"/>
      <c r="G324" s="59"/>
      <c r="H324" s="59"/>
      <c r="I324" s="59"/>
      <c r="J324" s="44"/>
      <c r="K324" s="59"/>
      <c r="L324" s="59"/>
      <c r="M324" s="59"/>
      <c r="O324" s="44"/>
      <c r="R324" s="59"/>
    </row>
    <row r="325" spans="1:18" ht="12.75" customHeight="1">
      <c r="F325" s="59"/>
      <c r="G325" s="59"/>
      <c r="H325" s="59"/>
      <c r="I325" s="59"/>
      <c r="J325" s="44"/>
      <c r="K325" s="59"/>
      <c r="L325" s="59"/>
      <c r="M325" s="59"/>
      <c r="O325" s="44"/>
      <c r="R325" s="59"/>
    </row>
    <row r="326" spans="1:18" ht="12.75" customHeight="1">
      <c r="F326" s="59"/>
      <c r="G326" s="59"/>
      <c r="H326" s="59"/>
      <c r="I326" s="59"/>
      <c r="J326" s="44"/>
      <c r="K326" s="59"/>
      <c r="L326" s="59"/>
      <c r="M326" s="59"/>
      <c r="O326" s="44"/>
      <c r="R326" s="59"/>
    </row>
    <row r="327" spans="1:18" ht="12.75" customHeight="1">
      <c r="F327" s="59"/>
      <c r="G327" s="59"/>
      <c r="H327" s="59"/>
      <c r="I327" s="59"/>
      <c r="J327" s="44"/>
      <c r="K327" s="59"/>
      <c r="L327" s="59"/>
      <c r="M327" s="59"/>
      <c r="O327" s="44"/>
      <c r="R327" s="59"/>
    </row>
    <row r="328" spans="1:18" ht="12.75" customHeight="1">
      <c r="A328" s="259"/>
      <c r="F328" s="59"/>
      <c r="G328" s="59"/>
      <c r="H328" s="59"/>
      <c r="I328" s="59"/>
      <c r="J328" s="44"/>
      <c r="K328" s="59"/>
      <c r="L328" s="59"/>
      <c r="M328" s="59"/>
      <c r="O328" s="44"/>
      <c r="R328" s="59"/>
    </row>
    <row r="329" spans="1:18" ht="12.75" customHeight="1">
      <c r="A329" s="259"/>
      <c r="F329" s="59"/>
      <c r="G329" s="59"/>
      <c r="H329" s="59"/>
      <c r="I329" s="59"/>
      <c r="J329" s="44"/>
      <c r="K329" s="59"/>
      <c r="L329" s="59"/>
      <c r="M329" s="59"/>
      <c r="O329" s="44"/>
      <c r="R329" s="59"/>
    </row>
    <row r="330" spans="1:18" ht="12.75" customHeight="1">
      <c r="A330" s="56"/>
      <c r="F330" s="59"/>
      <c r="G330" s="59"/>
      <c r="H330" s="59"/>
      <c r="I330" s="59"/>
      <c r="J330" s="44"/>
      <c r="K330" s="59"/>
      <c r="L330" s="59"/>
      <c r="M330" s="59"/>
      <c r="O330" s="44"/>
      <c r="R330" s="59"/>
    </row>
    <row r="331" spans="1:18" ht="12.75" customHeight="1">
      <c r="F331" s="59"/>
      <c r="G331" s="59"/>
      <c r="H331" s="59"/>
      <c r="I331" s="59"/>
      <c r="J331" s="44"/>
      <c r="K331" s="59"/>
      <c r="L331" s="59"/>
      <c r="M331" s="59"/>
      <c r="O331" s="44"/>
      <c r="R331" s="59"/>
    </row>
    <row r="332" spans="1:18" ht="12.75" customHeight="1">
      <c r="F332" s="59"/>
      <c r="G332" s="59"/>
      <c r="H332" s="59"/>
      <c r="I332" s="59"/>
      <c r="J332" s="44"/>
      <c r="K332" s="59"/>
      <c r="L332" s="59"/>
      <c r="M332" s="59"/>
      <c r="O332" s="44"/>
      <c r="R332" s="59"/>
    </row>
    <row r="333" spans="1:18" ht="12.75" customHeight="1">
      <c r="F333" s="59"/>
      <c r="G333" s="59"/>
      <c r="H333" s="59"/>
      <c r="I333" s="59"/>
      <c r="J333" s="44"/>
      <c r="K333" s="59"/>
      <c r="L333" s="59"/>
      <c r="M333" s="59"/>
      <c r="O333" s="44"/>
      <c r="R333" s="59"/>
    </row>
    <row r="334" spans="1:18" ht="12.75" customHeight="1">
      <c r="F334" s="59"/>
      <c r="G334" s="59"/>
      <c r="H334" s="59"/>
      <c r="I334" s="59"/>
      <c r="J334" s="44"/>
      <c r="K334" s="59"/>
      <c r="L334" s="59"/>
      <c r="M334" s="59"/>
      <c r="O334" s="44"/>
      <c r="R334" s="59"/>
    </row>
    <row r="335" spans="1:18" ht="12.75" customHeight="1">
      <c r="F335" s="59"/>
      <c r="G335" s="59"/>
      <c r="H335" s="59"/>
      <c r="I335" s="59"/>
      <c r="J335" s="44"/>
      <c r="K335" s="59"/>
      <c r="L335" s="59"/>
      <c r="M335" s="59"/>
      <c r="O335" s="44"/>
      <c r="R335" s="59"/>
    </row>
    <row r="336" spans="1:18" ht="12.75" customHeight="1">
      <c r="F336" s="59"/>
      <c r="G336" s="59"/>
      <c r="H336" s="59"/>
      <c r="I336" s="59"/>
      <c r="J336" s="44"/>
      <c r="K336" s="59"/>
      <c r="L336" s="59"/>
      <c r="M336" s="59"/>
      <c r="O336" s="44"/>
      <c r="R336" s="59"/>
    </row>
    <row r="337" spans="6:18" ht="12.75" customHeight="1">
      <c r="F337" s="59"/>
      <c r="G337" s="59"/>
      <c r="H337" s="59"/>
      <c r="I337" s="59"/>
      <c r="J337" s="44"/>
      <c r="K337" s="59"/>
      <c r="L337" s="59"/>
      <c r="M337" s="59"/>
      <c r="O337" s="44"/>
      <c r="R337" s="59"/>
    </row>
    <row r="338" spans="6:18" ht="12.75" customHeight="1">
      <c r="F338" s="59"/>
      <c r="G338" s="59"/>
      <c r="H338" s="59"/>
      <c r="I338" s="59"/>
      <c r="J338" s="44"/>
      <c r="K338" s="59"/>
      <c r="L338" s="59"/>
      <c r="M338" s="59"/>
      <c r="O338" s="44"/>
      <c r="R338" s="59"/>
    </row>
    <row r="339" spans="6:18" ht="12.75" customHeight="1">
      <c r="F339" s="59"/>
      <c r="G339" s="59"/>
      <c r="H339" s="59"/>
      <c r="I339" s="59"/>
      <c r="J339" s="44"/>
      <c r="K339" s="59"/>
      <c r="L339" s="59"/>
      <c r="M339" s="59"/>
      <c r="O339" s="44"/>
      <c r="R339" s="59"/>
    </row>
    <row r="340" spans="6:18" ht="12.75" customHeight="1">
      <c r="F340" s="59"/>
      <c r="G340" s="59"/>
      <c r="H340" s="59"/>
      <c r="I340" s="59"/>
      <c r="J340" s="44"/>
      <c r="K340" s="59"/>
      <c r="L340" s="59"/>
      <c r="M340" s="59"/>
      <c r="O340" s="44"/>
      <c r="R340" s="59"/>
    </row>
    <row r="341" spans="6:18" ht="12.75" customHeight="1">
      <c r="F341" s="59"/>
      <c r="G341" s="59"/>
      <c r="H341" s="59"/>
      <c r="I341" s="59"/>
      <c r="J341" s="44"/>
      <c r="K341" s="59"/>
      <c r="L341" s="59"/>
      <c r="M341" s="59"/>
      <c r="O341" s="44"/>
      <c r="R341" s="59"/>
    </row>
    <row r="342" spans="6:18" ht="12.75" customHeight="1">
      <c r="F342" s="59"/>
      <c r="G342" s="59"/>
      <c r="H342" s="59"/>
      <c r="I342" s="59"/>
      <c r="J342" s="44"/>
      <c r="K342" s="59"/>
      <c r="L342" s="59"/>
      <c r="M342" s="59"/>
      <c r="O342" s="44"/>
      <c r="R342" s="59"/>
    </row>
    <row r="343" spans="6:18" ht="12.75" customHeight="1">
      <c r="F343" s="59"/>
      <c r="G343" s="59"/>
      <c r="H343" s="59"/>
      <c r="I343" s="59"/>
      <c r="J343" s="44"/>
      <c r="K343" s="59"/>
      <c r="L343" s="59"/>
      <c r="M343" s="59"/>
      <c r="O343" s="44"/>
      <c r="R343" s="59"/>
    </row>
    <row r="344" spans="6:18" ht="12.75" customHeight="1">
      <c r="F344" s="59"/>
      <c r="G344" s="59"/>
      <c r="H344" s="59"/>
      <c r="I344" s="59"/>
      <c r="J344" s="44"/>
      <c r="K344" s="59"/>
      <c r="L344" s="59"/>
      <c r="M344" s="59"/>
      <c r="O344" s="44"/>
      <c r="R344" s="59"/>
    </row>
    <row r="345" spans="6:18" ht="12.75" customHeight="1">
      <c r="F345" s="59"/>
      <c r="G345" s="59"/>
      <c r="H345" s="59"/>
      <c r="I345" s="59"/>
      <c r="J345" s="44"/>
      <c r="K345" s="59"/>
      <c r="L345" s="59"/>
      <c r="M345" s="59"/>
      <c r="O345" s="44"/>
      <c r="R345" s="59"/>
    </row>
    <row r="346" spans="6:18" ht="12.75" customHeight="1">
      <c r="F346" s="59"/>
      <c r="G346" s="59"/>
      <c r="H346" s="59"/>
      <c r="I346" s="59"/>
      <c r="J346" s="44"/>
      <c r="K346" s="59"/>
      <c r="L346" s="59"/>
      <c r="M346" s="59"/>
      <c r="O346" s="44"/>
      <c r="R346" s="59"/>
    </row>
    <row r="347" spans="6:18" ht="12.75" customHeight="1">
      <c r="F347" s="59"/>
      <c r="G347" s="59"/>
      <c r="H347" s="59"/>
      <c r="I347" s="59"/>
      <c r="J347" s="44"/>
      <c r="K347" s="59"/>
      <c r="L347" s="59"/>
      <c r="M347" s="59"/>
      <c r="O347" s="44"/>
      <c r="R347" s="59"/>
    </row>
    <row r="348" spans="6:18" ht="12.75" customHeight="1">
      <c r="F348" s="59"/>
      <c r="G348" s="59"/>
      <c r="H348" s="59"/>
      <c r="I348" s="59"/>
      <c r="J348" s="44"/>
      <c r="K348" s="59"/>
      <c r="L348" s="59"/>
      <c r="M348" s="59"/>
      <c r="O348" s="44"/>
      <c r="R348" s="59"/>
    </row>
    <row r="349" spans="6:18" ht="12.75" customHeight="1">
      <c r="F349" s="59"/>
      <c r="G349" s="59"/>
      <c r="H349" s="59"/>
      <c r="I349" s="59"/>
      <c r="J349" s="44"/>
      <c r="K349" s="59"/>
      <c r="L349" s="59"/>
      <c r="M349" s="59"/>
      <c r="O349" s="44"/>
      <c r="R349" s="59"/>
    </row>
    <row r="350" spans="6:18" ht="12.75" customHeight="1">
      <c r="F350" s="59"/>
      <c r="G350" s="59"/>
      <c r="H350" s="59"/>
      <c r="I350" s="59"/>
      <c r="J350" s="44"/>
      <c r="K350" s="59"/>
      <c r="L350" s="59"/>
      <c r="M350" s="59"/>
      <c r="O350" s="44"/>
      <c r="R350" s="59"/>
    </row>
    <row r="351" spans="6:18" ht="12.75" customHeight="1">
      <c r="F351" s="59"/>
      <c r="G351" s="59"/>
      <c r="H351" s="59"/>
      <c r="I351" s="59"/>
      <c r="J351" s="44"/>
      <c r="K351" s="59"/>
      <c r="L351" s="59"/>
      <c r="M351" s="59"/>
      <c r="O351" s="44"/>
      <c r="R351" s="59"/>
    </row>
    <row r="352" spans="6:18" ht="12.75" customHeight="1">
      <c r="F352" s="59"/>
      <c r="G352" s="59"/>
      <c r="H352" s="59"/>
      <c r="I352" s="59"/>
      <c r="J352" s="44"/>
      <c r="K352" s="59"/>
      <c r="L352" s="59"/>
      <c r="M352" s="59"/>
      <c r="O352" s="44"/>
      <c r="R352" s="59"/>
    </row>
    <row r="353" spans="6:18" ht="12.75" customHeight="1">
      <c r="F353" s="59"/>
      <c r="G353" s="59"/>
      <c r="H353" s="59"/>
      <c r="I353" s="59"/>
      <c r="J353" s="44"/>
      <c r="K353" s="59"/>
      <c r="L353" s="59"/>
      <c r="M353" s="59"/>
      <c r="O353" s="44"/>
      <c r="R353" s="59"/>
    </row>
    <row r="354" spans="6:18" ht="12.75" customHeight="1">
      <c r="F354" s="59"/>
      <c r="G354" s="59"/>
      <c r="H354" s="59"/>
      <c r="I354" s="59"/>
      <c r="J354" s="44"/>
      <c r="K354" s="59"/>
      <c r="L354" s="59"/>
      <c r="M354" s="59"/>
      <c r="O354" s="44"/>
      <c r="R354" s="59"/>
    </row>
    <row r="355" spans="6:18" ht="12.75" customHeight="1">
      <c r="F355" s="59"/>
      <c r="G355" s="59"/>
      <c r="H355" s="59"/>
      <c r="I355" s="59"/>
      <c r="J355" s="44"/>
      <c r="K355" s="59"/>
      <c r="L355" s="59"/>
      <c r="M355" s="59"/>
      <c r="O355" s="44"/>
      <c r="R355" s="59"/>
    </row>
    <row r="356" spans="6:18" ht="12.75" customHeight="1">
      <c r="F356" s="59"/>
      <c r="G356" s="59"/>
      <c r="H356" s="59"/>
      <c r="I356" s="59"/>
      <c r="J356" s="44"/>
      <c r="K356" s="59"/>
      <c r="L356" s="59"/>
      <c r="M356" s="59"/>
      <c r="O356" s="44"/>
      <c r="R356" s="59"/>
    </row>
    <row r="357" spans="6:18" ht="12.75" customHeight="1">
      <c r="F357" s="59"/>
      <c r="G357" s="59"/>
      <c r="H357" s="59"/>
      <c r="I357" s="59"/>
      <c r="J357" s="44"/>
      <c r="K357" s="59"/>
      <c r="L357" s="59"/>
      <c r="M357" s="59"/>
      <c r="O357" s="44"/>
      <c r="R357" s="59"/>
    </row>
    <row r="358" spans="6:18" ht="12.75" customHeight="1">
      <c r="F358" s="59"/>
      <c r="G358" s="59"/>
      <c r="H358" s="59"/>
      <c r="I358" s="59"/>
      <c r="J358" s="44"/>
      <c r="K358" s="59"/>
      <c r="L358" s="59"/>
      <c r="M358" s="59"/>
      <c r="O358" s="44"/>
      <c r="R358" s="59"/>
    </row>
    <row r="359" spans="6:18" ht="12.75" customHeight="1">
      <c r="F359" s="59"/>
      <c r="G359" s="59"/>
      <c r="H359" s="59"/>
      <c r="I359" s="59"/>
      <c r="J359" s="44"/>
      <c r="K359" s="59"/>
      <c r="L359" s="59"/>
      <c r="M359" s="59"/>
      <c r="O359" s="44"/>
      <c r="R359" s="59"/>
    </row>
    <row r="360" spans="6:18" ht="12.75" customHeight="1">
      <c r="F360" s="59"/>
      <c r="G360" s="59"/>
      <c r="H360" s="59"/>
      <c r="I360" s="59"/>
      <c r="J360" s="44"/>
      <c r="K360" s="59"/>
      <c r="L360" s="59"/>
      <c r="M360" s="59"/>
      <c r="O360" s="44"/>
      <c r="R360" s="59"/>
    </row>
    <row r="361" spans="6:18" ht="12.75" customHeight="1">
      <c r="F361" s="59"/>
      <c r="G361" s="59"/>
      <c r="H361" s="59"/>
      <c r="I361" s="59"/>
      <c r="J361" s="44"/>
      <c r="K361" s="59"/>
      <c r="L361" s="59"/>
      <c r="M361" s="59"/>
      <c r="O361" s="44"/>
      <c r="R361" s="59"/>
    </row>
    <row r="362" spans="6:18" ht="12.75" customHeight="1">
      <c r="F362" s="59"/>
      <c r="G362" s="59"/>
      <c r="H362" s="59"/>
      <c r="I362" s="59"/>
      <c r="J362" s="44"/>
      <c r="K362" s="59"/>
      <c r="L362" s="59"/>
      <c r="M362" s="59"/>
      <c r="O362" s="44"/>
      <c r="R362" s="59"/>
    </row>
    <row r="363" spans="6:18" ht="12.75" customHeight="1">
      <c r="F363" s="59"/>
      <c r="G363" s="59"/>
      <c r="H363" s="59"/>
      <c r="I363" s="59"/>
      <c r="J363" s="44"/>
      <c r="K363" s="59"/>
      <c r="L363" s="59"/>
      <c r="M363" s="59"/>
      <c r="O363" s="44"/>
      <c r="R363" s="59"/>
    </row>
    <row r="364" spans="6:18" ht="12.75" customHeight="1">
      <c r="F364" s="59"/>
      <c r="G364" s="59"/>
      <c r="H364" s="59"/>
      <c r="I364" s="59"/>
      <c r="J364" s="44"/>
      <c r="K364" s="59"/>
      <c r="L364" s="59"/>
      <c r="M364" s="59"/>
      <c r="O364" s="44"/>
      <c r="R364" s="59"/>
    </row>
    <row r="365" spans="6:18" ht="12.75" customHeight="1">
      <c r="F365" s="59"/>
      <c r="G365" s="59"/>
      <c r="H365" s="59"/>
      <c r="I365" s="59"/>
      <c r="J365" s="44"/>
      <c r="K365" s="59"/>
      <c r="L365" s="59"/>
      <c r="M365" s="59"/>
      <c r="O365" s="44"/>
      <c r="R365" s="59"/>
    </row>
    <row r="366" spans="6:18" ht="12.75" customHeight="1">
      <c r="F366" s="59"/>
      <c r="G366" s="59"/>
      <c r="H366" s="59"/>
      <c r="I366" s="59"/>
      <c r="J366" s="44"/>
      <c r="K366" s="59"/>
      <c r="L366" s="59"/>
      <c r="M366" s="59"/>
      <c r="O366" s="44"/>
      <c r="R366" s="59"/>
    </row>
    <row r="367" spans="6:18" ht="12.75" customHeight="1">
      <c r="F367" s="59"/>
      <c r="G367" s="59"/>
      <c r="H367" s="59"/>
      <c r="I367" s="59"/>
      <c r="J367" s="44"/>
      <c r="K367" s="59"/>
      <c r="L367" s="59"/>
      <c r="M367" s="59"/>
      <c r="O367" s="44"/>
      <c r="R367" s="59"/>
    </row>
    <row r="368" spans="6:18" ht="12.75" customHeight="1">
      <c r="F368" s="59"/>
      <c r="G368" s="59"/>
      <c r="H368" s="59"/>
      <c r="I368" s="59"/>
      <c r="J368" s="44"/>
      <c r="K368" s="59"/>
      <c r="L368" s="59"/>
      <c r="M368" s="59"/>
      <c r="O368" s="44"/>
      <c r="R368" s="59"/>
    </row>
    <row r="369" spans="6:18" ht="12.75" customHeight="1">
      <c r="F369" s="59"/>
      <c r="G369" s="59"/>
      <c r="H369" s="59"/>
      <c r="I369" s="59"/>
      <c r="J369" s="44"/>
      <c r="K369" s="59"/>
      <c r="L369" s="59"/>
      <c r="M369" s="59"/>
      <c r="O369" s="44"/>
      <c r="R369" s="59"/>
    </row>
    <row r="370" spans="6:18" ht="12.75" customHeight="1">
      <c r="F370" s="59"/>
      <c r="G370" s="59"/>
      <c r="H370" s="59"/>
      <c r="I370" s="59"/>
      <c r="J370" s="44"/>
      <c r="K370" s="59"/>
      <c r="L370" s="59"/>
      <c r="M370" s="59"/>
      <c r="O370" s="44"/>
      <c r="R370" s="59"/>
    </row>
    <row r="371" spans="6:18" ht="12.75" customHeight="1">
      <c r="F371" s="59"/>
      <c r="G371" s="59"/>
      <c r="H371" s="59"/>
      <c r="I371" s="59"/>
      <c r="J371" s="44"/>
      <c r="K371" s="59"/>
      <c r="L371" s="59"/>
      <c r="M371" s="59"/>
      <c r="O371" s="44"/>
      <c r="R371" s="59"/>
    </row>
    <row r="372" spans="6:18" ht="12.75" customHeight="1">
      <c r="F372" s="59"/>
      <c r="G372" s="59"/>
      <c r="H372" s="59"/>
      <c r="I372" s="59"/>
      <c r="J372" s="44"/>
      <c r="K372" s="59"/>
      <c r="L372" s="59"/>
      <c r="M372" s="59"/>
      <c r="O372" s="44"/>
      <c r="R372" s="59"/>
    </row>
    <row r="373" spans="6:18" ht="12.75" customHeight="1">
      <c r="F373" s="59"/>
      <c r="G373" s="59"/>
      <c r="H373" s="59"/>
      <c r="I373" s="59"/>
      <c r="J373" s="44"/>
      <c r="K373" s="59"/>
      <c r="L373" s="59"/>
      <c r="M373" s="59"/>
      <c r="O373" s="44"/>
      <c r="R373" s="59"/>
    </row>
    <row r="374" spans="6:18" ht="12.75" customHeight="1">
      <c r="F374" s="59"/>
      <c r="G374" s="59"/>
      <c r="H374" s="59"/>
      <c r="I374" s="59"/>
      <c r="J374" s="44"/>
      <c r="K374" s="59"/>
      <c r="L374" s="59"/>
      <c r="M374" s="59"/>
      <c r="O374" s="44"/>
      <c r="R374" s="59"/>
    </row>
    <row r="375" spans="6:18" ht="12.75" customHeight="1">
      <c r="F375" s="59"/>
      <c r="G375" s="59"/>
      <c r="H375" s="59"/>
      <c r="I375" s="59"/>
      <c r="J375" s="44"/>
      <c r="K375" s="59"/>
      <c r="L375" s="59"/>
      <c r="M375" s="59"/>
      <c r="O375" s="44"/>
      <c r="R375" s="59"/>
    </row>
    <row r="376" spans="6:18" ht="12.75" customHeight="1">
      <c r="F376" s="59"/>
      <c r="G376" s="59"/>
      <c r="H376" s="59"/>
      <c r="I376" s="59"/>
      <c r="J376" s="44"/>
      <c r="K376" s="59"/>
      <c r="L376" s="59"/>
      <c r="M376" s="59"/>
      <c r="O376" s="44"/>
      <c r="R376" s="59"/>
    </row>
    <row r="377" spans="6:18" ht="12.75" customHeight="1">
      <c r="F377" s="59"/>
      <c r="G377" s="59"/>
      <c r="H377" s="59"/>
      <c r="I377" s="59"/>
      <c r="J377" s="44"/>
      <c r="K377" s="59"/>
      <c r="L377" s="59"/>
      <c r="M377" s="59"/>
      <c r="O377" s="44"/>
      <c r="R377" s="59"/>
    </row>
    <row r="378" spans="6:18" ht="12.75" customHeight="1">
      <c r="F378" s="59"/>
      <c r="G378" s="59"/>
      <c r="H378" s="59"/>
      <c r="I378" s="59"/>
      <c r="J378" s="44"/>
      <c r="K378" s="59"/>
      <c r="L378" s="59"/>
      <c r="M378" s="59"/>
      <c r="O378" s="44"/>
      <c r="R378" s="59"/>
    </row>
    <row r="379" spans="6:18" ht="12.75" customHeight="1">
      <c r="F379" s="59"/>
      <c r="G379" s="59"/>
      <c r="H379" s="59"/>
      <c r="I379" s="59"/>
      <c r="J379" s="44"/>
      <c r="K379" s="59"/>
      <c r="L379" s="59"/>
      <c r="M379" s="59"/>
      <c r="O379" s="44"/>
      <c r="R379" s="59"/>
    </row>
    <row r="380" spans="6:18" ht="12.75" customHeight="1">
      <c r="F380" s="59"/>
      <c r="G380" s="59"/>
      <c r="H380" s="59"/>
      <c r="I380" s="59"/>
      <c r="J380" s="44"/>
      <c r="K380" s="59"/>
      <c r="L380" s="59"/>
      <c r="M380" s="59"/>
      <c r="O380" s="44"/>
      <c r="R380" s="59"/>
    </row>
    <row r="381" spans="6:18" ht="12.75" customHeight="1">
      <c r="F381" s="59"/>
      <c r="G381" s="59"/>
      <c r="H381" s="59"/>
      <c r="I381" s="59"/>
      <c r="J381" s="44"/>
      <c r="K381" s="59"/>
      <c r="L381" s="59"/>
      <c r="M381" s="59"/>
      <c r="O381" s="44"/>
      <c r="R381" s="59"/>
    </row>
    <row r="382" spans="6:18" ht="12.75" customHeight="1">
      <c r="F382" s="59"/>
      <c r="G382" s="59"/>
      <c r="H382" s="59"/>
      <c r="I382" s="59"/>
      <c r="J382" s="44"/>
      <c r="K382" s="59"/>
      <c r="L382" s="59"/>
      <c r="M382" s="59"/>
      <c r="O382" s="44"/>
      <c r="R382" s="59"/>
    </row>
    <row r="383" spans="6:18" ht="12.75" customHeight="1">
      <c r="F383" s="59"/>
      <c r="G383" s="59"/>
      <c r="H383" s="59"/>
      <c r="I383" s="59"/>
      <c r="J383" s="44"/>
      <c r="K383" s="59"/>
      <c r="L383" s="59"/>
      <c r="M383" s="59"/>
      <c r="O383" s="44"/>
      <c r="R383" s="59"/>
    </row>
    <row r="384" spans="6:18" ht="12.75" customHeight="1">
      <c r="F384" s="59"/>
      <c r="G384" s="59"/>
      <c r="H384" s="59"/>
      <c r="I384" s="59"/>
      <c r="J384" s="44"/>
      <c r="K384" s="59"/>
      <c r="L384" s="59"/>
      <c r="M384" s="59"/>
      <c r="O384" s="44"/>
      <c r="R384" s="59"/>
    </row>
    <row r="385" spans="6:18" ht="12.75" customHeight="1">
      <c r="F385" s="59"/>
      <c r="G385" s="59"/>
      <c r="H385" s="59"/>
      <c r="I385" s="59"/>
      <c r="J385" s="44"/>
      <c r="K385" s="59"/>
      <c r="L385" s="59"/>
      <c r="M385" s="59"/>
      <c r="O385" s="44"/>
      <c r="R385" s="59"/>
    </row>
    <row r="386" spans="6:18" ht="12.75" customHeight="1">
      <c r="F386" s="59"/>
      <c r="G386" s="59"/>
      <c r="H386" s="59"/>
      <c r="I386" s="59"/>
      <c r="J386" s="44"/>
      <c r="K386" s="59"/>
      <c r="L386" s="59"/>
      <c r="M386" s="59"/>
      <c r="O386" s="44"/>
      <c r="R386" s="59"/>
    </row>
    <row r="387" spans="6:18" ht="12.75" customHeight="1">
      <c r="F387" s="59"/>
      <c r="G387" s="59"/>
      <c r="H387" s="59"/>
      <c r="I387" s="59"/>
      <c r="J387" s="44"/>
      <c r="K387" s="59"/>
      <c r="L387" s="59"/>
      <c r="M387" s="59"/>
      <c r="O387" s="44"/>
      <c r="R387" s="59"/>
    </row>
    <row r="388" spans="6:18" ht="12.75" customHeight="1">
      <c r="F388" s="59"/>
      <c r="G388" s="59"/>
      <c r="H388" s="59"/>
      <c r="I388" s="59"/>
      <c r="J388" s="44"/>
      <c r="K388" s="59"/>
      <c r="L388" s="59"/>
      <c r="M388" s="59"/>
      <c r="O388" s="44"/>
      <c r="R388" s="59"/>
    </row>
    <row r="389" spans="6:18" ht="12.75" customHeight="1">
      <c r="F389" s="59"/>
      <c r="G389" s="59"/>
      <c r="H389" s="59"/>
      <c r="I389" s="59"/>
      <c r="J389" s="44"/>
      <c r="K389" s="59"/>
      <c r="L389" s="59"/>
      <c r="M389" s="59"/>
      <c r="O389" s="44"/>
      <c r="R389" s="59"/>
    </row>
    <row r="390" spans="6:18" ht="12.75" customHeight="1">
      <c r="F390" s="59"/>
      <c r="G390" s="59"/>
      <c r="H390" s="59"/>
      <c r="I390" s="59"/>
      <c r="J390" s="44"/>
      <c r="K390" s="59"/>
      <c r="L390" s="59"/>
      <c r="M390" s="59"/>
      <c r="O390" s="44"/>
      <c r="R390" s="59"/>
    </row>
    <row r="391" spans="6:18" ht="12.75" customHeight="1">
      <c r="F391" s="59"/>
      <c r="G391" s="59"/>
      <c r="H391" s="59"/>
      <c r="I391" s="59"/>
      <c r="J391" s="44"/>
      <c r="K391" s="59"/>
      <c r="L391" s="59"/>
      <c r="M391" s="59"/>
      <c r="O391" s="44"/>
      <c r="R391" s="59"/>
    </row>
    <row r="392" spans="6:18" ht="12.75" customHeight="1">
      <c r="F392" s="59"/>
      <c r="G392" s="59"/>
      <c r="H392" s="59"/>
      <c r="I392" s="59"/>
      <c r="J392" s="44"/>
      <c r="K392" s="59"/>
      <c r="L392" s="59"/>
      <c r="M392" s="59"/>
      <c r="O392" s="44"/>
      <c r="R392" s="59"/>
    </row>
    <row r="393" spans="6:18" ht="12.75" customHeight="1">
      <c r="F393" s="59"/>
      <c r="G393" s="59"/>
      <c r="H393" s="59"/>
      <c r="I393" s="59"/>
      <c r="J393" s="44"/>
      <c r="K393" s="59"/>
      <c r="L393" s="59"/>
      <c r="M393" s="59"/>
      <c r="O393" s="44"/>
      <c r="R393" s="59"/>
    </row>
    <row r="394" spans="6:18" ht="12.75" customHeight="1">
      <c r="F394" s="59"/>
      <c r="G394" s="59"/>
      <c r="H394" s="59"/>
      <c r="I394" s="59"/>
      <c r="J394" s="44"/>
      <c r="K394" s="59"/>
      <c r="L394" s="59"/>
      <c r="M394" s="59"/>
      <c r="O394" s="44"/>
      <c r="R394" s="59"/>
    </row>
    <row r="395" spans="6:18" ht="12.75" customHeight="1">
      <c r="F395" s="59"/>
      <c r="G395" s="59"/>
      <c r="H395" s="59"/>
      <c r="I395" s="59"/>
      <c r="J395" s="44"/>
      <c r="K395" s="59"/>
      <c r="L395" s="59"/>
      <c r="M395" s="59"/>
      <c r="O395" s="44"/>
      <c r="R395" s="59"/>
    </row>
    <row r="396" spans="6:18" ht="12.75" customHeight="1">
      <c r="F396" s="59"/>
      <c r="G396" s="59"/>
      <c r="H396" s="59"/>
      <c r="I396" s="59"/>
      <c r="J396" s="44"/>
      <c r="K396" s="59"/>
      <c r="L396" s="59"/>
      <c r="M396" s="59"/>
      <c r="O396" s="44"/>
      <c r="R396" s="59"/>
    </row>
    <row r="397" spans="6:18" ht="12.75" customHeight="1">
      <c r="F397" s="59"/>
      <c r="G397" s="59"/>
      <c r="H397" s="59"/>
      <c r="I397" s="59"/>
      <c r="J397" s="44"/>
      <c r="K397" s="59"/>
      <c r="L397" s="59"/>
      <c r="M397" s="59"/>
      <c r="O397" s="44"/>
      <c r="R397" s="59"/>
    </row>
    <row r="398" spans="6:18" ht="12.75" customHeight="1">
      <c r="F398" s="59"/>
      <c r="G398" s="59"/>
      <c r="H398" s="59"/>
      <c r="I398" s="59"/>
      <c r="J398" s="44"/>
      <c r="K398" s="59"/>
      <c r="L398" s="59"/>
      <c r="M398" s="59"/>
      <c r="O398" s="44"/>
      <c r="R398" s="59"/>
    </row>
    <row r="399" spans="6:18" ht="12.75" customHeight="1">
      <c r="F399" s="59"/>
      <c r="G399" s="59"/>
      <c r="H399" s="59"/>
      <c r="I399" s="59"/>
      <c r="J399" s="44"/>
      <c r="K399" s="59"/>
      <c r="L399" s="59"/>
      <c r="M399" s="59"/>
      <c r="O399" s="44"/>
      <c r="R399" s="59"/>
    </row>
    <row r="400" spans="6:18" ht="12.75" customHeight="1">
      <c r="F400" s="59"/>
      <c r="G400" s="59"/>
      <c r="H400" s="59"/>
      <c r="I400" s="59"/>
      <c r="J400" s="44"/>
      <c r="K400" s="59"/>
      <c r="L400" s="59"/>
      <c r="M400" s="59"/>
      <c r="O400" s="44"/>
      <c r="R400" s="59"/>
    </row>
    <row r="401" spans="6:18" ht="12.75" customHeight="1">
      <c r="F401" s="59"/>
      <c r="G401" s="59"/>
      <c r="H401" s="59"/>
      <c r="I401" s="59"/>
      <c r="J401" s="44"/>
      <c r="K401" s="59"/>
      <c r="L401" s="59"/>
      <c r="M401" s="59"/>
      <c r="O401" s="44"/>
      <c r="R401" s="59"/>
    </row>
    <row r="402" spans="6:18" ht="12.75" customHeight="1">
      <c r="F402" s="59"/>
      <c r="G402" s="59"/>
      <c r="H402" s="59"/>
      <c r="I402" s="59"/>
      <c r="J402" s="44"/>
      <c r="K402" s="59"/>
      <c r="L402" s="59"/>
      <c r="M402" s="59"/>
      <c r="O402" s="44"/>
      <c r="R402" s="59"/>
    </row>
    <row r="403" spans="6:18" ht="12.75" customHeight="1">
      <c r="F403" s="59"/>
      <c r="G403" s="59"/>
      <c r="H403" s="59"/>
      <c r="I403" s="59"/>
      <c r="J403" s="44"/>
      <c r="K403" s="59"/>
      <c r="L403" s="59"/>
      <c r="M403" s="59"/>
      <c r="O403" s="44"/>
      <c r="R403" s="59"/>
    </row>
    <row r="404" spans="6:18" ht="12.75" customHeight="1">
      <c r="F404" s="59"/>
      <c r="G404" s="59"/>
      <c r="H404" s="59"/>
      <c r="I404" s="59"/>
      <c r="J404" s="44"/>
      <c r="K404" s="59"/>
      <c r="L404" s="59"/>
      <c r="M404" s="59"/>
      <c r="O404" s="44"/>
      <c r="R404" s="59"/>
    </row>
    <row r="405" spans="6:18" ht="12.75" customHeight="1">
      <c r="F405" s="59"/>
      <c r="G405" s="59"/>
      <c r="H405" s="59"/>
      <c r="I405" s="59"/>
      <c r="J405" s="44"/>
      <c r="K405" s="59"/>
      <c r="L405" s="59"/>
      <c r="M405" s="59"/>
      <c r="O405" s="44"/>
      <c r="R405" s="59"/>
    </row>
    <row r="406" spans="6:18" ht="12.75" customHeight="1">
      <c r="F406" s="59"/>
      <c r="G406" s="59"/>
      <c r="H406" s="59"/>
      <c r="I406" s="59"/>
      <c r="J406" s="44"/>
      <c r="K406" s="59"/>
      <c r="L406" s="59"/>
      <c r="M406" s="59"/>
      <c r="O406" s="44"/>
      <c r="R406" s="59"/>
    </row>
    <row r="407" spans="6:18" ht="12.75" customHeight="1">
      <c r="F407" s="59"/>
      <c r="G407" s="59"/>
      <c r="H407" s="59"/>
      <c r="I407" s="59"/>
      <c r="J407" s="44"/>
      <c r="K407" s="59"/>
      <c r="L407" s="59"/>
      <c r="M407" s="59"/>
      <c r="O407" s="44"/>
      <c r="R407" s="59"/>
    </row>
    <row r="408" spans="6:18" ht="12.75" customHeight="1">
      <c r="F408" s="59"/>
      <c r="G408" s="59"/>
      <c r="H408" s="59"/>
      <c r="I408" s="59"/>
      <c r="J408" s="44"/>
      <c r="K408" s="59"/>
      <c r="L408" s="59"/>
      <c r="M408" s="59"/>
      <c r="O408" s="44"/>
      <c r="R408" s="59"/>
    </row>
    <row r="409" spans="6:18" ht="12.75" customHeight="1">
      <c r="F409" s="59"/>
      <c r="G409" s="59"/>
      <c r="H409" s="59"/>
      <c r="I409" s="59"/>
      <c r="J409" s="44"/>
      <c r="K409" s="59"/>
      <c r="L409" s="59"/>
      <c r="M409" s="59"/>
      <c r="O409" s="44"/>
      <c r="R409" s="59"/>
    </row>
    <row r="410" spans="6:18" ht="12.75" customHeight="1">
      <c r="F410" s="59"/>
      <c r="G410" s="59"/>
      <c r="H410" s="59"/>
      <c r="I410" s="59"/>
      <c r="J410" s="44"/>
      <c r="K410" s="59"/>
      <c r="L410" s="59"/>
      <c r="M410" s="59"/>
      <c r="O410" s="44"/>
      <c r="R410" s="59"/>
    </row>
    <row r="411" spans="6:18" ht="12.75" customHeight="1">
      <c r="F411" s="59"/>
      <c r="G411" s="59"/>
      <c r="H411" s="59"/>
      <c r="I411" s="59"/>
      <c r="J411" s="44"/>
      <c r="K411" s="59"/>
      <c r="L411" s="59"/>
      <c r="M411" s="59"/>
      <c r="O411" s="44"/>
      <c r="R411" s="59"/>
    </row>
    <row r="412" spans="6:18" ht="12.75" customHeight="1">
      <c r="F412" s="59"/>
      <c r="G412" s="59"/>
      <c r="H412" s="59"/>
      <c r="I412" s="59"/>
      <c r="J412" s="44"/>
      <c r="K412" s="59"/>
      <c r="L412" s="59"/>
      <c r="M412" s="59"/>
      <c r="O412" s="44"/>
      <c r="R412" s="59"/>
    </row>
    <row r="413" spans="6:18" ht="12.75" customHeight="1">
      <c r="F413" s="59"/>
      <c r="G413" s="59"/>
      <c r="H413" s="59"/>
      <c r="I413" s="59"/>
      <c r="J413" s="44"/>
      <c r="K413" s="59"/>
      <c r="L413" s="59"/>
      <c r="M413" s="59"/>
      <c r="O413" s="44"/>
      <c r="R413" s="59"/>
    </row>
    <row r="414" spans="6:18" ht="12.75" customHeight="1">
      <c r="F414" s="59"/>
      <c r="G414" s="59"/>
      <c r="H414" s="59"/>
      <c r="I414" s="59"/>
      <c r="J414" s="44"/>
      <c r="K414" s="59"/>
      <c r="L414" s="59"/>
      <c r="M414" s="59"/>
      <c r="O414" s="44"/>
      <c r="R414" s="59"/>
    </row>
    <row r="415" spans="6:18" ht="12.75" customHeight="1">
      <c r="F415" s="59"/>
      <c r="G415" s="59"/>
      <c r="H415" s="59"/>
      <c r="I415" s="59"/>
      <c r="J415" s="44"/>
      <c r="K415" s="59"/>
      <c r="L415" s="59"/>
      <c r="M415" s="59"/>
      <c r="O415" s="44"/>
      <c r="R415" s="59"/>
    </row>
    <row r="416" spans="6:18" ht="12.75" customHeight="1">
      <c r="F416" s="59"/>
      <c r="G416" s="59"/>
      <c r="H416" s="59"/>
      <c r="I416" s="59"/>
      <c r="J416" s="44"/>
      <c r="K416" s="59"/>
      <c r="L416" s="59"/>
      <c r="M416" s="59"/>
      <c r="O416" s="44"/>
      <c r="R416" s="59"/>
    </row>
    <row r="417" spans="6:18" ht="12.75" customHeight="1">
      <c r="F417" s="59"/>
      <c r="G417" s="59"/>
      <c r="H417" s="59"/>
      <c r="I417" s="59"/>
      <c r="J417" s="44"/>
      <c r="K417" s="59"/>
      <c r="L417" s="59"/>
      <c r="M417" s="59"/>
      <c r="O417" s="44"/>
      <c r="R417" s="59"/>
    </row>
    <row r="418" spans="6:18" ht="12.75" customHeight="1">
      <c r="F418" s="59"/>
      <c r="G418" s="59"/>
      <c r="H418" s="59"/>
      <c r="I418" s="59"/>
      <c r="J418" s="44"/>
      <c r="K418" s="59"/>
      <c r="L418" s="59"/>
      <c r="M418" s="59"/>
      <c r="O418" s="44"/>
      <c r="R418" s="59"/>
    </row>
    <row r="419" spans="6:18" ht="12.75" customHeight="1">
      <c r="F419" s="59"/>
      <c r="G419" s="59"/>
      <c r="H419" s="59"/>
      <c r="I419" s="59"/>
      <c r="J419" s="44"/>
      <c r="K419" s="59"/>
      <c r="L419" s="59"/>
      <c r="M419" s="59"/>
      <c r="O419" s="44"/>
      <c r="R419" s="59"/>
    </row>
    <row r="420" spans="6:18" ht="12.75" customHeight="1">
      <c r="F420" s="59"/>
      <c r="G420" s="59"/>
      <c r="H420" s="59"/>
      <c r="I420" s="59"/>
      <c r="J420" s="44"/>
      <c r="K420" s="59"/>
      <c r="L420" s="59"/>
      <c r="M420" s="59"/>
      <c r="O420" s="44"/>
      <c r="R420" s="59"/>
    </row>
    <row r="421" spans="6:18" ht="12.75" customHeight="1">
      <c r="F421" s="59"/>
      <c r="G421" s="59"/>
      <c r="H421" s="59"/>
      <c r="I421" s="59"/>
      <c r="J421" s="44"/>
      <c r="K421" s="59"/>
      <c r="L421" s="59"/>
      <c r="M421" s="59"/>
      <c r="O421" s="44"/>
      <c r="R421" s="59"/>
    </row>
    <row r="422" spans="6:18" ht="12.75" customHeight="1">
      <c r="F422" s="59"/>
      <c r="G422" s="59"/>
      <c r="H422" s="59"/>
      <c r="I422" s="59"/>
      <c r="J422" s="44"/>
      <c r="K422" s="59"/>
      <c r="L422" s="59"/>
      <c r="M422" s="59"/>
      <c r="O422" s="44"/>
      <c r="R422" s="59"/>
    </row>
    <row r="423" spans="6:18" ht="12.75" customHeight="1">
      <c r="F423" s="59"/>
      <c r="G423" s="59"/>
      <c r="H423" s="59"/>
      <c r="I423" s="59"/>
      <c r="J423" s="44"/>
      <c r="K423" s="59"/>
      <c r="L423" s="59"/>
      <c r="M423" s="59"/>
      <c r="O423" s="44"/>
      <c r="R423" s="59"/>
    </row>
    <row r="424" spans="6:18" ht="12.75" customHeight="1">
      <c r="F424" s="59"/>
      <c r="G424" s="59"/>
      <c r="H424" s="59"/>
      <c r="I424" s="59"/>
      <c r="J424" s="44"/>
      <c r="K424" s="59"/>
      <c r="L424" s="59"/>
      <c r="M424" s="59"/>
      <c r="O424" s="44"/>
      <c r="R424" s="59"/>
    </row>
    <row r="425" spans="6:18" ht="12.75" customHeight="1">
      <c r="F425" s="59"/>
      <c r="G425" s="59"/>
      <c r="H425" s="59"/>
      <c r="I425" s="59"/>
      <c r="J425" s="44"/>
      <c r="K425" s="59"/>
      <c r="L425" s="59"/>
      <c r="M425" s="59"/>
      <c r="O425" s="44"/>
      <c r="R425" s="59"/>
    </row>
    <row r="426" spans="6:18" ht="12.75" customHeight="1">
      <c r="F426" s="59"/>
      <c r="G426" s="59"/>
      <c r="H426" s="59"/>
      <c r="I426" s="59"/>
      <c r="J426" s="44"/>
      <c r="K426" s="59"/>
      <c r="L426" s="59"/>
      <c r="M426" s="59"/>
      <c r="O426" s="44"/>
      <c r="R426" s="59"/>
    </row>
    <row r="427" spans="6:18" ht="12.75" customHeight="1">
      <c r="F427" s="59"/>
      <c r="G427" s="59"/>
      <c r="H427" s="59"/>
      <c r="I427" s="59"/>
      <c r="J427" s="44"/>
      <c r="K427" s="59"/>
      <c r="L427" s="59"/>
      <c r="M427" s="59"/>
      <c r="O427" s="44"/>
      <c r="R427" s="59"/>
    </row>
    <row r="428" spans="6:18" ht="12.75" customHeight="1">
      <c r="F428" s="59"/>
      <c r="G428" s="59"/>
      <c r="H428" s="59"/>
      <c r="I428" s="59"/>
      <c r="J428" s="44"/>
      <c r="K428" s="59"/>
      <c r="L428" s="59"/>
      <c r="M428" s="59"/>
      <c r="O428" s="44"/>
      <c r="R428" s="59"/>
    </row>
    <row r="429" spans="6:18" ht="12.75" customHeight="1">
      <c r="F429" s="59"/>
      <c r="G429" s="59"/>
      <c r="H429" s="59"/>
      <c r="I429" s="59"/>
      <c r="J429" s="44"/>
      <c r="K429" s="59"/>
      <c r="L429" s="59"/>
      <c r="M429" s="59"/>
      <c r="O429" s="44"/>
      <c r="R429" s="59"/>
    </row>
    <row r="430" spans="6:18" ht="12.75" customHeight="1">
      <c r="F430" s="59"/>
      <c r="G430" s="59"/>
      <c r="H430" s="59"/>
      <c r="I430" s="59"/>
      <c r="J430" s="44"/>
      <c r="K430" s="59"/>
      <c r="L430" s="59"/>
      <c r="M430" s="59"/>
      <c r="O430" s="44"/>
      <c r="R430" s="59"/>
    </row>
    <row r="431" spans="6:18" ht="12.75" customHeight="1">
      <c r="F431" s="59"/>
      <c r="G431" s="59"/>
      <c r="H431" s="59"/>
      <c r="I431" s="59"/>
      <c r="J431" s="44"/>
      <c r="K431" s="59"/>
      <c r="L431" s="59"/>
      <c r="M431" s="59"/>
      <c r="O431" s="44"/>
      <c r="R431" s="59"/>
    </row>
    <row r="432" spans="6:18" ht="12.75" customHeight="1">
      <c r="F432" s="59"/>
      <c r="G432" s="59"/>
      <c r="H432" s="59"/>
      <c r="I432" s="59"/>
      <c r="J432" s="44"/>
      <c r="K432" s="59"/>
      <c r="L432" s="59"/>
      <c r="M432" s="59"/>
      <c r="O432" s="44"/>
      <c r="R432" s="59"/>
    </row>
    <row r="433" spans="6:18" ht="12.75" customHeight="1">
      <c r="F433" s="59"/>
      <c r="G433" s="59"/>
      <c r="H433" s="59"/>
      <c r="I433" s="59"/>
      <c r="J433" s="44"/>
      <c r="K433" s="59"/>
      <c r="L433" s="59"/>
      <c r="M433" s="59"/>
      <c r="O433" s="44"/>
      <c r="R433" s="59"/>
    </row>
    <row r="434" spans="6:18" ht="12.75" customHeight="1">
      <c r="F434" s="59"/>
      <c r="G434" s="59"/>
      <c r="H434" s="59"/>
      <c r="I434" s="59"/>
      <c r="J434" s="44"/>
      <c r="K434" s="59"/>
      <c r="L434" s="59"/>
      <c r="M434" s="59"/>
      <c r="O434" s="44"/>
      <c r="R434" s="59"/>
    </row>
    <row r="435" spans="6:18" ht="12.75" customHeight="1">
      <c r="F435" s="59"/>
      <c r="G435" s="59"/>
      <c r="H435" s="59"/>
      <c r="I435" s="59"/>
      <c r="J435" s="44"/>
      <c r="K435" s="59"/>
      <c r="L435" s="59"/>
      <c r="M435" s="59"/>
      <c r="O435" s="44"/>
      <c r="R435" s="59"/>
    </row>
    <row r="436" spans="6:18" ht="12.75" customHeight="1">
      <c r="F436" s="59"/>
      <c r="G436" s="59"/>
      <c r="H436" s="59"/>
      <c r="I436" s="59"/>
      <c r="J436" s="44"/>
      <c r="K436" s="59"/>
      <c r="L436" s="59"/>
      <c r="M436" s="59"/>
      <c r="O436" s="44"/>
      <c r="R436" s="59"/>
    </row>
    <row r="437" spans="6:18" ht="12.75" customHeight="1">
      <c r="F437" s="59"/>
      <c r="G437" s="59"/>
      <c r="H437" s="59"/>
      <c r="I437" s="59"/>
      <c r="J437" s="44"/>
      <c r="K437" s="59"/>
      <c r="L437" s="59"/>
      <c r="M437" s="59"/>
      <c r="O437" s="44"/>
      <c r="R437" s="59"/>
    </row>
    <row r="438" spans="6:18" ht="12.75" customHeight="1">
      <c r="F438" s="59"/>
      <c r="G438" s="59"/>
      <c r="H438" s="59"/>
      <c r="I438" s="59"/>
      <c r="J438" s="44"/>
      <c r="K438" s="59"/>
      <c r="L438" s="59"/>
      <c r="M438" s="59"/>
      <c r="O438" s="44"/>
      <c r="R438" s="59"/>
    </row>
    <row r="439" spans="6:18" ht="12.75" customHeight="1">
      <c r="F439" s="59"/>
      <c r="G439" s="59"/>
      <c r="H439" s="59"/>
      <c r="I439" s="59"/>
      <c r="J439" s="44"/>
      <c r="K439" s="59"/>
      <c r="L439" s="59"/>
      <c r="M439" s="59"/>
      <c r="O439" s="44"/>
      <c r="R439" s="59"/>
    </row>
    <row r="440" spans="6:18" ht="12.75" customHeight="1">
      <c r="F440" s="59"/>
      <c r="G440" s="59"/>
      <c r="H440" s="59"/>
      <c r="I440" s="59"/>
      <c r="J440" s="44"/>
      <c r="K440" s="59"/>
      <c r="L440" s="59"/>
      <c r="M440" s="59"/>
      <c r="O440" s="44"/>
      <c r="R440" s="59"/>
    </row>
    <row r="441" spans="6:18" ht="12.75" customHeight="1">
      <c r="F441" s="59"/>
      <c r="G441" s="59"/>
      <c r="H441" s="59"/>
      <c r="I441" s="59"/>
      <c r="J441" s="44"/>
      <c r="K441" s="59"/>
      <c r="L441" s="59"/>
      <c r="M441" s="59"/>
      <c r="O441" s="44"/>
      <c r="R441" s="59"/>
    </row>
    <row r="442" spans="6:18" ht="12.75" customHeight="1">
      <c r="F442" s="59"/>
      <c r="G442" s="59"/>
      <c r="H442" s="59"/>
      <c r="I442" s="59"/>
      <c r="J442" s="44"/>
      <c r="K442" s="59"/>
      <c r="L442" s="59"/>
      <c r="M442" s="59"/>
      <c r="O442" s="44"/>
      <c r="R442" s="59"/>
    </row>
    <row r="443" spans="6:18" ht="12.75" customHeight="1">
      <c r="F443" s="59"/>
      <c r="G443" s="59"/>
      <c r="H443" s="59"/>
      <c r="I443" s="59"/>
      <c r="J443" s="44"/>
      <c r="K443" s="59"/>
      <c r="L443" s="59"/>
      <c r="M443" s="59"/>
      <c r="O443" s="44"/>
      <c r="R443" s="59"/>
    </row>
    <row r="444" spans="6:18" ht="12.75" customHeight="1">
      <c r="F444" s="59"/>
      <c r="G444" s="59"/>
      <c r="H444" s="59"/>
      <c r="I444" s="59"/>
      <c r="J444" s="44"/>
      <c r="K444" s="59"/>
      <c r="L444" s="59"/>
      <c r="M444" s="59"/>
      <c r="O444" s="44"/>
      <c r="R444" s="59"/>
    </row>
    <row r="445" spans="6:18" ht="12.75" customHeight="1">
      <c r="F445" s="59"/>
      <c r="G445" s="59"/>
      <c r="H445" s="59"/>
      <c r="I445" s="59"/>
      <c r="J445" s="44"/>
      <c r="K445" s="59"/>
      <c r="L445" s="59"/>
      <c r="M445" s="59"/>
      <c r="O445" s="44"/>
      <c r="R445" s="59"/>
    </row>
    <row r="446" spans="6:18" ht="12.75" customHeight="1">
      <c r="F446" s="59"/>
      <c r="G446" s="59"/>
      <c r="H446" s="59"/>
      <c r="I446" s="59"/>
      <c r="J446" s="44"/>
      <c r="K446" s="59"/>
      <c r="L446" s="59"/>
      <c r="M446" s="59"/>
      <c r="O446" s="44"/>
      <c r="R446" s="59"/>
    </row>
    <row r="447" spans="6:18" ht="12.75" customHeight="1">
      <c r="F447" s="59"/>
      <c r="G447" s="59"/>
      <c r="H447" s="59"/>
      <c r="I447" s="59"/>
      <c r="J447" s="44"/>
      <c r="K447" s="59"/>
      <c r="L447" s="59"/>
      <c r="M447" s="59"/>
      <c r="O447" s="44"/>
      <c r="R447" s="59"/>
    </row>
    <row r="448" spans="6:18" ht="12.75" customHeight="1">
      <c r="F448" s="59"/>
      <c r="G448" s="59"/>
      <c r="H448" s="59"/>
      <c r="I448" s="59"/>
      <c r="J448" s="44"/>
      <c r="K448" s="59"/>
      <c r="L448" s="59"/>
      <c r="M448" s="59"/>
      <c r="O448" s="44"/>
      <c r="R448" s="59"/>
    </row>
    <row r="449" spans="6:18" ht="12.75" customHeight="1">
      <c r="F449" s="59"/>
      <c r="G449" s="59"/>
      <c r="H449" s="59"/>
      <c r="I449" s="59"/>
      <c r="J449" s="44"/>
      <c r="K449" s="59"/>
      <c r="L449" s="59"/>
      <c r="M449" s="59"/>
      <c r="O449" s="44"/>
      <c r="R449" s="59"/>
    </row>
    <row r="450" spans="6:18" ht="12.75" customHeight="1">
      <c r="F450" s="59"/>
      <c r="G450" s="59"/>
      <c r="H450" s="59"/>
      <c r="I450" s="59"/>
      <c r="J450" s="44"/>
      <c r="K450" s="59"/>
      <c r="L450" s="59"/>
      <c r="M450" s="59"/>
      <c r="O450" s="44"/>
      <c r="R450" s="59"/>
    </row>
    <row r="451" spans="6:18" ht="12.75" customHeight="1">
      <c r="F451" s="59"/>
      <c r="G451" s="59"/>
      <c r="H451" s="59"/>
      <c r="I451" s="59"/>
      <c r="J451" s="44"/>
      <c r="K451" s="59"/>
      <c r="L451" s="59"/>
      <c r="M451" s="59"/>
      <c r="O451" s="44"/>
      <c r="R451" s="59"/>
    </row>
    <row r="452" spans="6:18" ht="12.75" customHeight="1">
      <c r="F452" s="59"/>
      <c r="G452" s="59"/>
      <c r="H452" s="59"/>
      <c r="I452" s="59"/>
      <c r="J452" s="44"/>
      <c r="K452" s="59"/>
      <c r="L452" s="59"/>
      <c r="M452" s="59"/>
      <c r="O452" s="44"/>
      <c r="R452" s="59"/>
    </row>
    <row r="453" spans="6:18" ht="12.75" customHeight="1">
      <c r="F453" s="59"/>
      <c r="G453" s="59"/>
      <c r="H453" s="59"/>
      <c r="I453" s="59"/>
      <c r="J453" s="44"/>
      <c r="K453" s="59"/>
      <c r="L453" s="59"/>
      <c r="M453" s="59"/>
      <c r="O453" s="44"/>
      <c r="R453" s="59"/>
    </row>
    <row r="454" spans="6:18" ht="12.75" customHeight="1">
      <c r="F454" s="59"/>
      <c r="G454" s="59"/>
      <c r="H454" s="59"/>
      <c r="I454" s="59"/>
      <c r="J454" s="44"/>
      <c r="K454" s="59"/>
      <c r="L454" s="59"/>
      <c r="M454" s="59"/>
      <c r="O454" s="44"/>
      <c r="R454" s="59"/>
    </row>
    <row r="455" spans="6:18" ht="12.75" customHeight="1">
      <c r="F455" s="59"/>
      <c r="G455" s="59"/>
      <c r="H455" s="59"/>
      <c r="I455" s="59"/>
      <c r="J455" s="44"/>
      <c r="K455" s="59"/>
      <c r="L455" s="59"/>
      <c r="M455" s="59"/>
      <c r="O455" s="44"/>
      <c r="R455" s="59"/>
    </row>
    <row r="456" spans="6:18" ht="12.75" customHeight="1">
      <c r="F456" s="59"/>
      <c r="G456" s="59"/>
      <c r="H456" s="59"/>
      <c r="I456" s="59"/>
      <c r="J456" s="44"/>
      <c r="K456" s="59"/>
      <c r="L456" s="59"/>
      <c r="M456" s="59"/>
      <c r="O456" s="44"/>
      <c r="R456" s="59"/>
    </row>
    <row r="457" spans="6:18" ht="12.75" customHeight="1">
      <c r="F457" s="59"/>
      <c r="G457" s="59"/>
      <c r="H457" s="59"/>
      <c r="I457" s="59"/>
      <c r="J457" s="44"/>
      <c r="K457" s="59"/>
      <c r="L457" s="59"/>
      <c r="M457" s="59"/>
      <c r="O457" s="44"/>
      <c r="R457" s="59"/>
    </row>
    <row r="458" spans="6:18" ht="12.75" customHeight="1">
      <c r="F458" s="59"/>
      <c r="G458" s="59"/>
      <c r="H458" s="59"/>
      <c r="I458" s="59"/>
      <c r="J458" s="44"/>
      <c r="K458" s="59"/>
      <c r="L458" s="59"/>
      <c r="M458" s="59"/>
      <c r="O458" s="44"/>
      <c r="R458" s="59"/>
    </row>
    <row r="459" spans="6:18" ht="12.75" customHeight="1">
      <c r="F459" s="59"/>
      <c r="G459" s="59"/>
      <c r="H459" s="59"/>
      <c r="I459" s="59"/>
      <c r="J459" s="44"/>
      <c r="K459" s="59"/>
      <c r="L459" s="59"/>
      <c r="M459" s="59"/>
      <c r="O459" s="44"/>
      <c r="R459" s="59"/>
    </row>
    <row r="460" spans="6:18" ht="12.75" customHeight="1">
      <c r="F460" s="59"/>
      <c r="G460" s="59"/>
      <c r="H460" s="59"/>
      <c r="I460" s="59"/>
      <c r="J460" s="44"/>
      <c r="K460" s="59"/>
      <c r="L460" s="59"/>
      <c r="M460" s="59"/>
      <c r="O460" s="44"/>
      <c r="R460" s="59"/>
    </row>
    <row r="461" spans="6:18" ht="12.75" customHeight="1">
      <c r="F461" s="59"/>
      <c r="G461" s="59"/>
      <c r="H461" s="59"/>
      <c r="I461" s="59"/>
      <c r="J461" s="44"/>
      <c r="K461" s="59"/>
      <c r="L461" s="59"/>
      <c r="M461" s="59"/>
      <c r="O461" s="44"/>
      <c r="R461" s="59"/>
    </row>
    <row r="462" spans="6:18" ht="12.75" customHeight="1">
      <c r="F462" s="59"/>
      <c r="G462" s="59"/>
      <c r="H462" s="59"/>
      <c r="I462" s="59"/>
      <c r="J462" s="44"/>
      <c r="K462" s="59"/>
      <c r="L462" s="59"/>
      <c r="M462" s="59"/>
      <c r="O462" s="44"/>
      <c r="R462" s="59"/>
    </row>
    <row r="463" spans="6:18" ht="12.75" customHeight="1">
      <c r="F463" s="59"/>
      <c r="G463" s="59"/>
      <c r="H463" s="59"/>
      <c r="I463" s="59"/>
      <c r="J463" s="44"/>
      <c r="K463" s="59"/>
      <c r="L463" s="59"/>
      <c r="M463" s="59"/>
      <c r="O463" s="44"/>
      <c r="R463" s="59"/>
    </row>
    <row r="464" spans="6:18" ht="12.75" customHeight="1">
      <c r="F464" s="59"/>
      <c r="G464" s="59"/>
      <c r="H464" s="59"/>
      <c r="I464" s="59"/>
      <c r="J464" s="44"/>
      <c r="K464" s="59"/>
      <c r="L464" s="59"/>
      <c r="M464" s="59"/>
      <c r="O464" s="44"/>
      <c r="R464" s="59"/>
    </row>
    <row r="465" spans="6:18" ht="12.75" customHeight="1">
      <c r="F465" s="59"/>
      <c r="G465" s="59"/>
      <c r="H465" s="59"/>
      <c r="I465" s="59"/>
      <c r="J465" s="44"/>
      <c r="K465" s="59"/>
      <c r="L465" s="59"/>
      <c r="M465" s="59"/>
      <c r="O465" s="44"/>
      <c r="R465" s="59"/>
    </row>
    <row r="466" spans="6:18" ht="12.75" customHeight="1">
      <c r="F466" s="59"/>
      <c r="G466" s="59"/>
      <c r="H466" s="59"/>
      <c r="I466" s="59"/>
      <c r="J466" s="44"/>
      <c r="K466" s="59"/>
      <c r="L466" s="59"/>
      <c r="M466" s="59"/>
      <c r="O466" s="44"/>
      <c r="R466" s="59"/>
    </row>
    <row r="467" spans="6:18" ht="12.75" customHeight="1">
      <c r="F467" s="59"/>
      <c r="G467" s="59"/>
      <c r="H467" s="59"/>
      <c r="I467" s="59"/>
      <c r="J467" s="44"/>
      <c r="K467" s="59"/>
      <c r="L467" s="59"/>
      <c r="M467" s="59"/>
      <c r="O467" s="44"/>
      <c r="R467" s="59"/>
    </row>
    <row r="468" spans="6:18" ht="12.75" customHeight="1">
      <c r="F468" s="59"/>
      <c r="G468" s="59"/>
      <c r="H468" s="59"/>
      <c r="I468" s="59"/>
      <c r="J468" s="44"/>
      <c r="K468" s="59"/>
      <c r="L468" s="59"/>
      <c r="M468" s="59"/>
      <c r="O468" s="44"/>
      <c r="R468" s="59"/>
    </row>
    <row r="469" spans="6:18" ht="12.75" customHeight="1">
      <c r="F469" s="59"/>
      <c r="G469" s="59"/>
      <c r="H469" s="59"/>
      <c r="I469" s="59"/>
      <c r="J469" s="44"/>
      <c r="K469" s="59"/>
      <c r="L469" s="59"/>
      <c r="M469" s="59"/>
      <c r="O469" s="44"/>
      <c r="R469" s="59"/>
    </row>
    <row r="470" spans="6:18" ht="12.75" customHeight="1">
      <c r="F470" s="59"/>
      <c r="G470" s="59"/>
      <c r="H470" s="59"/>
      <c r="I470" s="59"/>
      <c r="J470" s="44"/>
      <c r="K470" s="59"/>
      <c r="L470" s="59"/>
      <c r="M470" s="59"/>
      <c r="O470" s="44"/>
      <c r="R470" s="59"/>
    </row>
    <row r="471" spans="6:18" ht="12.75" customHeight="1">
      <c r="F471" s="59"/>
      <c r="G471" s="59"/>
      <c r="H471" s="59"/>
      <c r="I471" s="59"/>
      <c r="J471" s="44"/>
      <c r="K471" s="59"/>
      <c r="L471" s="59"/>
      <c r="M471" s="59"/>
      <c r="O471" s="44"/>
      <c r="R471" s="59"/>
    </row>
    <row r="472" spans="6:18" ht="12.75" customHeight="1">
      <c r="F472" s="59"/>
      <c r="G472" s="59"/>
      <c r="H472" s="59"/>
      <c r="I472" s="59"/>
      <c r="J472" s="44"/>
      <c r="K472" s="59"/>
      <c r="L472" s="59"/>
      <c r="M472" s="59"/>
      <c r="O472" s="44"/>
      <c r="R472" s="59"/>
    </row>
    <row r="473" spans="6:18" ht="12.75" customHeight="1">
      <c r="F473" s="59"/>
      <c r="G473" s="59"/>
      <c r="H473" s="59"/>
      <c r="I473" s="59"/>
      <c r="J473" s="44"/>
      <c r="K473" s="59"/>
      <c r="L473" s="59"/>
      <c r="M473" s="59"/>
      <c r="O473" s="44"/>
      <c r="R473" s="59"/>
    </row>
    <row r="474" spans="6:18" ht="12.75" customHeight="1">
      <c r="F474" s="59"/>
      <c r="G474" s="59"/>
      <c r="H474" s="59"/>
      <c r="I474" s="59"/>
      <c r="J474" s="44"/>
      <c r="K474" s="59"/>
      <c r="L474" s="59"/>
      <c r="M474" s="59"/>
      <c r="O474" s="44"/>
      <c r="R474" s="59"/>
    </row>
    <row r="475" spans="6:18" ht="12.75" customHeight="1">
      <c r="F475" s="59"/>
      <c r="G475" s="59"/>
      <c r="H475" s="59"/>
      <c r="I475" s="59"/>
      <c r="J475" s="44"/>
      <c r="K475" s="59"/>
      <c r="L475" s="59"/>
      <c r="M475" s="59"/>
      <c r="O475" s="44"/>
      <c r="R475" s="59"/>
    </row>
    <row r="476" spans="6:18" ht="12.75" customHeight="1">
      <c r="F476" s="59"/>
      <c r="G476" s="59"/>
      <c r="H476" s="59"/>
      <c r="I476" s="59"/>
      <c r="J476" s="44"/>
      <c r="K476" s="59"/>
      <c r="L476" s="59"/>
      <c r="M476" s="59"/>
      <c r="O476" s="44"/>
      <c r="R476" s="59"/>
    </row>
    <row r="477" spans="6:18" ht="12.75" customHeight="1">
      <c r="F477" s="59"/>
      <c r="G477" s="59"/>
      <c r="H477" s="59"/>
      <c r="I477" s="59"/>
      <c r="J477" s="44"/>
      <c r="K477" s="59"/>
      <c r="L477" s="59"/>
      <c r="M477" s="59"/>
      <c r="O477" s="44"/>
      <c r="R477" s="59"/>
    </row>
    <row r="478" spans="6:18" ht="12.75" customHeight="1">
      <c r="F478" s="59"/>
      <c r="G478" s="59"/>
      <c r="H478" s="59"/>
      <c r="I478" s="59"/>
      <c r="J478" s="44"/>
      <c r="K478" s="59"/>
      <c r="L478" s="59"/>
      <c r="M478" s="59"/>
      <c r="O478" s="44"/>
      <c r="R478" s="59"/>
    </row>
    <row r="479" spans="6:18" ht="12.75" customHeight="1">
      <c r="F479" s="59"/>
      <c r="G479" s="59"/>
      <c r="H479" s="59"/>
      <c r="I479" s="59"/>
      <c r="J479" s="44"/>
      <c r="K479" s="59"/>
      <c r="L479" s="59"/>
      <c r="M479" s="59"/>
      <c r="O479" s="44"/>
      <c r="R479" s="59"/>
    </row>
    <row r="480" spans="6:18" ht="12.75" customHeight="1">
      <c r="F480" s="59"/>
      <c r="G480" s="59"/>
      <c r="H480" s="59"/>
      <c r="I480" s="59"/>
      <c r="J480" s="44"/>
      <c r="K480" s="59"/>
      <c r="L480" s="59"/>
      <c r="M480" s="59"/>
      <c r="O480" s="44"/>
      <c r="R480" s="59"/>
    </row>
    <row r="481" spans="6:18" ht="12.75" customHeight="1">
      <c r="F481" s="59"/>
      <c r="G481" s="59"/>
      <c r="H481" s="59"/>
      <c r="I481" s="59"/>
      <c r="J481" s="44"/>
      <c r="K481" s="59"/>
      <c r="L481" s="59"/>
      <c r="M481" s="59"/>
      <c r="O481" s="44"/>
      <c r="R481" s="59"/>
    </row>
    <row r="482" spans="6:18" ht="12.75" customHeight="1">
      <c r="F482" s="59"/>
      <c r="G482" s="59"/>
      <c r="H482" s="59"/>
      <c r="I482" s="59"/>
      <c r="J482" s="44"/>
      <c r="K482" s="59"/>
      <c r="L482" s="59"/>
      <c r="M482" s="59"/>
      <c r="O482" s="44"/>
      <c r="R482" s="59"/>
    </row>
    <row r="483" spans="6:18" ht="12.75" customHeight="1">
      <c r="F483" s="59"/>
      <c r="G483" s="59"/>
      <c r="H483" s="59"/>
      <c r="I483" s="59"/>
      <c r="J483" s="44"/>
      <c r="K483" s="59"/>
      <c r="L483" s="59"/>
      <c r="M483" s="59"/>
      <c r="O483" s="44"/>
      <c r="R483" s="59"/>
    </row>
    <row r="484" spans="6:18" ht="12.75" customHeight="1">
      <c r="F484" s="59"/>
      <c r="G484" s="59"/>
      <c r="H484" s="59"/>
      <c r="I484" s="59"/>
      <c r="J484" s="44"/>
      <c r="K484" s="59"/>
      <c r="L484" s="59"/>
      <c r="M484" s="59"/>
      <c r="O484" s="44"/>
      <c r="R484" s="59"/>
    </row>
    <row r="485" spans="6:18" ht="12.75" customHeight="1">
      <c r="F485" s="59"/>
      <c r="G485" s="59"/>
      <c r="H485" s="59"/>
      <c r="I485" s="59"/>
      <c r="J485" s="44"/>
      <c r="K485" s="59"/>
      <c r="L485" s="59"/>
      <c r="M485" s="59"/>
      <c r="O485" s="44"/>
      <c r="R485" s="59"/>
    </row>
    <row r="486" spans="6:18" ht="12.75" customHeight="1">
      <c r="F486" s="59"/>
      <c r="G486" s="59"/>
      <c r="H486" s="59"/>
      <c r="I486" s="59"/>
      <c r="J486" s="44"/>
      <c r="K486" s="59"/>
      <c r="L486" s="59"/>
      <c r="M486" s="59"/>
      <c r="O486" s="44"/>
      <c r="R486" s="59"/>
    </row>
    <row r="487" spans="6:18" ht="12.75" customHeight="1">
      <c r="F487" s="59"/>
      <c r="G487" s="59"/>
      <c r="H487" s="59"/>
      <c r="I487" s="59"/>
      <c r="J487" s="44"/>
      <c r="K487" s="59"/>
      <c r="L487" s="59"/>
      <c r="M487" s="59"/>
      <c r="O487" s="44"/>
      <c r="R487" s="59"/>
    </row>
    <row r="488" spans="6:18" ht="12.75" customHeight="1">
      <c r="F488" s="59"/>
      <c r="G488" s="59"/>
      <c r="H488" s="59"/>
      <c r="I488" s="59"/>
      <c r="J488" s="44"/>
      <c r="K488" s="59"/>
      <c r="L488" s="59"/>
      <c r="M488" s="59"/>
      <c r="O488" s="44"/>
      <c r="R488" s="59"/>
    </row>
    <row r="489" spans="6:18" ht="12.75" customHeight="1">
      <c r="F489" s="59"/>
      <c r="G489" s="59"/>
      <c r="H489" s="59"/>
      <c r="I489" s="59"/>
      <c r="J489" s="44"/>
      <c r="K489" s="59"/>
      <c r="L489" s="59"/>
      <c r="M489" s="59"/>
      <c r="O489" s="44"/>
      <c r="R489" s="59"/>
    </row>
    <row r="490" spans="6:18" ht="12.75" customHeight="1">
      <c r="F490" s="59"/>
      <c r="G490" s="59"/>
      <c r="H490" s="59"/>
      <c r="I490" s="59"/>
      <c r="J490" s="44"/>
      <c r="K490" s="59"/>
      <c r="L490" s="59"/>
      <c r="M490" s="59"/>
      <c r="O490" s="44"/>
      <c r="R490" s="59"/>
    </row>
    <row r="491" spans="6:18" ht="12.75" customHeight="1">
      <c r="F491" s="59"/>
      <c r="G491" s="59"/>
      <c r="H491" s="59"/>
      <c r="I491" s="59"/>
      <c r="J491" s="44"/>
      <c r="K491" s="59"/>
      <c r="L491" s="59"/>
      <c r="M491" s="59"/>
      <c r="O491" s="44"/>
      <c r="R491" s="59"/>
    </row>
    <row r="492" spans="6:18" ht="12.75" customHeight="1">
      <c r="F492" s="59"/>
      <c r="G492" s="59"/>
      <c r="H492" s="59"/>
      <c r="I492" s="59"/>
      <c r="J492" s="44"/>
      <c r="K492" s="59"/>
      <c r="L492" s="59"/>
      <c r="M492" s="59"/>
      <c r="O492" s="44"/>
      <c r="R492" s="59"/>
    </row>
    <row r="493" spans="6:18" ht="12.75" customHeight="1">
      <c r="F493" s="59"/>
      <c r="G493" s="59"/>
      <c r="H493" s="59"/>
      <c r="I493" s="59"/>
      <c r="J493" s="44"/>
      <c r="K493" s="59"/>
      <c r="L493" s="59"/>
      <c r="M493" s="59"/>
      <c r="O493" s="44"/>
      <c r="R493" s="59"/>
    </row>
    <row r="494" spans="6:18" ht="12.75" customHeight="1">
      <c r="F494" s="59"/>
      <c r="G494" s="59"/>
      <c r="H494" s="59"/>
      <c r="I494" s="59"/>
      <c r="J494" s="44"/>
      <c r="K494" s="59"/>
      <c r="L494" s="59"/>
      <c r="M494" s="59"/>
      <c r="O494" s="44"/>
      <c r="R494" s="59"/>
    </row>
    <row r="495" spans="6:18" ht="12.75" customHeight="1">
      <c r="F495" s="59"/>
      <c r="G495" s="59"/>
      <c r="H495" s="59"/>
      <c r="I495" s="59"/>
      <c r="J495" s="44"/>
      <c r="K495" s="59"/>
      <c r="L495" s="59"/>
      <c r="M495" s="59"/>
      <c r="O495" s="44"/>
      <c r="R495" s="59"/>
    </row>
    <row r="496" spans="6:18" ht="12.75" customHeight="1">
      <c r="F496" s="59"/>
      <c r="G496" s="59"/>
      <c r="H496" s="59"/>
      <c r="I496" s="59"/>
      <c r="J496" s="44"/>
      <c r="K496" s="59"/>
      <c r="L496" s="59"/>
      <c r="M496" s="59"/>
      <c r="O496" s="44"/>
      <c r="R496" s="59"/>
    </row>
    <row r="497" spans="6:18" ht="12.75" customHeight="1">
      <c r="F497" s="59"/>
      <c r="G497" s="59"/>
      <c r="H497" s="59"/>
      <c r="I497" s="59"/>
      <c r="J497" s="44"/>
      <c r="K497" s="59"/>
      <c r="L497" s="59"/>
      <c r="M497" s="59"/>
      <c r="O497" s="44"/>
      <c r="R497" s="59"/>
    </row>
    <row r="498" spans="6:18" ht="12.75" customHeight="1">
      <c r="F498" s="59"/>
      <c r="G498" s="59"/>
      <c r="H498" s="59"/>
      <c r="I498" s="59"/>
      <c r="J498" s="44"/>
      <c r="K498" s="59"/>
      <c r="L498" s="59"/>
      <c r="M498" s="59"/>
      <c r="O498" s="44"/>
      <c r="R498" s="59"/>
    </row>
    <row r="499" spans="6:18" ht="12.75" customHeight="1">
      <c r="F499" s="59"/>
      <c r="G499" s="59"/>
      <c r="H499" s="59"/>
      <c r="I499" s="59"/>
      <c r="J499" s="44"/>
      <c r="K499" s="59"/>
      <c r="L499" s="59"/>
      <c r="M499" s="59"/>
      <c r="O499" s="44"/>
      <c r="R499" s="59"/>
    </row>
    <row r="500" spans="6:18" ht="12.75" customHeight="1">
      <c r="F500" s="59"/>
      <c r="G500" s="59"/>
      <c r="H500" s="59"/>
      <c r="I500" s="59"/>
      <c r="J500" s="44"/>
      <c r="K500" s="59"/>
      <c r="L500" s="59"/>
      <c r="M500" s="59"/>
      <c r="O500" s="44"/>
      <c r="R500" s="59"/>
    </row>
    <row r="501" spans="6:18" ht="12.75" customHeight="1">
      <c r="F501" s="59"/>
      <c r="G501" s="59"/>
      <c r="H501" s="59"/>
      <c r="I501" s="59"/>
      <c r="J501" s="44"/>
      <c r="K501" s="59"/>
      <c r="L501" s="59"/>
      <c r="M501" s="59"/>
      <c r="O501" s="44"/>
      <c r="R501" s="59"/>
    </row>
    <row r="502" spans="6:18" ht="12.75" customHeight="1">
      <c r="F502" s="59"/>
      <c r="G502" s="59"/>
      <c r="H502" s="59"/>
      <c r="I502" s="59"/>
      <c r="J502" s="44"/>
      <c r="K502" s="59"/>
      <c r="L502" s="59"/>
      <c r="M502" s="59"/>
      <c r="O502" s="44"/>
      <c r="R502" s="59"/>
    </row>
    <row r="503" spans="6:18" ht="12.75" customHeight="1">
      <c r="F503" s="59"/>
      <c r="G503" s="59"/>
      <c r="H503" s="59"/>
      <c r="I503" s="59"/>
      <c r="J503" s="44"/>
      <c r="K503" s="59"/>
      <c r="L503" s="59"/>
      <c r="M503" s="59"/>
      <c r="O503" s="44"/>
      <c r="R503" s="59"/>
    </row>
  </sheetData>
  <autoFilter ref="R1:R326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2021-12-27T02:56:47Z</dcterms:modified>
</cp:coreProperties>
</file>