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F&amp;O)'!$R$1:$R$336</definedName>
    <definedName name="_xlnm._FilterDatabase" localSheetId="1" hidden="1">'Future Intra'!#REF!</definedName>
  </definedNames>
  <calcPr calcId="125725"/>
</workbook>
</file>

<file path=xl/calcChain.xml><?xml version="1.0" encoding="utf-8"?>
<calcChain xmlns="http://schemas.openxmlformats.org/spreadsheetml/2006/main">
  <c r="L15" i="6"/>
  <c r="K15"/>
  <c r="H15"/>
  <c r="M15" l="1"/>
  <c r="L92" l="1"/>
  <c r="K92"/>
  <c r="K119"/>
  <c r="M119" s="1"/>
  <c r="K118"/>
  <c r="M118" s="1"/>
  <c r="K117"/>
  <c r="M117" s="1"/>
  <c r="K116"/>
  <c r="M116" s="1"/>
  <c r="K115"/>
  <c r="M115" s="1"/>
  <c r="L25"/>
  <c r="K25"/>
  <c r="L13"/>
  <c r="K13"/>
  <c r="L26"/>
  <c r="K26"/>
  <c r="M113"/>
  <c r="K114"/>
  <c r="K113"/>
  <c r="K112"/>
  <c r="M112" s="1"/>
  <c r="L46"/>
  <c r="K46"/>
  <c r="H21"/>
  <c r="L54"/>
  <c r="K54"/>
  <c r="L91"/>
  <c r="K91"/>
  <c r="K111"/>
  <c r="M111" s="1"/>
  <c r="L90"/>
  <c r="K90"/>
  <c r="L89"/>
  <c r="K89"/>
  <c r="L51"/>
  <c r="K51"/>
  <c r="L87"/>
  <c r="K87"/>
  <c r="L86"/>
  <c r="K86"/>
  <c r="L85"/>
  <c r="K85"/>
  <c r="L88"/>
  <c r="K88"/>
  <c r="L52"/>
  <c r="K52"/>
  <c r="L50"/>
  <c r="K50"/>
  <c r="L22"/>
  <c r="K22"/>
  <c r="L84"/>
  <c r="K84"/>
  <c r="L83"/>
  <c r="K83"/>
  <c r="K110"/>
  <c r="M110" s="1"/>
  <c r="L47"/>
  <c r="K47"/>
  <c r="L39"/>
  <c r="K39"/>
  <c r="P24"/>
  <c r="L38"/>
  <c r="K38"/>
  <c r="L49"/>
  <c r="K49"/>
  <c r="M49" s="1"/>
  <c r="L16"/>
  <c r="K16"/>
  <c r="P23"/>
  <c r="L48"/>
  <c r="K48"/>
  <c r="K103"/>
  <c r="M103" s="1"/>
  <c r="K109"/>
  <c r="M109" s="1"/>
  <c r="L81"/>
  <c r="K81"/>
  <c r="L79"/>
  <c r="K79"/>
  <c r="L82"/>
  <c r="K82"/>
  <c r="L78"/>
  <c r="K78"/>
  <c r="L19"/>
  <c r="K19"/>
  <c r="K108"/>
  <c r="M108" s="1"/>
  <c r="M104"/>
  <c r="K107"/>
  <c r="M107" s="1"/>
  <c r="L80"/>
  <c r="K80"/>
  <c r="K106"/>
  <c r="M106" s="1"/>
  <c r="K104"/>
  <c r="K105"/>
  <c r="M85" l="1"/>
  <c r="M26"/>
  <c r="M25"/>
  <c r="M92"/>
  <c r="M90"/>
  <c r="M78"/>
  <c r="M16"/>
  <c r="M22"/>
  <c r="M52"/>
  <c r="M46"/>
  <c r="M13"/>
  <c r="M19"/>
  <c r="M48"/>
  <c r="M39"/>
  <c r="M51"/>
  <c r="M91"/>
  <c r="M47"/>
  <c r="M50"/>
  <c r="M54"/>
  <c r="M89"/>
  <c r="M87"/>
  <c r="M86"/>
  <c r="M88"/>
  <c r="M84"/>
  <c r="M83"/>
  <c r="M38"/>
  <c r="M81"/>
  <c r="M82"/>
  <c r="M79"/>
  <c r="M80"/>
  <c r="L45"/>
  <c r="K45"/>
  <c r="P20"/>
  <c r="L43"/>
  <c r="K43"/>
  <c r="L42"/>
  <c r="K42"/>
  <c r="L40"/>
  <c r="K40"/>
  <c r="L76"/>
  <c r="K76"/>
  <c r="L73"/>
  <c r="K73"/>
  <c r="L72"/>
  <c r="K72"/>
  <c r="L74"/>
  <c r="K74"/>
  <c r="K101"/>
  <c r="M101" s="1"/>
  <c r="L77"/>
  <c r="K77"/>
  <c r="L21"/>
  <c r="K21"/>
  <c r="L44"/>
  <c r="K44"/>
  <c r="L75"/>
  <c r="K75"/>
  <c r="L71"/>
  <c r="K71"/>
  <c r="M102"/>
  <c r="L68"/>
  <c r="K68"/>
  <c r="L70"/>
  <c r="K70"/>
  <c r="L69"/>
  <c r="K69"/>
  <c r="M75" l="1"/>
  <c r="M68"/>
  <c r="M44"/>
  <c r="M72"/>
  <c r="M76"/>
  <c r="M42"/>
  <c r="M77"/>
  <c r="M74"/>
  <c r="M73"/>
  <c r="M40"/>
  <c r="M43"/>
  <c r="M45"/>
  <c r="M21"/>
  <c r="M71"/>
  <c r="M70"/>
  <c r="M69"/>
  <c r="L12" l="1"/>
  <c r="K12"/>
  <c r="L41"/>
  <c r="K41"/>
  <c r="L17"/>
  <c r="K17"/>
  <c r="L14"/>
  <c r="K14"/>
  <c r="K10"/>
  <c r="L10"/>
  <c r="P10"/>
  <c r="L18"/>
  <c r="K18"/>
  <c r="P131"/>
  <c r="P11"/>
  <c r="L131"/>
  <c r="K131"/>
  <c r="M12" l="1"/>
  <c r="M41"/>
  <c r="M17"/>
  <c r="M14"/>
  <c r="M10"/>
  <c r="M18"/>
  <c r="M131"/>
  <c r="K298" l="1"/>
  <c r="L298" s="1"/>
  <c r="K318" l="1"/>
  <c r="L318" s="1"/>
  <c r="K317"/>
  <c r="L317" s="1"/>
  <c r="K316"/>
  <c r="L316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3"/>
  <c r="L303" s="1"/>
  <c r="K302"/>
  <c r="L302" s="1"/>
  <c r="K301"/>
  <c r="L301" s="1"/>
  <c r="K300"/>
  <c r="L300" s="1"/>
  <c r="K299"/>
  <c r="L299" s="1"/>
  <c r="K297"/>
  <c r="L297" s="1"/>
  <c r="K296"/>
  <c r="L296" s="1"/>
  <c r="K295"/>
  <c r="L295" s="1"/>
  <c r="F294"/>
  <c r="K294" s="1"/>
  <c r="L294" s="1"/>
  <c r="K293"/>
  <c r="L293" s="1"/>
  <c r="K292"/>
  <c r="L292" s="1"/>
  <c r="K291"/>
  <c r="L291" s="1"/>
  <c r="K290"/>
  <c r="L290" s="1"/>
  <c r="K289"/>
  <c r="L289" s="1"/>
  <c r="F288"/>
  <c r="K288" s="1"/>
  <c r="L288" s="1"/>
  <c r="F287"/>
  <c r="K287" s="1"/>
  <c r="L287" s="1"/>
  <c r="K286"/>
  <c r="L286" s="1"/>
  <c r="F285"/>
  <c r="K285" s="1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7"/>
  <c r="L267" s="1"/>
  <c r="K266"/>
  <c r="L266" s="1"/>
  <c r="F265"/>
  <c r="K265" s="1"/>
  <c r="L265" s="1"/>
  <c r="K264"/>
  <c r="L264" s="1"/>
  <c r="K261"/>
  <c r="L261" s="1"/>
  <c r="K260"/>
  <c r="L260" s="1"/>
  <c r="K259"/>
  <c r="L259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7"/>
  <c r="L237" s="1"/>
  <c r="K235"/>
  <c r="L235" s="1"/>
  <c r="K233"/>
  <c r="L233" s="1"/>
  <c r="K232"/>
  <c r="L232" s="1"/>
  <c r="K231"/>
  <c r="L231" s="1"/>
  <c r="K229"/>
  <c r="L229" s="1"/>
  <c r="K228"/>
  <c r="L228" s="1"/>
  <c r="K227"/>
  <c r="L227" s="1"/>
  <c r="K226"/>
  <c r="K225"/>
  <c r="L225" s="1"/>
  <c r="K224"/>
  <c r="L224" s="1"/>
  <c r="K222"/>
  <c r="L222" s="1"/>
  <c r="K221"/>
  <c r="L221" s="1"/>
  <c r="K220"/>
  <c r="L220" s="1"/>
  <c r="K219"/>
  <c r="L219" s="1"/>
  <c r="K218"/>
  <c r="L218" s="1"/>
  <c r="F217"/>
  <c r="K217" s="1"/>
  <c r="L217" s="1"/>
  <c r="H216"/>
  <c r="K216" s="1"/>
  <c r="L216" s="1"/>
  <c r="K213"/>
  <c r="L213" s="1"/>
  <c r="K212"/>
  <c r="L212" s="1"/>
  <c r="K211"/>
  <c r="L211" s="1"/>
  <c r="K210"/>
  <c r="L210" s="1"/>
  <c r="K209"/>
  <c r="L209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H182"/>
  <c r="K182" s="1"/>
  <c r="L182" s="1"/>
  <c r="F181"/>
  <c r="K181" s="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M7"/>
  <c r="D7" i="5"/>
  <c r="K6" i="4"/>
  <c r="K6" i="3"/>
  <c r="L6" i="2"/>
</calcChain>
</file>

<file path=xl/sharedStrings.xml><?xml version="1.0" encoding="utf-8"?>
<sst xmlns="http://schemas.openxmlformats.org/spreadsheetml/2006/main" count="2872" uniqueCount="1134">
  <si>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</si>
  <si>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</si>
  <si>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</si>
  <si>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</si>
  <si>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</si>
  <si>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</si>
  <si>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</si>
  <si>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</si>
  <si>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</si>
  <si>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</si>
  <si>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</si>
  <si>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</si>
  <si>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</si>
  <si>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</si>
  <si>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</si>
  <si>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</si>
  <si>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</si>
  <si>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</si>
  <si>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</si>
  <si>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</si>
  <si>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</si>
  <si>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</si>
  <si>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</si>
  <si>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</si>
  <si>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</si>
  <si>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</si>
  <si>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</si>
  <si>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</si>
  <si>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</si>
  <si>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</si>
  <si>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</si>
  <si>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</si>
  <si>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</si>
  <si>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</si>
  <si>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</si>
  <si>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</si>
  <si>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</si>
  <si>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</si>
  <si>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</si>
  <si>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</si>
  <si>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</si>
  <si>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</si>
  <si>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</si>
  <si>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</si>
  <si>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</si>
  <si>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</si>
  <si>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</si>
  <si>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</si>
  <si>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</si>
  <si>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</si>
  <si>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</si>
  <si>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</si>
  <si>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</si>
  <si>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</si>
  <si>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</si>
  <si>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</si>
  <si>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</si>
  <si>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</si>
  <si>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</si>
  <si>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</si>
  <si>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</si>
  <si>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</si>
  <si>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</si>
  <si>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</si>
  <si>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</si>
  <si>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</si>
  <si>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</si>
  <si>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</si>
  <si>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</si>
  <si>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</si>
  <si>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</si>
  <si>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</si>
  <si>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</si>
  <si>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</si>
  <si>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</si>
  <si>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</si>
  <si>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</si>
  <si>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</si>
  <si>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</si>
  <si>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</si>
  <si>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</si>
  <si>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</si>
  <si>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</si>
  <si>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</si>
  <si>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</si>
  <si>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</si>
  <si>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</si>
  <si>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</si>
  <si>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</si>
  <si>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</si>
  <si>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</si>
  <si>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</si>
  <si>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</si>
  <si>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</si>
  <si>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</si>
  <si>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</si>
  <si>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</si>
  <si>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</si>
  <si>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</si>
  <si>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</si>
  <si>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</si>
  <si>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</si>
  <si>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</si>
  <si>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</si>
  <si>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</si>
  <si>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</si>
  <si>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</si>
  <si>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</si>
  <si>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</si>
  <si>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</si>
  <si>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</si>
  <si>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</si>
  <si>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</si>
  <si>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</si>
  <si>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</si>
  <si>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</si>
  <si>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</si>
  <si>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</si>
  <si>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</si>
  <si>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</si>
  <si>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</si>
  <si>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</si>
  <si>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</si>
  <si>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</si>
  <si>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</si>
  <si>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</si>
  <si>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</si>
  <si>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</si>
  <si>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</si>
  <si>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</si>
  <si>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</si>
  <si>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</si>
  <si>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</si>
  <si>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</si>
  <si>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</si>
  <si>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</si>
  <si>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</si>
  <si>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</si>
  <si>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</si>
  <si>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</si>
  <si>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</si>
  <si>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</si>
  <si>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</si>
  <si>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</si>
  <si>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</si>
  <si>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</si>
  <si>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</si>
  <si>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</si>
  <si>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</si>
  <si>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</si>
  <si>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</si>
  <si>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</si>
  <si>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</si>
  <si>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</si>
  <si>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</si>
  <si>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</si>
  <si>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</si>
  <si>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</si>
  <si>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</si>
  <si>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</si>
  <si>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</si>
  <si>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</si>
  <si>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</si>
  <si>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</si>
  <si>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</si>
  <si>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</si>
  <si>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</si>
  <si>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</si>
  <si>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</si>
  <si>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</si>
  <si>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</si>
  <si>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</si>
  <si>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</si>
  <si>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</si>
  <si>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</si>
  <si>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</si>
  <si>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</si>
  <si>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</si>
  <si>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</si>
  <si>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</si>
  <si>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</si>
  <si>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</si>
  <si>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</si>
  <si>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</si>
  <si>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</si>
  <si>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</si>
  <si>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</si>
  <si>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</si>
  <si>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</si>
  <si>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</si>
  <si>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</si>
  <si>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</si>
  <si>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</si>
  <si>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</si>
  <si>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</si>
  <si>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</si>
  <si>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</si>
  <si>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</si>
  <si>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</si>
  <si>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</si>
  <si>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</si>
  <si>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</si>
  <si>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</si>
  <si>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</si>
  <si>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</si>
  <si>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</si>
  <si>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</si>
  <si>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</si>
  <si>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</si>
  <si>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</si>
  <si>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</si>
  <si>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</si>
  <si>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</si>
  <si>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</si>
  <si>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</si>
  <si>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</si>
  <si>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</si>
  <si>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</si>
  <si>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</si>
  <si>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</si>
  <si>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</si>
  <si>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</si>
  <si>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</si>
  <si>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</si>
  <si>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</si>
  <si>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</si>
  <si>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</si>
  <si>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</si>
  <si>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</si>
  <si>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</si>
  <si>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</si>
  <si>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</si>
  <si>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</si>
  <si>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</si>
  <si>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</si>
  <si>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</si>
  <si>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</si>
  <si>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</si>
  <si>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</si>
  <si>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</si>
  <si>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</si>
  <si>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</si>
  <si>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</si>
  <si>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</si>
  <si>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</si>
  <si>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</si>
  <si>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</si>
  <si>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</si>
  <si>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</si>
  <si>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</si>
  <si>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</si>
  <si>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</si>
  <si>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</si>
  <si>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</si>
  <si>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</si>
  <si>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</si>
  <si>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</si>
  <si>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</si>
  <si>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</si>
  <si>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</si>
  <si>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</si>
  <si>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</si>
  <si>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</si>
  <si>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</si>
  <si>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</si>
  <si>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</si>
  <si>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</si>
  <si>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</si>
  <si>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</si>
  <si>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</si>
  <si>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</si>
  <si>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</si>
  <si>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</si>
  <si>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</si>
  <si>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</si>
  <si>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</si>
  <si>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</si>
  <si>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</si>
  <si>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</si>
  <si>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</si>
  <si>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</si>
  <si>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</si>
  <si>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</si>
  <si>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</si>
  <si>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</si>
  <si>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</si>
  <si>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</si>
  <si>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</si>
  <si>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</si>
  <si>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</si>
  <si>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</si>
  <si>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</si>
  <si>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</si>
  <si>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</si>
  <si>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</si>
  <si>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</si>
  <si>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</si>
  <si>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</si>
  <si>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</si>
  <si>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</si>
  <si>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</si>
  <si>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</si>
  <si>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</si>
  <si>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</si>
  <si>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</si>
  <si>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</si>
  <si>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</si>
  <si>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</si>
  <si>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</si>
  <si>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</si>
  <si>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</si>
  <si>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</si>
  <si>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</si>
  <si>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</si>
  <si>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</si>
  <si>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</si>
  <si>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</si>
  <si>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</si>
  <si>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</si>
  <si>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</si>
  <si>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</si>
  <si>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</si>
  <si>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</si>
  <si>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</si>
  <si>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</si>
  <si>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</si>
  <si>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</si>
  <si>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</si>
  <si>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</si>
  <si>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</si>
  <si>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</si>
  <si>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</si>
  <si>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</si>
  <si>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</si>
  <si>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</si>
  <si>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</si>
  <si>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</si>
  <si>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</si>
  <si>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</si>
  <si>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</si>
  <si>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</si>
  <si>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</si>
  <si>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</si>
  <si>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</si>
  <si>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</si>
  <si>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</si>
  <si>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</si>
  <si>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</si>
  <si>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</si>
  <si>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</si>
  <si>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</si>
  <si>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</si>
  <si>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</si>
  <si>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</si>
  <si>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</si>
  <si>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</si>
  <si>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</si>
  <si>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</si>
  <si>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</si>
  <si>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</si>
  <si>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</si>
  <si>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</si>
  <si>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</si>
  <si>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</si>
  <si>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</si>
  <si>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</si>
  <si>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</si>
  <si>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</si>
  <si>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</si>
  <si>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</si>
  <si>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</si>
  <si>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</si>
  <si>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</si>
  <si>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</si>
  <si>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</si>
  <si>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</si>
  <si>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</si>
  <si>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</si>
  <si>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</si>
  <si>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</si>
  <si>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</si>
  <si>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</si>
  <si>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</si>
  <si>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</si>
  <si>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</si>
  <si>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</si>
  <si>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</si>
  <si>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</si>
  <si>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</si>
  <si>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</si>
  <si>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</si>
  <si>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</si>
  <si>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</si>
  <si>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</si>
  <si>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</si>
  <si>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</si>
  <si>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</si>
  <si>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</si>
  <si>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</si>
  <si>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</si>
  <si>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</si>
  <si>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</si>
  <si>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</si>
  <si>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</si>
  <si>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</si>
  <si>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</si>
  <si>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</si>
  <si>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</si>
  <si>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</si>
  <si>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</si>
  <si>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</si>
  <si>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</si>
  <si>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</si>
  <si>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</si>
  <si>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</si>
  <si>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</si>
  <si>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</si>
  <si>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</si>
  <si>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</si>
  <si>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</si>
  <si>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</si>
  <si>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</si>
  <si>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</si>
  <si>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</si>
  <si>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</si>
  <si>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</si>
  <si>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</si>
  <si>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</si>
  <si>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</si>
  <si>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</si>
  <si>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</si>
  <si>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</si>
  <si>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</si>
  <si>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</si>
  <si>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</si>
  <si>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</si>
  <si>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</si>
  <si>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</si>
  <si>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</si>
  <si>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</si>
  <si>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</si>
  <si>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</si>
  <si>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</si>
  <si>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</si>
  <si>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</si>
  <si>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</si>
  <si>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</si>
  <si>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</si>
  <si>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</si>
  <si>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</si>
  <si>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</si>
  <si>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</si>
  <si>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</si>
  <si>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</si>
  <si>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</si>
  <si>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</si>
  <si>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</si>
  <si>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</si>
  <si>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</si>
  <si>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</si>
  <si>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</si>
  <si>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</si>
  <si>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</si>
  <si>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</si>
  <si>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</si>
  <si>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</si>
  <si>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</si>
  <si>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</si>
  <si>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</si>
  <si>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</si>
  <si>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</si>
  <si>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</si>
  <si>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</si>
  <si>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</si>
  <si>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</si>
  <si>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</si>
  <si>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</si>
  <si>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</si>
  <si>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</si>
  <si>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</si>
  <si>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</si>
  <si>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</si>
  <si>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</si>
  <si>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</si>
  <si>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</si>
  <si>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</si>
  <si>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</si>
  <si>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</si>
  <si>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</si>
  <si>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</si>
  <si>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</si>
  <si>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</si>
  <si>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</si>
  <si>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</si>
  <si>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</si>
  <si>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</si>
  <si>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</si>
  <si>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</si>
  <si>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</si>
  <si>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</si>
  <si>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</si>
  <si>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</si>
  <si>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</si>
  <si>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</si>
  <si>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</si>
  <si>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</si>
  <si>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</si>
  <si>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</si>
  <si>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</si>
  <si>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</si>
  <si>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</si>
  <si>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</si>
  <si>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</si>
  <si>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</si>
  <si>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</si>
  <si>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</si>
  <si>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</si>
  <si>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</si>
  <si>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</si>
  <si>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</si>
  <si>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</si>
  <si>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</si>
  <si>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</si>
  <si>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</si>
  <si>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</si>
  <si>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</si>
  <si>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</si>
  <si>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</si>
  <si>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</si>
  <si>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</si>
  <si>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</si>
  <si>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</si>
  <si>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</si>
  <si>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</si>
  <si>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</si>
  <si>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</si>
  <si>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</si>
  <si>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</si>
  <si>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</si>
  <si>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</si>
  <si>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</si>
  <si>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</si>
  <si>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</si>
  <si>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</si>
  <si>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</si>
  <si>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</si>
  <si>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</si>
  <si>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</si>
  <si>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</si>
  <si>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</si>
  <si>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</si>
  <si>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</si>
  <si>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</si>
  <si>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</si>
  <si>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</si>
  <si>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</si>
  <si>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</si>
  <si>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</si>
  <si>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</si>
  <si>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</si>
  <si>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</si>
  <si>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</si>
  <si>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</si>
  <si>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</si>
  <si>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</si>
  <si>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</si>
  <si>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</si>
  <si>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</si>
  <si>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</si>
  <si>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</si>
  <si>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</si>
  <si>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</si>
  <si>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</si>
  <si>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</si>
  <si>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</si>
  <si>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</si>
  <si>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</si>
  <si>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</si>
  <si>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</si>
  <si>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</si>
  <si>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</si>
  <si>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</si>
  <si>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</si>
  <si>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</si>
  <si>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</si>
  <si>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</si>
  <si>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</si>
  <si>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</si>
  <si>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</si>
  <si>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</si>
  <si>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</si>
  <si>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</si>
  <si>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</si>
  <si>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</si>
  <si>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</si>
  <si>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</si>
  <si>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</si>
  <si>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</si>
  <si>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</si>
  <si>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</si>
  <si>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</si>
  <si>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</si>
  <si>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</si>
  <si>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</si>
  <si>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</si>
  <si>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</si>
  <si>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</si>
  <si>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</si>
  <si>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</si>
  <si>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</si>
  <si>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</si>
  <si>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</si>
  <si>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</si>
  <si>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</si>
  <si>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</si>
  <si>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</si>
  <si>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</si>
  <si>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</si>
  <si>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</si>
  <si>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</si>
  <si>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</si>
  <si>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</si>
  <si>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</si>
  <si>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</si>
  <si>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</si>
  <si>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</si>
  <si>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</si>
  <si>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</si>
  <si>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</si>
  <si>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</si>
  <si>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</si>
  <si>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</si>
  <si>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</si>
  <si>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</si>
  <si>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</si>
  <si>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</si>
  <si>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</si>
  <si>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</si>
  <si>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</si>
  <si>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</si>
  <si>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</si>
  <si>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</si>
  <si>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</si>
  <si>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</si>
  <si>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</si>
  <si>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</si>
  <si>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</si>
  <si>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</si>
  <si>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</si>
  <si>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</si>
  <si>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</si>
  <si>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</si>
  <si>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</si>
  <si>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</si>
  <si>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</si>
  <si>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</si>
  <si>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</si>
  <si>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</si>
  <si>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</si>
  <si>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</si>
  <si>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</si>
  <si>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</si>
  <si>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</si>
  <si>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</si>
  <si>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</si>
  <si>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</si>
  <si>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</si>
  <si>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</si>
  <si>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</si>
  <si>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</si>
  <si>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</si>
  <si>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</si>
  <si>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</si>
  <si>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</si>
  <si>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</si>
  <si>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</si>
  <si>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</si>
  <si>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</si>
  <si>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</si>
  <si>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</si>
  <si>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</si>
  <si>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</si>
  <si>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</si>
  <si>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</si>
  <si>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</si>
  <si>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</si>
  <si>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</si>
  <si>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</si>
  <si>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</si>
  <si>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</si>
  <si>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</si>
  <si>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</si>
  <si>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</si>
  <si>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</si>
  <si>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</si>
  <si>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</si>
  <si>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</si>
  <si>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</si>
  <si>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</si>
  <si>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</si>
  <si>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</si>
  <si>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</si>
  <si>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</si>
  <si>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</si>
  <si>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</si>
  <si>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</si>
  <si>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</si>
  <si>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</si>
  <si>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</si>
  <si>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</si>
  <si>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</si>
  <si>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</si>
  <si>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</si>
  <si>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</si>
  <si>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</si>
  <si>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</si>
  <si>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</si>
  <si>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</si>
  <si>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</si>
  <si>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</si>
  <si>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</si>
  <si>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</si>
  <si>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</si>
  <si>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</si>
  <si>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</si>
  <si>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</si>
  <si>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</si>
  <si>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</si>
  <si>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</si>
  <si>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</si>
  <si>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</si>
  <si>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</si>
  <si>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</si>
  <si>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</si>
  <si>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</si>
  <si>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</si>
  <si>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</si>
  <si>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</si>
  <si>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</si>
  <si>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</si>
  <si>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</si>
  <si>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</si>
  <si>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</si>
  <si>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</si>
  <si>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</si>
  <si>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</si>
  <si>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</si>
  <si>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</si>
  <si>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</si>
  <si>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</si>
  <si>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</si>
  <si>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</si>
  <si>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</si>
  <si>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</si>
  <si>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</si>
  <si>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</si>
  <si>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</si>
  <si>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</si>
  <si>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</si>
  <si>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</si>
  <si>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</si>
  <si>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</si>
  <si>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</si>
  <si>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</si>
  <si>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</si>
  <si>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</si>
  <si>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</si>
  <si>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</si>
  <si>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</si>
  <si>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</si>
  <si>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</si>
  <si>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</si>
  <si>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</si>
  <si>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</si>
  <si>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</si>
  <si>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</si>
  <si>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</si>
  <si>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</si>
  <si>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</si>
  <si>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</si>
  <si>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</si>
  <si>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</si>
  <si>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</si>
  <si>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</si>
  <si>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</si>
  <si>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</si>
  <si>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</si>
  <si>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</si>
  <si>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</si>
  <si>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</si>
  <si>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</si>
  <si>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</si>
  <si>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</si>
  <si>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</si>
  <si>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</si>
  <si>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</si>
  <si>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</si>
  <si>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</si>
  <si>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</si>
  <si>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</si>
  <si>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</si>
  <si>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</si>
  <si>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</si>
  <si>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</si>
  <si>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</si>
  <si>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</si>
  <si>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</si>
  <si>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</si>
  <si>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</si>
  <si>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</si>
  <si>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</si>
  <si>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</si>
  <si>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</si>
  <si>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</si>
  <si>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</si>
  <si>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</si>
  <si>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</si>
  <si>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</si>
  <si>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</si>
  <si>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</si>
  <si>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</si>
  <si>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</si>
  <si>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</si>
  <si>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</si>
  <si>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</si>
  <si>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</si>
  <si>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</si>
  <si>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</si>
  <si>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</si>
  <si>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</si>
  <si>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</si>
  <si>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</si>
  <si>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</si>
  <si>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</si>
  <si>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</si>
  <si>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</si>
  <si>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</si>
  <si>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</si>
  <si>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</si>
  <si>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</si>
  <si>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</si>
  <si>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</si>
  <si>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</si>
  <si>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</si>
  <si>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</si>
  <si>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</si>
  <si>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</si>
  <si>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</si>
  <si>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</si>
  <si>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</si>
  <si>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</si>
  <si>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</si>
  <si>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</si>
  <si>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Profit of Rs.13/-</t>
  </si>
  <si>
    <t>1500-1520</t>
  </si>
  <si>
    <t>1680-1720</t>
  </si>
  <si>
    <t>KIMS</t>
  </si>
  <si>
    <t>1225-1245</t>
  </si>
  <si>
    <t>Market Closing Price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</si>
  <si>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</si>
  <si>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</si>
  <si>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</si>
  <si>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</si>
  <si>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</si>
  <si>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</si>
  <si>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</si>
  <si>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</si>
  <si>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</si>
  <si>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</si>
  <si>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</si>
  <si>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</si>
  <si>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</si>
  <si>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</si>
  <si>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</si>
  <si>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</si>
  <si>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</si>
  <si>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</si>
  <si>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</si>
  <si>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</si>
  <si>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</si>
  <si>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</si>
  <si>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</si>
  <si>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</si>
  <si>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</si>
  <si>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</si>
  <si>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</si>
  <si>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</si>
  <si>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</si>
  <si>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</si>
  <si>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</si>
  <si>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INDIAGLYCO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</si>
  <si>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</si>
  <si>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</si>
  <si>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</si>
  <si>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</si>
  <si>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</si>
  <si>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</si>
  <si>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</si>
  <si>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</si>
  <si>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</si>
  <si>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</si>
  <si>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</si>
  <si>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</si>
  <si>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</si>
  <si>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</si>
  <si>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</si>
  <si>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</si>
  <si>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</si>
  <si>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</si>
  <si>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</si>
  <si>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</si>
  <si>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260-270</t>
  </si>
  <si>
    <t>Profit of Rs.18.5/-</t>
  </si>
  <si>
    <t>Profit of Rs.102.5/-</t>
  </si>
  <si>
    <t>Profit of Rs.20.5/-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</si>
  <si>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</si>
  <si>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</si>
  <si>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</si>
  <si>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</si>
  <si>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</si>
  <si>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</si>
  <si>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</si>
  <si>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</si>
  <si>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</si>
  <si>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</si>
  <si>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</si>
  <si>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</si>
  <si>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</si>
  <si>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</si>
  <si>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</si>
  <si>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</si>
  <si>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</si>
  <si>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</si>
  <si>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</si>
  <si>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</si>
  <si>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</si>
  <si>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</si>
  <si>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</si>
  <si>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</si>
  <si>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</si>
  <si>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</si>
  <si>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</si>
  <si>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FILATEX</t>
  </si>
  <si>
    <t>7300-7360</t>
  </si>
  <si>
    <t>7700-8000</t>
  </si>
  <si>
    <t>244-248</t>
  </si>
  <si>
    <t>Profit of Rs.2/-</t>
  </si>
  <si>
    <t>835-845</t>
  </si>
  <si>
    <t>2280-2320</t>
  </si>
  <si>
    <t>SIEMENS OCT FUT</t>
  </si>
  <si>
    <t>Profit of Rs.105/-</t>
  </si>
  <si>
    <t>Profit of Rs.20/-</t>
  </si>
  <si>
    <t>HIKAL</t>
  </si>
  <si>
    <t>530-540</t>
  </si>
  <si>
    <t>310-320</t>
  </si>
  <si>
    <t>45-46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</si>
  <si>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</si>
  <si>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</si>
  <si>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</si>
  <si>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</si>
  <si>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</si>
  <si>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</si>
  <si>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</si>
  <si>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</si>
  <si>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Profit of Rs.22.5/-</t>
  </si>
  <si>
    <t>Loss of Rs.15/-</t>
  </si>
  <si>
    <t>BRITANNIA OCT FUT</t>
  </si>
  <si>
    <t>3950-4000</t>
  </si>
  <si>
    <t>ICICIBANK OCT FUT</t>
  </si>
  <si>
    <t>724-730</t>
  </si>
  <si>
    <t>Profit of Rs.28/-</t>
  </si>
  <si>
    <t xml:space="preserve">AXISBANK OCT FUT </t>
  </si>
  <si>
    <t>806-815</t>
  </si>
  <si>
    <t>Profit of Rs.11.5/-</t>
  </si>
  <si>
    <t>Profit of Rs.8/-</t>
  </si>
  <si>
    <t>2690-2710</t>
  </si>
  <si>
    <t xml:space="preserve">HDFC OCT FUT </t>
  </si>
  <si>
    <t>2850-2870</t>
  </si>
  <si>
    <t>Loss of Rs.6.5/-</t>
  </si>
  <si>
    <t>435-455</t>
  </si>
  <si>
    <t>1674-1684</t>
  </si>
  <si>
    <t>1740-1760</t>
  </si>
  <si>
    <t>ALPHA LEON ENTERPRISES LLP</t>
  </si>
  <si>
    <t>Profit of Rs.34.5/-</t>
  </si>
  <si>
    <t>Profit of Rs.32/-</t>
  </si>
  <si>
    <t>HINDUNILVR 2560 CE OCT</t>
  </si>
  <si>
    <t>70-80</t>
  </si>
  <si>
    <t>320-340</t>
  </si>
  <si>
    <t>Profit of Rs.3/-</t>
  </si>
  <si>
    <t>2590-2610</t>
  </si>
  <si>
    <t>3250-3350</t>
  </si>
  <si>
    <t>Loss of Rs.100/-</t>
  </si>
  <si>
    <t>Loss of Rs.44.5/-</t>
  </si>
  <si>
    <t>KANELIND</t>
  </si>
  <si>
    <t>DHIREN KANAIYALAL THAKKAR</t>
  </si>
  <si>
    <t>115-120</t>
  </si>
  <si>
    <t>MNIL</t>
  </si>
  <si>
    <t>NARAYANI</t>
  </si>
  <si>
    <t>Loss of Rs.13.25/-</t>
  </si>
  <si>
    <t>5400-6000</t>
  </si>
  <si>
    <t>Loss of Rs.59/-</t>
  </si>
  <si>
    <t>645-675</t>
  </si>
  <si>
    <t>ICICIBANK 760 CE OCT</t>
  </si>
  <si>
    <t>18-20</t>
  </si>
  <si>
    <t>Profit of Rs.2.75/-</t>
  </si>
  <si>
    <t>BANKNIFTY 39800 CE 28-OCT</t>
  </si>
  <si>
    <t>BANKNIFTY 39800 CE 21-OCT</t>
  </si>
  <si>
    <t>700-800</t>
  </si>
  <si>
    <t>Profit of Rs. 125/-</t>
  </si>
  <si>
    <t>Loss of Rs.41/-</t>
  </si>
  <si>
    <t>Loss of Rs.32.5/-</t>
  </si>
  <si>
    <t>2920-2930</t>
  </si>
  <si>
    <t>3020-3050</t>
  </si>
  <si>
    <t>ITC 245 CE OCT</t>
  </si>
  <si>
    <t>4.5-5.5</t>
  </si>
  <si>
    <t>INTELSOFT</t>
  </si>
  <si>
    <t>MICRO LOGISTICS INDIA PRIVATE LIMITED</t>
  </si>
  <si>
    <t>Loss of Rs.24.5/-</t>
  </si>
  <si>
    <t>NIFTY 18200 CE OCT</t>
  </si>
  <si>
    <t>120-140</t>
  </si>
  <si>
    <t>HDFC 2900 CE OCT</t>
  </si>
  <si>
    <t>45-55</t>
  </si>
  <si>
    <t>HDFCBANK 1660 CE OCT</t>
  </si>
  <si>
    <t>20-28</t>
  </si>
  <si>
    <t>Profit of Rs.7.50/-</t>
  </si>
  <si>
    <t>Profit of Rs.12.50/-</t>
  </si>
  <si>
    <t>AXISBANK OCT FUT</t>
  </si>
  <si>
    <t>855-865</t>
  </si>
  <si>
    <t>AKM</t>
  </si>
  <si>
    <t>RAMESHKUMAR HEMRAJ PARMAR</t>
  </si>
  <si>
    <t>RIKHAV SECURITIES LIMITED</t>
  </si>
  <si>
    <t>SHEETAL</t>
  </si>
  <si>
    <t>ALANKIT</t>
  </si>
  <si>
    <t>Alankit Limited</t>
  </si>
  <si>
    <t>RS SECURITIES</t>
  </si>
  <si>
    <t>XTX MARKETS LLP</t>
  </si>
  <si>
    <t>MOKSH</t>
  </si>
  <si>
    <t>Moksh Ornaments Limited</t>
  </si>
  <si>
    <t>NDL</t>
  </si>
  <si>
    <t>Nandan Denim Limited</t>
  </si>
  <si>
    <t>CNM FINVEST PRIVATE LIMITED .</t>
  </si>
  <si>
    <t>VISHWARAJ</t>
  </si>
  <si>
    <t>Vishwaraj Sugar Ind Ltd</t>
  </si>
  <si>
    <t>OLGA TRADING PRIVATE LIMITED</t>
  </si>
  <si>
    <t>JILESH NAVIN CHHEDA</t>
  </si>
  <si>
    <t>NSE</t>
  </si>
  <si>
    <t>3480-3495</t>
  </si>
  <si>
    <t>3600-3650</t>
  </si>
  <si>
    <t>Loss of Rs.12/-</t>
  </si>
  <si>
    <t>HDFCBANK NOV FUT</t>
  </si>
  <si>
    <t>1655-1657</t>
  </si>
  <si>
    <t>1685-1695</t>
  </si>
  <si>
    <t>AAPLUSTRAD</t>
  </si>
  <si>
    <t>AJAY SINGHAL AND SONS HUF</t>
  </si>
  <si>
    <t>ACEWIN</t>
  </si>
  <si>
    <t>SURESH KUMAR</t>
  </si>
  <si>
    <t>ACML</t>
  </si>
  <si>
    <t>INVICTUS STOCK RESEARCH PRIVATE LIMITED</t>
  </si>
  <si>
    <t>RAHUL ANANTRAI MEHTA</t>
  </si>
  <si>
    <t>MANJU G RANKA</t>
  </si>
  <si>
    <t>MBM BEARINGS (RAJASTHAN) P LTD</t>
  </si>
  <si>
    <t>TVISHA CORPORATE ADVISORS LLP</t>
  </si>
  <si>
    <t>CANOPYFIN</t>
  </si>
  <si>
    <t>RAJESH KUMAR AGARWAL</t>
  </si>
  <si>
    <t>VIJAY LALTAPRASAD YADAV</t>
  </si>
  <si>
    <t>DITCO</t>
  </si>
  <si>
    <t>KIRAN MADHUKAR DEVARDEKAR</t>
  </si>
  <si>
    <t>ANSHUL JAIN</t>
  </si>
  <si>
    <t>DML</t>
  </si>
  <si>
    <t>MANJULA VINOD KOTHARI</t>
  </si>
  <si>
    <t>GOPAIST</t>
  </si>
  <si>
    <t>AJITH PRATHAP MATHEW</t>
  </si>
  <si>
    <t>INNOVATIVE</t>
  </si>
  <si>
    <t>LOOKS</t>
  </si>
  <si>
    <t>SHREE KRISHNA SHARANAM FINANCIALS</t>
  </si>
  <si>
    <t>TOPGAIN FINANCE PRIVATE LIMITED</t>
  </si>
  <si>
    <t>MAWANASUG</t>
  </si>
  <si>
    <t>M T CORPORATION</t>
  </si>
  <si>
    <t>MFLINDIA</t>
  </si>
  <si>
    <t>MISTERKAPOORKESHRI</t>
  </si>
  <si>
    <t>MENIKA.</t>
  </si>
  <si>
    <t>MONGIPA</t>
  </si>
  <si>
    <t>MAHENDRA GIRDHARILAL WADHWANI</t>
  </si>
  <si>
    <t>MAHAVEERSOLANKI</t>
  </si>
  <si>
    <t>NIRMITEE</t>
  </si>
  <si>
    <t>ARC FINANCE LIMITED</t>
  </si>
  <si>
    <t>RUPESH MANUBHAI SHAH</t>
  </si>
  <si>
    <t>PROMAX</t>
  </si>
  <si>
    <t>BP EQUITIES PVT. LTD.</t>
  </si>
  <si>
    <t>SMGOLD</t>
  </si>
  <si>
    <t>LINTON TRADERS PRIVATE LIMITED</t>
  </si>
  <si>
    <t>SRESTHA</t>
  </si>
  <si>
    <t>RUTANSHU BHASKARBHAI VYAS</t>
  </si>
  <si>
    <t>RVB BUSINESS CONSULTANCY SERVICES LLP</t>
  </si>
  <si>
    <t>SSPNFIN</t>
  </si>
  <si>
    <t>SANTOSH DAULAT PASHTE</t>
  </si>
  <si>
    <t>ESPS FINSERVE PRIVATE LIMITED</t>
  </si>
  <si>
    <t>HEMANT PARMANAND SINGH</t>
  </si>
  <si>
    <t>STL</t>
  </si>
  <si>
    <t>ARYAMAN BROKING LIMITED</t>
  </si>
  <si>
    <t>ULTRACAB</t>
  </si>
  <si>
    <t>VIJAYBHAI GORDHANBHAI PATEL</t>
  </si>
  <si>
    <t>UNISTRMU</t>
  </si>
  <si>
    <t>RITU NAHAR</t>
  </si>
  <si>
    <t>APTECHT</t>
  </si>
  <si>
    <t>Aptech Limited</t>
  </si>
  <si>
    <t>ARSSINFRA</t>
  </si>
  <si>
    <t>ARSS Infra Proj. Ltd</t>
  </si>
  <si>
    <t>DEVKIBEN THARYA BHADRA</t>
  </si>
  <si>
    <t>BEWLTD</t>
  </si>
  <si>
    <t>BEW Engineering Limited</t>
  </si>
  <si>
    <t>HARYANA REFRACTORIES PRIVATE LIMITED</t>
  </si>
  <si>
    <t>Mawana Sugars Limited</t>
  </si>
  <si>
    <t>JM FINANCIAL SERVICES LTD</t>
  </si>
  <si>
    <t>ANUPAM NARAIN GUPTA</t>
  </si>
  <si>
    <t>NECCLTD</t>
  </si>
  <si>
    <t>North East Carry Corp Ltd</t>
  </si>
  <si>
    <t>KAPASHI COMMERCIAL LTD</t>
  </si>
  <si>
    <t>PATINTLOG</t>
  </si>
  <si>
    <t>Patel Integrated Logistic</t>
  </si>
  <si>
    <t>MANSI SHARES &amp; STOCK ADVISORS PVT LTD</t>
  </si>
  <si>
    <t>SERVOTECH</t>
  </si>
  <si>
    <t>Servotech Power Sys Ltd.</t>
  </si>
  <si>
    <t>NIRAJ LALWANI</t>
  </si>
  <si>
    <t>JAINAM SHARE CONSULTANTS PRIVATE LIMITED</t>
  </si>
  <si>
    <t>MANISHA JITENDRA BHADRA</t>
  </si>
  <si>
    <t>SCAPDVR</t>
  </si>
  <si>
    <t>Stampede Capital Limited</t>
  </si>
  <si>
    <t>ANOOP  KAPOOR</t>
  </si>
  <si>
    <t>FINNIFTY</t>
  </si>
  <si>
    <t>230-251</t>
  </si>
  <si>
    <t>4150-4550</t>
  </si>
  <si>
    <t>1480-1500</t>
  </si>
  <si>
    <t>1600-1700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</si>
</sst>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4" borderId="23" xfId="0" applyFont="1" applyFill="1" applyBorder="1"/>
    <xf numFmtId="0" fontId="0" fillId="15" borderId="23" xfId="0" applyFont="1" applyFill="1" applyBorder="1" applyAlignment="1"/>
    <xf numFmtId="0" fontId="35" fillId="14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6" fillId="11" borderId="30" xfId="0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center" vertical="center"/>
    </xf>
    <xf numFmtId="0" fontId="35" fillId="12" borderId="24" xfId="0" applyFont="1" applyFill="1" applyBorder="1"/>
    <xf numFmtId="0" fontId="36" fillId="12" borderId="24" xfId="0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16" fontId="37" fillId="13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16" fontId="36" fillId="13" borderId="2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center" vertical="center"/>
    </xf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7" fillId="11" borderId="18" xfId="0" applyNumberFormat="1" applyFont="1" applyFill="1" applyBorder="1" applyAlignment="1">
      <alignment horizontal="center" vertical="center"/>
    </xf>
    <xf numFmtId="16" fontId="37" fillId="11" borderId="15" xfId="0" applyNumberFormat="1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15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165" fontId="35" fillId="11" borderId="1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197</xdr:row>
      <xdr:rowOff>0</xdr:rowOff>
    </xdr:from>
    <xdr:to>
      <xdr:col>11</xdr:col>
      <xdr:colOff>123825</xdr:colOff>
      <xdr:row>211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35859</xdr:rowOff>
    </xdr:from>
    <xdr:to>
      <xdr:col>12</xdr:col>
      <xdr:colOff>331694</xdr:colOff>
      <xdr:row>515</xdr:row>
      <xdr:rowOff>116542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818093" y="83255224"/>
          <a:ext cx="3612777" cy="88750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53789</xdr:colOff>
      <xdr:row>510</xdr:row>
      <xdr:rowOff>73958</xdr:rowOff>
    </xdr:from>
    <xdr:to>
      <xdr:col>3</xdr:col>
      <xdr:colOff>815789</xdr:colOff>
      <xdr:row>514</xdr:row>
      <xdr:rowOff>7843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813" y="83293323"/>
          <a:ext cx="2617694" cy="57934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44496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E14" sqref="E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44496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3" t="s">
        <v>16</v>
      </c>
      <c r="B9" s="505" t="s">
        <v>17</v>
      </c>
      <c r="C9" s="505" t="s">
        <v>18</v>
      </c>
      <c r="D9" s="505" t="s">
        <v>19</v>
      </c>
      <c r="E9" s="26" t="s">
        <v>20</v>
      </c>
      <c r="F9" s="26" t="s">
        <v>21</v>
      </c>
      <c r="G9" s="500" t="s">
        <v>22</v>
      </c>
      <c r="H9" s="501"/>
      <c r="I9" s="502"/>
      <c r="J9" s="500" t="s">
        <v>23</v>
      </c>
      <c r="K9" s="501"/>
      <c r="L9" s="502"/>
      <c r="M9" s="26"/>
      <c r="N9" s="27"/>
      <c r="O9" s="27"/>
      <c r="P9" s="27"/>
    </row>
    <row r="10" spans="1:16" ht="59.25" customHeight="1">
      <c r="A10" s="504"/>
      <c r="B10" s="506"/>
      <c r="C10" s="506"/>
      <c r="D10" s="50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41360.449999999997</v>
      </c>
      <c r="F11" s="35">
        <v>41220.166666666664</v>
      </c>
      <c r="G11" s="36">
        <v>41016.333333333328</v>
      </c>
      <c r="H11" s="36">
        <v>40672.216666666667</v>
      </c>
      <c r="I11" s="36">
        <v>40468.383333333331</v>
      </c>
      <c r="J11" s="36">
        <v>41564.283333333326</v>
      </c>
      <c r="K11" s="36">
        <v>41768.116666666654</v>
      </c>
      <c r="L11" s="36">
        <v>42112.233333333323</v>
      </c>
      <c r="M11" s="37">
        <v>41424</v>
      </c>
      <c r="N11" s="37">
        <v>40876.050000000003</v>
      </c>
      <c r="O11" s="38">
        <v>2197350</v>
      </c>
      <c r="P11" s="39">
        <v>6.2612585383545916E-2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18314.150000000001</v>
      </c>
      <c r="F12" s="40">
        <v>18257.416666666668</v>
      </c>
      <c r="G12" s="41">
        <v>18164.833333333336</v>
      </c>
      <c r="H12" s="41">
        <v>18015.516666666666</v>
      </c>
      <c r="I12" s="41">
        <v>17922.933333333334</v>
      </c>
      <c r="J12" s="41">
        <v>18406.733333333337</v>
      </c>
      <c r="K12" s="41">
        <v>18499.316666666673</v>
      </c>
      <c r="L12" s="41">
        <v>18648.633333333339</v>
      </c>
      <c r="M12" s="31">
        <v>18350</v>
      </c>
      <c r="N12" s="31">
        <v>18108.099999999999</v>
      </c>
      <c r="O12" s="42">
        <v>12599250</v>
      </c>
      <c r="P12" s="43">
        <v>-2.1151380957930312E-2</v>
      </c>
    </row>
    <row r="13" spans="1:16" ht="12.75" customHeight="1">
      <c r="A13" s="31">
        <v>3</v>
      </c>
      <c r="B13" s="32" t="s">
        <v>35</v>
      </c>
      <c r="C13" s="33" t="s">
        <v>1129</v>
      </c>
      <c r="D13" s="34">
        <v>44495</v>
      </c>
      <c r="E13" s="40">
        <v>19643.75</v>
      </c>
      <c r="F13" s="40">
        <v>19595.883333333331</v>
      </c>
      <c r="G13" s="41">
        <v>19507.916666666664</v>
      </c>
      <c r="H13" s="41">
        <v>19372.083333333332</v>
      </c>
      <c r="I13" s="41">
        <v>19284.116666666665</v>
      </c>
      <c r="J13" s="41">
        <v>19731.716666666664</v>
      </c>
      <c r="K13" s="41">
        <v>19819.683333333331</v>
      </c>
      <c r="L13" s="41">
        <v>19955.516666666663</v>
      </c>
      <c r="M13" s="31">
        <v>19683.849999999999</v>
      </c>
      <c r="N13" s="31">
        <v>19460.05</v>
      </c>
      <c r="O13" s="42">
        <v>3560</v>
      </c>
      <c r="P13" s="43">
        <v>-3.2608695652173912E-2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44497</v>
      </c>
      <c r="E14" s="40">
        <v>1016.3</v>
      </c>
      <c r="F14" s="40">
        <v>1014.4833333333332</v>
      </c>
      <c r="G14" s="41">
        <v>1007.8166666666665</v>
      </c>
      <c r="H14" s="41">
        <v>999.33333333333326</v>
      </c>
      <c r="I14" s="41">
        <v>992.66666666666652</v>
      </c>
      <c r="J14" s="41">
        <v>1022.9666666666665</v>
      </c>
      <c r="K14" s="41">
        <v>1029.6333333333332</v>
      </c>
      <c r="L14" s="41">
        <v>1038.1166666666663</v>
      </c>
      <c r="M14" s="31">
        <v>1021.15</v>
      </c>
      <c r="N14" s="31">
        <v>1006</v>
      </c>
      <c r="O14" s="42">
        <v>4382600</v>
      </c>
      <c r="P14" s="43">
        <v>1.8770993874728314E-2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44497</v>
      </c>
      <c r="E15" s="40">
        <v>20189.650000000001</v>
      </c>
      <c r="F15" s="40">
        <v>20158.649999999998</v>
      </c>
      <c r="G15" s="41">
        <v>20065.299999999996</v>
      </c>
      <c r="H15" s="41">
        <v>19940.949999999997</v>
      </c>
      <c r="I15" s="41">
        <v>19847.599999999995</v>
      </c>
      <c r="J15" s="41">
        <v>20282.999999999996</v>
      </c>
      <c r="K15" s="41">
        <v>20376.349999999995</v>
      </c>
      <c r="L15" s="41">
        <v>20500.699999999997</v>
      </c>
      <c r="M15" s="31">
        <v>20252</v>
      </c>
      <c r="N15" s="31">
        <v>20034.3</v>
      </c>
      <c r="O15" s="42">
        <v>38025</v>
      </c>
      <c r="P15" s="43">
        <v>-9.120521172638436E-3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44497</v>
      </c>
      <c r="E16" s="40">
        <v>261.05</v>
      </c>
      <c r="F16" s="40">
        <v>258.2166666666667</v>
      </c>
      <c r="G16" s="41">
        <v>253.33333333333337</v>
      </c>
      <c r="H16" s="41">
        <v>245.61666666666667</v>
      </c>
      <c r="I16" s="41">
        <v>240.73333333333335</v>
      </c>
      <c r="J16" s="41">
        <v>265.93333333333339</v>
      </c>
      <c r="K16" s="41">
        <v>270.81666666666672</v>
      </c>
      <c r="L16" s="41">
        <v>278.53333333333342</v>
      </c>
      <c r="M16" s="31">
        <v>263.10000000000002</v>
      </c>
      <c r="N16" s="31">
        <v>250.5</v>
      </c>
      <c r="O16" s="42">
        <v>11572600</v>
      </c>
      <c r="P16" s="43">
        <v>8.8796477495107634E-2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44497</v>
      </c>
      <c r="E17" s="40">
        <v>2242.35</v>
      </c>
      <c r="F17" s="40">
        <v>2233.7166666666667</v>
      </c>
      <c r="G17" s="41">
        <v>2219.0333333333333</v>
      </c>
      <c r="H17" s="41">
        <v>2195.7166666666667</v>
      </c>
      <c r="I17" s="41">
        <v>2181.0333333333333</v>
      </c>
      <c r="J17" s="41">
        <v>2257.0333333333333</v>
      </c>
      <c r="K17" s="41">
        <v>2271.7166666666667</v>
      </c>
      <c r="L17" s="41">
        <v>2295.0333333333333</v>
      </c>
      <c r="M17" s="31">
        <v>2248.4</v>
      </c>
      <c r="N17" s="31">
        <v>2210.4</v>
      </c>
      <c r="O17" s="42">
        <v>2830000</v>
      </c>
      <c r="P17" s="43">
        <v>-4.0840535502457212E-2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44497</v>
      </c>
      <c r="E18" s="40">
        <v>1547.7</v>
      </c>
      <c r="F18" s="40">
        <v>1541.6833333333334</v>
      </c>
      <c r="G18" s="41">
        <v>1526.1666666666667</v>
      </c>
      <c r="H18" s="41">
        <v>1504.6333333333334</v>
      </c>
      <c r="I18" s="41">
        <v>1489.1166666666668</v>
      </c>
      <c r="J18" s="41">
        <v>1563.2166666666667</v>
      </c>
      <c r="K18" s="41">
        <v>1578.7333333333331</v>
      </c>
      <c r="L18" s="41">
        <v>1600.2666666666667</v>
      </c>
      <c r="M18" s="31">
        <v>1557.2</v>
      </c>
      <c r="N18" s="31">
        <v>1520.15</v>
      </c>
      <c r="O18" s="42">
        <v>24904000</v>
      </c>
      <c r="P18" s="43">
        <v>-1.5729981819619002E-2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44497</v>
      </c>
      <c r="E19" s="40">
        <v>750.25</v>
      </c>
      <c r="F19" s="40">
        <v>749.63333333333333</v>
      </c>
      <c r="G19" s="41">
        <v>740.31666666666661</v>
      </c>
      <c r="H19" s="41">
        <v>730.38333333333333</v>
      </c>
      <c r="I19" s="41">
        <v>721.06666666666661</v>
      </c>
      <c r="J19" s="41">
        <v>759.56666666666661</v>
      </c>
      <c r="K19" s="41">
        <v>768.88333333333344</v>
      </c>
      <c r="L19" s="41">
        <v>778.81666666666661</v>
      </c>
      <c r="M19" s="31">
        <v>758.95</v>
      </c>
      <c r="N19" s="31">
        <v>739.7</v>
      </c>
      <c r="O19" s="42">
        <v>92156250</v>
      </c>
      <c r="P19" s="43">
        <v>-3.1187286434886368E-4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44497</v>
      </c>
      <c r="E20" s="40">
        <v>3709.15</v>
      </c>
      <c r="F20" s="40">
        <v>3704.7666666666664</v>
      </c>
      <c r="G20" s="41">
        <v>3684.6333333333328</v>
      </c>
      <c r="H20" s="41">
        <v>3660.1166666666663</v>
      </c>
      <c r="I20" s="41">
        <v>3639.9833333333327</v>
      </c>
      <c r="J20" s="41">
        <v>3729.2833333333328</v>
      </c>
      <c r="K20" s="41">
        <v>3749.4166666666661</v>
      </c>
      <c r="L20" s="41">
        <v>3773.9333333333329</v>
      </c>
      <c r="M20" s="31">
        <v>3724.9</v>
      </c>
      <c r="N20" s="31">
        <v>3680.25</v>
      </c>
      <c r="O20" s="42">
        <v>503800</v>
      </c>
      <c r="P20" s="43">
        <v>2.1492295214922953E-2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44497</v>
      </c>
      <c r="E21" s="40">
        <v>701.2</v>
      </c>
      <c r="F21" s="40">
        <v>699.53333333333342</v>
      </c>
      <c r="G21" s="41">
        <v>696.21666666666681</v>
      </c>
      <c r="H21" s="41">
        <v>691.23333333333335</v>
      </c>
      <c r="I21" s="41">
        <v>687.91666666666674</v>
      </c>
      <c r="J21" s="41">
        <v>704.51666666666688</v>
      </c>
      <c r="K21" s="41">
        <v>707.83333333333348</v>
      </c>
      <c r="L21" s="41">
        <v>712.81666666666695</v>
      </c>
      <c r="M21" s="31">
        <v>702.85</v>
      </c>
      <c r="N21" s="31">
        <v>694.55</v>
      </c>
      <c r="O21" s="42">
        <v>11397000</v>
      </c>
      <c r="P21" s="43">
        <v>-1.489398983704223E-3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44497</v>
      </c>
      <c r="E22" s="40">
        <v>380.2</v>
      </c>
      <c r="F22" s="40">
        <v>378.33333333333331</v>
      </c>
      <c r="G22" s="41">
        <v>375.66666666666663</v>
      </c>
      <c r="H22" s="41">
        <v>371.13333333333333</v>
      </c>
      <c r="I22" s="41">
        <v>368.46666666666664</v>
      </c>
      <c r="J22" s="41">
        <v>382.86666666666662</v>
      </c>
      <c r="K22" s="41">
        <v>385.53333333333325</v>
      </c>
      <c r="L22" s="41">
        <v>390.06666666666661</v>
      </c>
      <c r="M22" s="31">
        <v>381</v>
      </c>
      <c r="N22" s="31">
        <v>373.8</v>
      </c>
      <c r="O22" s="42">
        <v>20532000</v>
      </c>
      <c r="P22" s="43">
        <v>-3.4944670937682005E-3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44497</v>
      </c>
      <c r="E23" s="40">
        <v>757.15</v>
      </c>
      <c r="F23" s="40">
        <v>755.06666666666661</v>
      </c>
      <c r="G23" s="41">
        <v>742.63333333333321</v>
      </c>
      <c r="H23" s="41">
        <v>728.11666666666656</v>
      </c>
      <c r="I23" s="41">
        <v>715.68333333333317</v>
      </c>
      <c r="J23" s="41">
        <v>769.58333333333326</v>
      </c>
      <c r="K23" s="41">
        <v>782.01666666666665</v>
      </c>
      <c r="L23" s="41">
        <v>796.5333333333333</v>
      </c>
      <c r="M23" s="31">
        <v>767.5</v>
      </c>
      <c r="N23" s="31">
        <v>740.55</v>
      </c>
      <c r="O23" s="42">
        <v>2848450</v>
      </c>
      <c r="P23" s="43">
        <v>0.11137339055793992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44497</v>
      </c>
      <c r="E24" s="40">
        <v>4265.55</v>
      </c>
      <c r="F24" s="40">
        <v>4240.7666666666664</v>
      </c>
      <c r="G24" s="41">
        <v>4174.7833333333328</v>
      </c>
      <c r="H24" s="41">
        <v>4084.0166666666664</v>
      </c>
      <c r="I24" s="41">
        <v>4018.0333333333328</v>
      </c>
      <c r="J24" s="41">
        <v>4331.5333333333328</v>
      </c>
      <c r="K24" s="41">
        <v>4397.5166666666664</v>
      </c>
      <c r="L24" s="41">
        <v>4488.2833333333328</v>
      </c>
      <c r="M24" s="31">
        <v>4306.75</v>
      </c>
      <c r="N24" s="31">
        <v>4150</v>
      </c>
      <c r="O24" s="42">
        <v>2936000</v>
      </c>
      <c r="P24" s="43">
        <v>-4.0836327997386478E-2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44497</v>
      </c>
      <c r="E25" s="40">
        <v>219.65</v>
      </c>
      <c r="F25" s="40">
        <v>218.7833333333333</v>
      </c>
      <c r="G25" s="41">
        <v>216.56666666666661</v>
      </c>
      <c r="H25" s="41">
        <v>213.48333333333329</v>
      </c>
      <c r="I25" s="41">
        <v>211.26666666666659</v>
      </c>
      <c r="J25" s="41">
        <v>221.86666666666662</v>
      </c>
      <c r="K25" s="41">
        <v>224.08333333333331</v>
      </c>
      <c r="L25" s="41">
        <v>227.16666666666663</v>
      </c>
      <c r="M25" s="31">
        <v>221</v>
      </c>
      <c r="N25" s="31">
        <v>215.7</v>
      </c>
      <c r="O25" s="42">
        <v>14820000</v>
      </c>
      <c r="P25" s="43">
        <v>-2.3071852340145024E-2</v>
      </c>
    </row>
    <row r="26" spans="1:16" ht="12.75" customHeight="1">
      <c r="A26" s="31">
        <v>16</v>
      </c>
      <c r="B26" s="348" t="s">
        <v>49</v>
      </c>
      <c r="C26" s="33" t="s">
        <v>55</v>
      </c>
      <c r="D26" s="34">
        <v>44497</v>
      </c>
      <c r="E26" s="40">
        <v>143.55000000000001</v>
      </c>
      <c r="F26" s="40">
        <v>141.5</v>
      </c>
      <c r="G26" s="41">
        <v>138.9</v>
      </c>
      <c r="H26" s="41">
        <v>134.25</v>
      </c>
      <c r="I26" s="41">
        <v>131.65</v>
      </c>
      <c r="J26" s="41">
        <v>146.15</v>
      </c>
      <c r="K26" s="41">
        <v>148.75000000000003</v>
      </c>
      <c r="L26" s="41">
        <v>153.4</v>
      </c>
      <c r="M26" s="31">
        <v>144.1</v>
      </c>
      <c r="N26" s="31">
        <v>136.85</v>
      </c>
      <c r="O26" s="42">
        <v>41148000</v>
      </c>
      <c r="P26" s="43">
        <v>-1.4655172413793103E-2</v>
      </c>
    </row>
    <row r="27" spans="1:16" ht="12.75" customHeight="1">
      <c r="A27" s="31">
        <v>17</v>
      </c>
      <c r="B27" s="349" t="s">
        <v>56</v>
      </c>
      <c r="C27" s="33" t="s">
        <v>57</v>
      </c>
      <c r="D27" s="34">
        <v>44497</v>
      </c>
      <c r="E27" s="40">
        <v>2984.6</v>
      </c>
      <c r="F27" s="40">
        <v>2971.0833333333335</v>
      </c>
      <c r="G27" s="41">
        <v>2914.5166666666669</v>
      </c>
      <c r="H27" s="41">
        <v>2844.4333333333334</v>
      </c>
      <c r="I27" s="41">
        <v>2787.8666666666668</v>
      </c>
      <c r="J27" s="41">
        <v>3041.166666666667</v>
      </c>
      <c r="K27" s="41">
        <v>3097.7333333333336</v>
      </c>
      <c r="L27" s="41">
        <v>3167.8166666666671</v>
      </c>
      <c r="M27" s="31">
        <v>3027.65</v>
      </c>
      <c r="N27" s="31">
        <v>2901</v>
      </c>
      <c r="O27" s="42">
        <v>4990200</v>
      </c>
      <c r="P27" s="43">
        <v>4.900044144541843E-2</v>
      </c>
    </row>
    <row r="28" spans="1:16" ht="12.75" customHeight="1">
      <c r="A28" s="31">
        <v>18</v>
      </c>
      <c r="B28" s="32" t="s">
        <v>44</v>
      </c>
      <c r="C28" s="33" t="s">
        <v>309</v>
      </c>
      <c r="D28" s="34">
        <v>44497</v>
      </c>
      <c r="E28" s="40">
        <v>2132.6</v>
      </c>
      <c r="F28" s="40">
        <v>2137.2166666666667</v>
      </c>
      <c r="G28" s="41">
        <v>2091.4833333333336</v>
      </c>
      <c r="H28" s="41">
        <v>2050.3666666666668</v>
      </c>
      <c r="I28" s="41">
        <v>2004.6333333333337</v>
      </c>
      <c r="J28" s="41">
        <v>2178.3333333333335</v>
      </c>
      <c r="K28" s="41">
        <v>2224.0666666666662</v>
      </c>
      <c r="L28" s="41">
        <v>2265.1833333333334</v>
      </c>
      <c r="M28" s="31">
        <v>2182.9499999999998</v>
      </c>
      <c r="N28" s="31">
        <v>2096.1</v>
      </c>
      <c r="O28" s="42">
        <v>867075</v>
      </c>
      <c r="P28" s="43">
        <v>3.0055537406076447E-2</v>
      </c>
    </row>
    <row r="29" spans="1:16" ht="12.75" customHeight="1">
      <c r="A29" s="31">
        <v>19</v>
      </c>
      <c r="B29" s="32" t="s">
        <v>58</v>
      </c>
      <c r="C29" s="33" t="s">
        <v>59</v>
      </c>
      <c r="D29" s="34">
        <v>44497</v>
      </c>
      <c r="E29" s="40">
        <v>1263.95</v>
      </c>
      <c r="F29" s="40">
        <v>1247.8999999999999</v>
      </c>
      <c r="G29" s="41">
        <v>1225.2999999999997</v>
      </c>
      <c r="H29" s="41">
        <v>1186.6499999999999</v>
      </c>
      <c r="I29" s="41">
        <v>1164.0499999999997</v>
      </c>
      <c r="J29" s="41">
        <v>1286.5499999999997</v>
      </c>
      <c r="K29" s="41">
        <v>1309.1499999999996</v>
      </c>
      <c r="L29" s="41">
        <v>1347.7999999999997</v>
      </c>
      <c r="M29" s="31">
        <v>1270.5</v>
      </c>
      <c r="N29" s="31">
        <v>1209.25</v>
      </c>
      <c r="O29" s="42">
        <v>4819500</v>
      </c>
      <c r="P29" s="43">
        <v>4.840113117250381E-2</v>
      </c>
    </row>
    <row r="30" spans="1:16" ht="12.75" customHeight="1">
      <c r="A30" s="31">
        <v>20</v>
      </c>
      <c r="B30" s="32" t="s">
        <v>47</v>
      </c>
      <c r="C30" s="33" t="s">
        <v>60</v>
      </c>
      <c r="D30" s="34">
        <v>44497</v>
      </c>
      <c r="E30" s="40">
        <v>703.65</v>
      </c>
      <c r="F30" s="40">
        <v>697.80000000000007</v>
      </c>
      <c r="G30" s="41">
        <v>690.60000000000014</v>
      </c>
      <c r="H30" s="41">
        <v>677.55000000000007</v>
      </c>
      <c r="I30" s="41">
        <v>670.35000000000014</v>
      </c>
      <c r="J30" s="41">
        <v>710.85000000000014</v>
      </c>
      <c r="K30" s="41">
        <v>718.05000000000018</v>
      </c>
      <c r="L30" s="41">
        <v>731.10000000000014</v>
      </c>
      <c r="M30" s="31">
        <v>705</v>
      </c>
      <c r="N30" s="31">
        <v>684.75</v>
      </c>
      <c r="O30" s="42">
        <v>14733550</v>
      </c>
      <c r="P30" s="43">
        <v>-3.1986675777246329E-2</v>
      </c>
    </row>
    <row r="31" spans="1:16" ht="12.75" customHeight="1">
      <c r="A31" s="31">
        <v>21</v>
      </c>
      <c r="B31" s="32" t="s">
        <v>58</v>
      </c>
      <c r="C31" s="33" t="s">
        <v>61</v>
      </c>
      <c r="D31" s="34">
        <v>44497</v>
      </c>
      <c r="E31" s="40">
        <v>842.7</v>
      </c>
      <c r="F31" s="40">
        <v>839.58333333333337</v>
      </c>
      <c r="G31" s="41">
        <v>827.9666666666667</v>
      </c>
      <c r="H31" s="41">
        <v>813.23333333333335</v>
      </c>
      <c r="I31" s="41">
        <v>801.61666666666667</v>
      </c>
      <c r="J31" s="41">
        <v>854.31666666666672</v>
      </c>
      <c r="K31" s="41">
        <v>865.93333333333328</v>
      </c>
      <c r="L31" s="41">
        <v>880.66666666666674</v>
      </c>
      <c r="M31" s="31">
        <v>851.2</v>
      </c>
      <c r="N31" s="31">
        <v>824.85</v>
      </c>
      <c r="O31" s="42">
        <v>37098000</v>
      </c>
      <c r="P31" s="43">
        <v>5.9059299099037371E-2</v>
      </c>
    </row>
    <row r="32" spans="1:16" ht="12.75" customHeight="1">
      <c r="A32" s="31">
        <v>22</v>
      </c>
      <c r="B32" s="32" t="s">
        <v>49</v>
      </c>
      <c r="C32" s="33" t="s">
        <v>62</v>
      </c>
      <c r="D32" s="34">
        <v>44497</v>
      </c>
      <c r="E32" s="40">
        <v>3800.7</v>
      </c>
      <c r="F32" s="40">
        <v>3790.0499999999997</v>
      </c>
      <c r="G32" s="41">
        <v>3771.0999999999995</v>
      </c>
      <c r="H32" s="41">
        <v>3741.4999999999995</v>
      </c>
      <c r="I32" s="41">
        <v>3722.5499999999993</v>
      </c>
      <c r="J32" s="41">
        <v>3819.6499999999996</v>
      </c>
      <c r="K32" s="41">
        <v>3838.5999999999995</v>
      </c>
      <c r="L32" s="41">
        <v>3868.2</v>
      </c>
      <c r="M32" s="31">
        <v>3809</v>
      </c>
      <c r="N32" s="31">
        <v>3760.45</v>
      </c>
      <c r="O32" s="42">
        <v>2661500</v>
      </c>
      <c r="P32" s="43">
        <v>-2.1597279661795792E-2</v>
      </c>
    </row>
    <row r="33" spans="1:16" ht="12.75" customHeight="1">
      <c r="A33" s="31">
        <v>23</v>
      </c>
      <c r="B33" s="32" t="s">
        <v>63</v>
      </c>
      <c r="C33" s="33" t="s">
        <v>64</v>
      </c>
      <c r="D33" s="34">
        <v>44497</v>
      </c>
      <c r="E33" s="40">
        <v>18407.55</v>
      </c>
      <c r="F33" s="40">
        <v>18305.866666666669</v>
      </c>
      <c r="G33" s="41">
        <v>18126.983333333337</v>
      </c>
      <c r="H33" s="41">
        <v>17846.416666666668</v>
      </c>
      <c r="I33" s="41">
        <v>17667.533333333336</v>
      </c>
      <c r="J33" s="41">
        <v>18586.433333333338</v>
      </c>
      <c r="K33" s="41">
        <v>18765.316666666669</v>
      </c>
      <c r="L33" s="41">
        <v>19045.883333333339</v>
      </c>
      <c r="M33" s="31">
        <v>18484.75</v>
      </c>
      <c r="N33" s="31">
        <v>18025.3</v>
      </c>
      <c r="O33" s="42">
        <v>769650</v>
      </c>
      <c r="P33" s="43">
        <v>-1.2984514763874194E-2</v>
      </c>
    </row>
    <row r="34" spans="1:16" ht="12.75" customHeight="1">
      <c r="A34" s="31">
        <v>24</v>
      </c>
      <c r="B34" s="32" t="s">
        <v>63</v>
      </c>
      <c r="C34" s="33" t="s">
        <v>65</v>
      </c>
      <c r="D34" s="34">
        <v>44497</v>
      </c>
      <c r="E34" s="40">
        <v>7878.25</v>
      </c>
      <c r="F34" s="40">
        <v>7823.1833333333334</v>
      </c>
      <c r="G34" s="41">
        <v>7716.3666666666668</v>
      </c>
      <c r="H34" s="41">
        <v>7554.4833333333336</v>
      </c>
      <c r="I34" s="41">
        <v>7447.666666666667</v>
      </c>
      <c r="J34" s="41">
        <v>7985.0666666666666</v>
      </c>
      <c r="K34" s="41">
        <v>8091.8833333333341</v>
      </c>
      <c r="L34" s="41">
        <v>8253.7666666666664</v>
      </c>
      <c r="M34" s="31">
        <v>7930</v>
      </c>
      <c r="N34" s="31">
        <v>7661.3</v>
      </c>
      <c r="O34" s="42">
        <v>5266500</v>
      </c>
      <c r="P34" s="43">
        <v>5.0594718599606014E-2</v>
      </c>
    </row>
    <row r="35" spans="1:16" ht="12.75" customHeight="1">
      <c r="A35" s="31">
        <v>25</v>
      </c>
      <c r="B35" s="32" t="s">
        <v>49</v>
      </c>
      <c r="C35" s="33" t="s">
        <v>66</v>
      </c>
      <c r="D35" s="34">
        <v>44497</v>
      </c>
      <c r="E35" s="40">
        <v>2489.9</v>
      </c>
      <c r="F35" s="40">
        <v>2462.1333333333337</v>
      </c>
      <c r="G35" s="41">
        <v>2427.8166666666675</v>
      </c>
      <c r="H35" s="41">
        <v>2365.733333333334</v>
      </c>
      <c r="I35" s="41">
        <v>2331.4166666666679</v>
      </c>
      <c r="J35" s="41">
        <v>2524.2166666666672</v>
      </c>
      <c r="K35" s="41">
        <v>2558.5333333333338</v>
      </c>
      <c r="L35" s="41">
        <v>2620.6166666666668</v>
      </c>
      <c r="M35" s="31">
        <v>2496.4499999999998</v>
      </c>
      <c r="N35" s="31">
        <v>2400.0500000000002</v>
      </c>
      <c r="O35" s="42">
        <v>1571200</v>
      </c>
      <c r="P35" s="43">
        <v>-4.4514716613962536E-2</v>
      </c>
    </row>
    <row r="36" spans="1:16" ht="12.75" customHeight="1">
      <c r="A36" s="31">
        <v>26</v>
      </c>
      <c r="B36" s="32" t="s">
        <v>58</v>
      </c>
      <c r="C36" s="33" t="s">
        <v>67</v>
      </c>
      <c r="D36" s="34">
        <v>44497</v>
      </c>
      <c r="E36" s="40">
        <v>303.75</v>
      </c>
      <c r="F36" s="40">
        <v>305.08333333333331</v>
      </c>
      <c r="G36" s="41">
        <v>295.66666666666663</v>
      </c>
      <c r="H36" s="41">
        <v>287.58333333333331</v>
      </c>
      <c r="I36" s="41">
        <v>278.16666666666663</v>
      </c>
      <c r="J36" s="41">
        <v>313.16666666666663</v>
      </c>
      <c r="K36" s="41">
        <v>322.58333333333326</v>
      </c>
      <c r="L36" s="41">
        <v>330.66666666666663</v>
      </c>
      <c r="M36" s="31">
        <v>314.5</v>
      </c>
      <c r="N36" s="31">
        <v>297</v>
      </c>
      <c r="O36" s="42">
        <v>32450400</v>
      </c>
      <c r="P36" s="43">
        <v>0.23394934976043805</v>
      </c>
    </row>
    <row r="37" spans="1:16" ht="12.75" customHeight="1">
      <c r="A37" s="31">
        <v>27</v>
      </c>
      <c r="B37" s="32" t="s">
        <v>58</v>
      </c>
      <c r="C37" s="33" t="s">
        <v>68</v>
      </c>
      <c r="D37" s="34">
        <v>44497</v>
      </c>
      <c r="E37" s="40">
        <v>99.65</v>
      </c>
      <c r="F37" s="40">
        <v>99.933333333333337</v>
      </c>
      <c r="G37" s="41">
        <v>96.26666666666668</v>
      </c>
      <c r="H37" s="41">
        <v>92.88333333333334</v>
      </c>
      <c r="I37" s="41">
        <v>89.216666666666683</v>
      </c>
      <c r="J37" s="41">
        <v>103.31666666666668</v>
      </c>
      <c r="K37" s="41">
        <v>106.98333333333333</v>
      </c>
      <c r="L37" s="41">
        <v>110.36666666666667</v>
      </c>
      <c r="M37" s="31">
        <v>103.6</v>
      </c>
      <c r="N37" s="31">
        <v>96.55</v>
      </c>
      <c r="O37" s="42">
        <v>176962500</v>
      </c>
      <c r="P37" s="43">
        <v>-2.34375E-2</v>
      </c>
    </row>
    <row r="38" spans="1:16" ht="12.75" customHeight="1">
      <c r="A38" s="31">
        <v>28</v>
      </c>
      <c r="B38" s="32" t="s">
        <v>56</v>
      </c>
      <c r="C38" s="33" t="s">
        <v>69</v>
      </c>
      <c r="D38" s="34">
        <v>44497</v>
      </c>
      <c r="E38" s="40">
        <v>1990.95</v>
      </c>
      <c r="F38" s="40">
        <v>1986.3833333333334</v>
      </c>
      <c r="G38" s="41">
        <v>1966.8666666666668</v>
      </c>
      <c r="H38" s="41">
        <v>1942.7833333333333</v>
      </c>
      <c r="I38" s="41">
        <v>1923.2666666666667</v>
      </c>
      <c r="J38" s="41">
        <v>2010.4666666666669</v>
      </c>
      <c r="K38" s="41">
        <v>2029.9833333333338</v>
      </c>
      <c r="L38" s="41">
        <v>2054.0666666666671</v>
      </c>
      <c r="M38" s="31">
        <v>2005.9</v>
      </c>
      <c r="N38" s="31">
        <v>1962.3</v>
      </c>
      <c r="O38" s="42">
        <v>1920050</v>
      </c>
      <c r="P38" s="43">
        <v>-2.2128851540616248E-2</v>
      </c>
    </row>
    <row r="39" spans="1:16" ht="12.75" customHeight="1">
      <c r="A39" s="31">
        <v>29</v>
      </c>
      <c r="B39" s="32" t="s">
        <v>70</v>
      </c>
      <c r="C39" s="33" t="s">
        <v>71</v>
      </c>
      <c r="D39" s="34">
        <v>44497</v>
      </c>
      <c r="E39" s="40">
        <v>206.05</v>
      </c>
      <c r="F39" s="40">
        <v>204.75</v>
      </c>
      <c r="G39" s="41">
        <v>202.3</v>
      </c>
      <c r="H39" s="41">
        <v>198.55</v>
      </c>
      <c r="I39" s="41">
        <v>196.10000000000002</v>
      </c>
      <c r="J39" s="41">
        <v>208.5</v>
      </c>
      <c r="K39" s="41">
        <v>210.95</v>
      </c>
      <c r="L39" s="41">
        <v>214.7</v>
      </c>
      <c r="M39" s="31">
        <v>207.2</v>
      </c>
      <c r="N39" s="31">
        <v>201</v>
      </c>
      <c r="O39" s="42">
        <v>25505600</v>
      </c>
      <c r="P39" s="43">
        <v>6.4383127180463046E-2</v>
      </c>
    </row>
    <row r="40" spans="1:16" ht="12.75" customHeight="1">
      <c r="A40" s="31">
        <v>30</v>
      </c>
      <c r="B40" s="32" t="s">
        <v>56</v>
      </c>
      <c r="C40" s="33" t="s">
        <v>72</v>
      </c>
      <c r="D40" s="34">
        <v>44497</v>
      </c>
      <c r="E40" s="40">
        <v>734.65</v>
      </c>
      <c r="F40" s="40">
        <v>732.13333333333321</v>
      </c>
      <c r="G40" s="41">
        <v>719.06666666666638</v>
      </c>
      <c r="H40" s="41">
        <v>703.48333333333312</v>
      </c>
      <c r="I40" s="41">
        <v>690.41666666666629</v>
      </c>
      <c r="J40" s="41">
        <v>747.71666666666647</v>
      </c>
      <c r="K40" s="41">
        <v>760.7833333333333</v>
      </c>
      <c r="L40" s="41">
        <v>776.36666666666656</v>
      </c>
      <c r="M40" s="31">
        <v>745.2</v>
      </c>
      <c r="N40" s="31">
        <v>716.55</v>
      </c>
      <c r="O40" s="42">
        <v>5746400</v>
      </c>
      <c r="P40" s="43">
        <v>2.3711542230060747E-2</v>
      </c>
    </row>
    <row r="41" spans="1:16" ht="12.75" customHeight="1">
      <c r="A41" s="31">
        <v>31</v>
      </c>
      <c r="B41" s="32" t="s">
        <v>49</v>
      </c>
      <c r="C41" s="33" t="s">
        <v>73</v>
      </c>
      <c r="D41" s="34">
        <v>44497</v>
      </c>
      <c r="E41" s="40">
        <v>787.8</v>
      </c>
      <c r="F41" s="40">
        <v>778.48333333333323</v>
      </c>
      <c r="G41" s="41">
        <v>767.31666666666649</v>
      </c>
      <c r="H41" s="41">
        <v>746.83333333333326</v>
      </c>
      <c r="I41" s="41">
        <v>735.66666666666652</v>
      </c>
      <c r="J41" s="41">
        <v>798.96666666666647</v>
      </c>
      <c r="K41" s="41">
        <v>810.13333333333321</v>
      </c>
      <c r="L41" s="41">
        <v>830.61666666666645</v>
      </c>
      <c r="M41" s="31">
        <v>789.65</v>
      </c>
      <c r="N41" s="31">
        <v>758</v>
      </c>
      <c r="O41" s="42">
        <v>10611000</v>
      </c>
      <c r="P41" s="43">
        <v>5.4007959067652071E-3</v>
      </c>
    </row>
    <row r="42" spans="1:16" ht="12.75" customHeight="1">
      <c r="A42" s="31">
        <v>32</v>
      </c>
      <c r="B42" s="32" t="s">
        <v>74</v>
      </c>
      <c r="C42" s="33" t="s">
        <v>75</v>
      </c>
      <c r="D42" s="34">
        <v>44497</v>
      </c>
      <c r="E42" s="40">
        <v>695.4</v>
      </c>
      <c r="F42" s="40">
        <v>697.2166666666667</v>
      </c>
      <c r="G42" s="41">
        <v>685.53333333333342</v>
      </c>
      <c r="H42" s="41">
        <v>675.66666666666674</v>
      </c>
      <c r="I42" s="41">
        <v>663.98333333333346</v>
      </c>
      <c r="J42" s="41">
        <v>707.08333333333337</v>
      </c>
      <c r="K42" s="41">
        <v>718.76666666666677</v>
      </c>
      <c r="L42" s="41">
        <v>728.63333333333333</v>
      </c>
      <c r="M42" s="31">
        <v>708.9</v>
      </c>
      <c r="N42" s="31">
        <v>687.35</v>
      </c>
      <c r="O42" s="42">
        <v>70649560</v>
      </c>
      <c r="P42" s="43">
        <v>-4.3802327955891361E-2</v>
      </c>
    </row>
    <row r="43" spans="1:16" ht="12.75" customHeight="1">
      <c r="A43" s="31">
        <v>33</v>
      </c>
      <c r="B43" s="32" t="s">
        <v>70</v>
      </c>
      <c r="C43" s="33" t="s">
        <v>76</v>
      </c>
      <c r="D43" s="34">
        <v>44497</v>
      </c>
      <c r="E43" s="40">
        <v>71.8</v>
      </c>
      <c r="F43" s="40">
        <v>70.983333333333334</v>
      </c>
      <c r="G43" s="41">
        <v>69.666666666666671</v>
      </c>
      <c r="H43" s="41">
        <v>67.533333333333331</v>
      </c>
      <c r="I43" s="41">
        <v>66.216666666666669</v>
      </c>
      <c r="J43" s="41">
        <v>73.116666666666674</v>
      </c>
      <c r="K43" s="41">
        <v>74.433333333333337</v>
      </c>
      <c r="L43" s="41">
        <v>76.566666666666677</v>
      </c>
      <c r="M43" s="31">
        <v>72.3</v>
      </c>
      <c r="N43" s="31">
        <v>68.849999999999994</v>
      </c>
      <c r="O43" s="42">
        <v>122094000</v>
      </c>
      <c r="P43" s="43">
        <v>-1.1980627071119042E-2</v>
      </c>
    </row>
    <row r="44" spans="1:16" ht="12.75" customHeight="1">
      <c r="A44" s="31">
        <v>34</v>
      </c>
      <c r="B44" s="32" t="s">
        <v>47</v>
      </c>
      <c r="C44" s="33" t="s">
        <v>77</v>
      </c>
      <c r="D44" s="34">
        <v>44497</v>
      </c>
      <c r="E44" s="40">
        <v>333.75</v>
      </c>
      <c r="F44" s="40">
        <v>329.90000000000003</v>
      </c>
      <c r="G44" s="41">
        <v>324.40000000000009</v>
      </c>
      <c r="H44" s="41">
        <v>315.05000000000007</v>
      </c>
      <c r="I44" s="41">
        <v>309.55000000000013</v>
      </c>
      <c r="J44" s="41">
        <v>339.25000000000006</v>
      </c>
      <c r="K44" s="41">
        <v>344.74999999999994</v>
      </c>
      <c r="L44" s="41">
        <v>354.1</v>
      </c>
      <c r="M44" s="31">
        <v>335.4</v>
      </c>
      <c r="N44" s="31">
        <v>320.55</v>
      </c>
      <c r="O44" s="42">
        <v>21491200</v>
      </c>
      <c r="P44" s="43">
        <v>-5.8444175735590485E-2</v>
      </c>
    </row>
    <row r="45" spans="1:16" ht="12.75" customHeight="1">
      <c r="A45" s="31">
        <v>35</v>
      </c>
      <c r="B45" s="32" t="s">
        <v>49</v>
      </c>
      <c r="C45" s="33" t="s">
        <v>78</v>
      </c>
      <c r="D45" s="34">
        <v>44497</v>
      </c>
      <c r="E45" s="40">
        <v>17018.400000000001</v>
      </c>
      <c r="F45" s="40">
        <v>16922.983333333334</v>
      </c>
      <c r="G45" s="41">
        <v>16766.016666666666</v>
      </c>
      <c r="H45" s="41">
        <v>16513.633333333331</v>
      </c>
      <c r="I45" s="41">
        <v>16356.666666666664</v>
      </c>
      <c r="J45" s="41">
        <v>17175.366666666669</v>
      </c>
      <c r="K45" s="41">
        <v>17332.333333333336</v>
      </c>
      <c r="L45" s="41">
        <v>17584.716666666671</v>
      </c>
      <c r="M45" s="31">
        <v>17079.95</v>
      </c>
      <c r="N45" s="31">
        <v>16670.599999999999</v>
      </c>
      <c r="O45" s="42">
        <v>156700</v>
      </c>
      <c r="P45" s="43">
        <v>-3.271604938271605E-2</v>
      </c>
    </row>
    <row r="46" spans="1:16" ht="12.75" customHeight="1">
      <c r="A46" s="31">
        <v>36</v>
      </c>
      <c r="B46" s="32" t="s">
        <v>79</v>
      </c>
      <c r="C46" s="33" t="s">
        <v>80</v>
      </c>
      <c r="D46" s="34">
        <v>44497</v>
      </c>
      <c r="E46" s="40">
        <v>431.65</v>
      </c>
      <c r="F46" s="40">
        <v>432.59999999999997</v>
      </c>
      <c r="G46" s="41">
        <v>427.79999999999995</v>
      </c>
      <c r="H46" s="41">
        <v>423.95</v>
      </c>
      <c r="I46" s="41">
        <v>419.15</v>
      </c>
      <c r="J46" s="41">
        <v>436.44999999999993</v>
      </c>
      <c r="K46" s="41">
        <v>441.25</v>
      </c>
      <c r="L46" s="41">
        <v>445.09999999999991</v>
      </c>
      <c r="M46" s="31">
        <v>437.4</v>
      </c>
      <c r="N46" s="31">
        <v>428.75</v>
      </c>
      <c r="O46" s="42">
        <v>38583000</v>
      </c>
      <c r="P46" s="43">
        <v>5.0632290951867463E-2</v>
      </c>
    </row>
    <row r="47" spans="1:16" ht="12.75" customHeight="1">
      <c r="A47" s="31">
        <v>37</v>
      </c>
      <c r="B47" s="32" t="s">
        <v>56</v>
      </c>
      <c r="C47" s="33" t="s">
        <v>81</v>
      </c>
      <c r="D47" s="34">
        <v>44497</v>
      </c>
      <c r="E47" s="40">
        <v>3685.6</v>
      </c>
      <c r="F47" s="40">
        <v>3663.5</v>
      </c>
      <c r="G47" s="41">
        <v>3628.15</v>
      </c>
      <c r="H47" s="41">
        <v>3570.7000000000003</v>
      </c>
      <c r="I47" s="41">
        <v>3535.3500000000004</v>
      </c>
      <c r="J47" s="41">
        <v>3720.95</v>
      </c>
      <c r="K47" s="41">
        <v>3756.3</v>
      </c>
      <c r="L47" s="41">
        <v>3813.7499999999995</v>
      </c>
      <c r="M47" s="31">
        <v>3698.85</v>
      </c>
      <c r="N47" s="31">
        <v>3606.05</v>
      </c>
      <c r="O47" s="42">
        <v>1209800</v>
      </c>
      <c r="P47" s="43">
        <v>-4.9497171590194844E-2</v>
      </c>
    </row>
    <row r="48" spans="1:16" ht="12.75" customHeight="1">
      <c r="A48" s="31">
        <v>38</v>
      </c>
      <c r="B48" s="32" t="s">
        <v>47</v>
      </c>
      <c r="C48" s="33" t="s">
        <v>82</v>
      </c>
      <c r="D48" s="34">
        <v>44497</v>
      </c>
      <c r="E48" s="40">
        <v>509.25</v>
      </c>
      <c r="F48" s="40">
        <v>506.0333333333333</v>
      </c>
      <c r="G48" s="41">
        <v>501.56666666666661</v>
      </c>
      <c r="H48" s="41">
        <v>493.88333333333333</v>
      </c>
      <c r="I48" s="41">
        <v>489.41666666666663</v>
      </c>
      <c r="J48" s="41">
        <v>513.71666666666658</v>
      </c>
      <c r="K48" s="41">
        <v>518.18333333333328</v>
      </c>
      <c r="L48" s="41">
        <v>525.86666666666656</v>
      </c>
      <c r="M48" s="31">
        <v>510.5</v>
      </c>
      <c r="N48" s="31">
        <v>498.35</v>
      </c>
      <c r="O48" s="42">
        <v>19428200</v>
      </c>
      <c r="P48" s="43">
        <v>-4.5916162489196194E-2</v>
      </c>
    </row>
    <row r="49" spans="1:16" ht="12.75" customHeight="1">
      <c r="A49" s="31">
        <v>39</v>
      </c>
      <c r="B49" s="32" t="s">
        <v>58</v>
      </c>
      <c r="C49" s="33" t="s">
        <v>83</v>
      </c>
      <c r="D49" s="34">
        <v>44497</v>
      </c>
      <c r="E49" s="40">
        <v>193.45</v>
      </c>
      <c r="F49" s="40">
        <v>197.41666666666666</v>
      </c>
      <c r="G49" s="41">
        <v>187.0333333333333</v>
      </c>
      <c r="H49" s="41">
        <v>180.61666666666665</v>
      </c>
      <c r="I49" s="41">
        <v>170.23333333333329</v>
      </c>
      <c r="J49" s="41">
        <v>203.83333333333331</v>
      </c>
      <c r="K49" s="41">
        <v>214.2166666666667</v>
      </c>
      <c r="L49" s="41">
        <v>220.63333333333333</v>
      </c>
      <c r="M49" s="31">
        <v>207.8</v>
      </c>
      <c r="N49" s="31">
        <v>191</v>
      </c>
      <c r="O49" s="42">
        <v>75016800</v>
      </c>
      <c r="P49" s="43">
        <v>7.2410066388760227E-2</v>
      </c>
    </row>
    <row r="50" spans="1:16" ht="12.75" customHeight="1">
      <c r="A50" s="31">
        <v>40</v>
      </c>
      <c r="B50" s="32" t="s">
        <v>63</v>
      </c>
      <c r="C50" s="33" t="s">
        <v>334</v>
      </c>
      <c r="D50" s="34">
        <v>44497</v>
      </c>
      <c r="E50" s="40">
        <v>658.35</v>
      </c>
      <c r="F50" s="40">
        <v>658.81666666666672</v>
      </c>
      <c r="G50" s="41">
        <v>647.08333333333348</v>
      </c>
      <c r="H50" s="41">
        <v>635.81666666666672</v>
      </c>
      <c r="I50" s="41">
        <v>624.08333333333348</v>
      </c>
      <c r="J50" s="41">
        <v>670.08333333333348</v>
      </c>
      <c r="K50" s="41">
        <v>681.81666666666683</v>
      </c>
      <c r="L50" s="41">
        <v>693.08333333333348</v>
      </c>
      <c r="M50" s="31">
        <v>670.55</v>
      </c>
      <c r="N50" s="31">
        <v>647.54999999999995</v>
      </c>
      <c r="O50" s="42">
        <v>5380050</v>
      </c>
      <c r="P50" s="43">
        <v>1.4519056261343012E-3</v>
      </c>
    </row>
    <row r="51" spans="1:16" ht="12.75" customHeight="1">
      <c r="A51" s="31">
        <v>41</v>
      </c>
      <c r="B51" s="32" t="s">
        <v>63</v>
      </c>
      <c r="C51" s="33" t="s">
        <v>84</v>
      </c>
      <c r="D51" s="34">
        <v>44497</v>
      </c>
      <c r="E51" s="40">
        <v>606.75</v>
      </c>
      <c r="F51" s="40">
        <v>598.80000000000007</v>
      </c>
      <c r="G51" s="41">
        <v>585.95000000000016</v>
      </c>
      <c r="H51" s="41">
        <v>565.15000000000009</v>
      </c>
      <c r="I51" s="41">
        <v>552.30000000000018</v>
      </c>
      <c r="J51" s="41">
        <v>619.60000000000014</v>
      </c>
      <c r="K51" s="41">
        <v>632.45000000000005</v>
      </c>
      <c r="L51" s="41">
        <v>653.25000000000011</v>
      </c>
      <c r="M51" s="31">
        <v>611.65</v>
      </c>
      <c r="N51" s="31">
        <v>578</v>
      </c>
      <c r="O51" s="42">
        <v>10398750</v>
      </c>
      <c r="P51" s="43">
        <v>-8.3442603409226365E-3</v>
      </c>
    </row>
    <row r="52" spans="1:16" ht="12.75" customHeight="1">
      <c r="A52" s="31">
        <v>42</v>
      </c>
      <c r="B52" s="32" t="s">
        <v>47</v>
      </c>
      <c r="C52" s="33" t="s">
        <v>85</v>
      </c>
      <c r="D52" s="34">
        <v>44497</v>
      </c>
      <c r="E52" s="40">
        <v>909.35</v>
      </c>
      <c r="F52" s="40">
        <v>907.44999999999993</v>
      </c>
      <c r="G52" s="41">
        <v>900.89999999999986</v>
      </c>
      <c r="H52" s="41">
        <v>892.44999999999993</v>
      </c>
      <c r="I52" s="41">
        <v>885.89999999999986</v>
      </c>
      <c r="J52" s="41">
        <v>915.89999999999986</v>
      </c>
      <c r="K52" s="41">
        <v>922.44999999999982</v>
      </c>
      <c r="L52" s="41">
        <v>930.89999999999986</v>
      </c>
      <c r="M52" s="31">
        <v>914</v>
      </c>
      <c r="N52" s="31">
        <v>899</v>
      </c>
      <c r="O52" s="42">
        <v>12496250</v>
      </c>
      <c r="P52" s="43">
        <v>1.168236594221965E-2</v>
      </c>
    </row>
    <row r="53" spans="1:16" ht="12.75" customHeight="1">
      <c r="A53" s="31">
        <v>43</v>
      </c>
      <c r="B53" s="32" t="s">
        <v>44</v>
      </c>
      <c r="C53" s="33" t="s">
        <v>86</v>
      </c>
      <c r="D53" s="34">
        <v>44497</v>
      </c>
      <c r="E53" s="40">
        <v>175.15</v>
      </c>
      <c r="F53" s="40">
        <v>174.51666666666665</v>
      </c>
      <c r="G53" s="41">
        <v>172.6333333333333</v>
      </c>
      <c r="H53" s="41">
        <v>170.11666666666665</v>
      </c>
      <c r="I53" s="41">
        <v>168.23333333333329</v>
      </c>
      <c r="J53" s="41">
        <v>177.0333333333333</v>
      </c>
      <c r="K53" s="41">
        <v>178.91666666666663</v>
      </c>
      <c r="L53" s="41">
        <v>181.43333333333331</v>
      </c>
      <c r="M53" s="31">
        <v>176.4</v>
      </c>
      <c r="N53" s="31">
        <v>172</v>
      </c>
      <c r="O53" s="42">
        <v>77733600</v>
      </c>
      <c r="P53" s="43">
        <v>8.6405259450575256E-2</v>
      </c>
    </row>
    <row r="54" spans="1:16" ht="12.75" customHeight="1">
      <c r="A54" s="31">
        <v>44</v>
      </c>
      <c r="B54" s="32" t="s">
        <v>87</v>
      </c>
      <c r="C54" s="33" t="s">
        <v>88</v>
      </c>
      <c r="D54" s="34">
        <v>44497</v>
      </c>
      <c r="E54" s="40">
        <v>5077.3500000000004</v>
      </c>
      <c r="F54" s="40">
        <v>5082.4833333333336</v>
      </c>
      <c r="G54" s="41">
        <v>4954.9666666666672</v>
      </c>
      <c r="H54" s="41">
        <v>4832.5833333333339</v>
      </c>
      <c r="I54" s="41">
        <v>4705.0666666666675</v>
      </c>
      <c r="J54" s="41">
        <v>5204.8666666666668</v>
      </c>
      <c r="K54" s="41">
        <v>5332.3833333333332</v>
      </c>
      <c r="L54" s="41">
        <v>5454.7666666666664</v>
      </c>
      <c r="M54" s="31">
        <v>5210</v>
      </c>
      <c r="N54" s="31">
        <v>4960.1000000000004</v>
      </c>
      <c r="O54" s="42">
        <v>620200</v>
      </c>
      <c r="P54" s="43">
        <v>-1.0845295055821371E-2</v>
      </c>
    </row>
    <row r="55" spans="1:16" ht="12.75" customHeight="1">
      <c r="A55" s="31">
        <v>45</v>
      </c>
      <c r="B55" s="32" t="s">
        <v>56</v>
      </c>
      <c r="C55" s="33" t="s">
        <v>89</v>
      </c>
      <c r="D55" s="34">
        <v>44497</v>
      </c>
      <c r="E55" s="40">
        <v>1551.25</v>
      </c>
      <c r="F55" s="40">
        <v>1543</v>
      </c>
      <c r="G55" s="41">
        <v>1531.65</v>
      </c>
      <c r="H55" s="41">
        <v>1512.0500000000002</v>
      </c>
      <c r="I55" s="41">
        <v>1500.7000000000003</v>
      </c>
      <c r="J55" s="41">
        <v>1562.6</v>
      </c>
      <c r="K55" s="41">
        <v>1573.9499999999998</v>
      </c>
      <c r="L55" s="41">
        <v>1593.5499999999997</v>
      </c>
      <c r="M55" s="31">
        <v>1554.35</v>
      </c>
      <c r="N55" s="31">
        <v>1523.4</v>
      </c>
      <c r="O55" s="42">
        <v>3303300</v>
      </c>
      <c r="P55" s="43">
        <v>2.2978538911771082E-2</v>
      </c>
    </row>
    <row r="56" spans="1:16" ht="12.75" customHeight="1">
      <c r="A56" s="31">
        <v>46</v>
      </c>
      <c r="B56" s="32" t="s">
        <v>44</v>
      </c>
      <c r="C56" s="33" t="s">
        <v>90</v>
      </c>
      <c r="D56" s="34">
        <v>44497</v>
      </c>
      <c r="E56" s="40">
        <v>678</v>
      </c>
      <c r="F56" s="40">
        <v>675.6</v>
      </c>
      <c r="G56" s="41">
        <v>670.65000000000009</v>
      </c>
      <c r="H56" s="41">
        <v>663.30000000000007</v>
      </c>
      <c r="I56" s="41">
        <v>658.35000000000014</v>
      </c>
      <c r="J56" s="41">
        <v>682.95</v>
      </c>
      <c r="K56" s="41">
        <v>687.90000000000009</v>
      </c>
      <c r="L56" s="41">
        <v>695.25</v>
      </c>
      <c r="M56" s="31">
        <v>680.55</v>
      </c>
      <c r="N56" s="31">
        <v>668.25</v>
      </c>
      <c r="O56" s="42">
        <v>7915032</v>
      </c>
      <c r="P56" s="43">
        <v>-3.0442274554853533E-2</v>
      </c>
    </row>
    <row r="57" spans="1:16" ht="12.75" customHeight="1">
      <c r="A57" s="31">
        <v>47</v>
      </c>
      <c r="B57" s="32" t="s">
        <v>44</v>
      </c>
      <c r="C57" s="33" t="s">
        <v>91</v>
      </c>
      <c r="D57" s="34">
        <v>44497</v>
      </c>
      <c r="E57" s="40">
        <v>810</v>
      </c>
      <c r="F57" s="40">
        <v>809.44999999999993</v>
      </c>
      <c r="G57" s="41">
        <v>801.89999999999986</v>
      </c>
      <c r="H57" s="41">
        <v>793.8</v>
      </c>
      <c r="I57" s="41">
        <v>786.24999999999989</v>
      </c>
      <c r="J57" s="41">
        <v>817.54999999999984</v>
      </c>
      <c r="K57" s="41">
        <v>825.0999999999998</v>
      </c>
      <c r="L57" s="41">
        <v>833.19999999999982</v>
      </c>
      <c r="M57" s="31">
        <v>817</v>
      </c>
      <c r="N57" s="31">
        <v>801.35</v>
      </c>
      <c r="O57" s="42">
        <v>1949375</v>
      </c>
      <c r="P57" s="43">
        <v>1.6291951775822745E-2</v>
      </c>
    </row>
    <row r="58" spans="1:16" ht="12.75" customHeight="1">
      <c r="A58" s="31">
        <v>48</v>
      </c>
      <c r="B58" s="32" t="s">
        <v>70</v>
      </c>
      <c r="C58" s="33" t="s">
        <v>251</v>
      </c>
      <c r="D58" s="34">
        <v>44497</v>
      </c>
      <c r="E58" s="40">
        <v>465.75</v>
      </c>
      <c r="F58" s="40">
        <v>463.61666666666662</v>
      </c>
      <c r="G58" s="41">
        <v>455.33333333333326</v>
      </c>
      <c r="H58" s="41">
        <v>444.91666666666663</v>
      </c>
      <c r="I58" s="41">
        <v>436.63333333333327</v>
      </c>
      <c r="J58" s="41">
        <v>474.03333333333325</v>
      </c>
      <c r="K58" s="41">
        <v>482.31666666666666</v>
      </c>
      <c r="L58" s="41">
        <v>492.73333333333323</v>
      </c>
      <c r="M58" s="31">
        <v>471.9</v>
      </c>
      <c r="N58" s="31">
        <v>453.2</v>
      </c>
      <c r="O58" s="42">
        <v>1944800</v>
      </c>
      <c r="P58" s="43">
        <v>-0.10842158345940495</v>
      </c>
    </row>
    <row r="59" spans="1:16" ht="12.75" customHeight="1">
      <c r="A59" s="31">
        <v>49</v>
      </c>
      <c r="B59" s="32" t="s">
        <v>58</v>
      </c>
      <c r="C59" s="33" t="s">
        <v>92</v>
      </c>
      <c r="D59" s="34">
        <v>44497</v>
      </c>
      <c r="E59" s="40">
        <v>180.8</v>
      </c>
      <c r="F59" s="40">
        <v>179.76666666666665</v>
      </c>
      <c r="G59" s="41">
        <v>176.2833333333333</v>
      </c>
      <c r="H59" s="41">
        <v>171.76666666666665</v>
      </c>
      <c r="I59" s="41">
        <v>168.2833333333333</v>
      </c>
      <c r="J59" s="41">
        <v>184.2833333333333</v>
      </c>
      <c r="K59" s="41">
        <v>187.76666666666665</v>
      </c>
      <c r="L59" s="41">
        <v>192.2833333333333</v>
      </c>
      <c r="M59" s="31">
        <v>183.25</v>
      </c>
      <c r="N59" s="31">
        <v>175.25</v>
      </c>
      <c r="O59" s="42">
        <v>9780500</v>
      </c>
      <c r="P59" s="43">
        <v>-7.748538011695906E-2</v>
      </c>
    </row>
    <row r="60" spans="1:16" ht="12.75" customHeight="1">
      <c r="A60" s="31">
        <v>50</v>
      </c>
      <c r="B60" s="32" t="s">
        <v>70</v>
      </c>
      <c r="C60" s="33" t="s">
        <v>93</v>
      </c>
      <c r="D60" s="34">
        <v>44497</v>
      </c>
      <c r="E60" s="40">
        <v>878.85</v>
      </c>
      <c r="F60" s="40">
        <v>878.4</v>
      </c>
      <c r="G60" s="41">
        <v>868.3</v>
      </c>
      <c r="H60" s="41">
        <v>857.75</v>
      </c>
      <c r="I60" s="41">
        <v>847.65</v>
      </c>
      <c r="J60" s="41">
        <v>888.94999999999993</v>
      </c>
      <c r="K60" s="41">
        <v>899.05000000000007</v>
      </c>
      <c r="L60" s="41">
        <v>909.59999999999991</v>
      </c>
      <c r="M60" s="31">
        <v>888.5</v>
      </c>
      <c r="N60" s="31">
        <v>867.85</v>
      </c>
      <c r="O60" s="42">
        <v>2959800</v>
      </c>
      <c r="P60" s="43">
        <v>-9.835407466880771E-3</v>
      </c>
    </row>
    <row r="61" spans="1:16" ht="12.75" customHeight="1">
      <c r="A61" s="31">
        <v>51</v>
      </c>
      <c r="B61" s="32" t="s">
        <v>56</v>
      </c>
      <c r="C61" s="33" t="s">
        <v>94</v>
      </c>
      <c r="D61" s="34">
        <v>44497</v>
      </c>
      <c r="E61" s="40">
        <v>582.9</v>
      </c>
      <c r="F61" s="40">
        <v>581.13333333333333</v>
      </c>
      <c r="G61" s="41">
        <v>577.31666666666661</v>
      </c>
      <c r="H61" s="41">
        <v>571.73333333333323</v>
      </c>
      <c r="I61" s="41">
        <v>567.91666666666652</v>
      </c>
      <c r="J61" s="41">
        <v>586.7166666666667</v>
      </c>
      <c r="K61" s="41">
        <v>590.53333333333353</v>
      </c>
      <c r="L61" s="41">
        <v>596.11666666666679</v>
      </c>
      <c r="M61" s="31">
        <v>584.95000000000005</v>
      </c>
      <c r="N61" s="31">
        <v>575.54999999999995</v>
      </c>
      <c r="O61" s="42">
        <v>14157500</v>
      </c>
      <c r="P61" s="43">
        <v>5.2211073950204384E-2</v>
      </c>
    </row>
    <row r="62" spans="1:16" ht="12.75" customHeight="1">
      <c r="A62" s="31">
        <v>52</v>
      </c>
      <c r="B62" s="32" t="s">
        <v>42</v>
      </c>
      <c r="C62" s="33" t="s">
        <v>252</v>
      </c>
      <c r="D62" s="34">
        <v>44497</v>
      </c>
      <c r="E62" s="40">
        <v>1939.65</v>
      </c>
      <c r="F62" s="40">
        <v>1921.2333333333333</v>
      </c>
      <c r="G62" s="41">
        <v>1893.4666666666667</v>
      </c>
      <c r="H62" s="41">
        <v>1847.2833333333333</v>
      </c>
      <c r="I62" s="41">
        <v>1819.5166666666667</v>
      </c>
      <c r="J62" s="41">
        <v>1967.4166666666667</v>
      </c>
      <c r="K62" s="41">
        <v>1995.1833333333336</v>
      </c>
      <c r="L62" s="41">
        <v>2041.3666666666668</v>
      </c>
      <c r="M62" s="31">
        <v>1949</v>
      </c>
      <c r="N62" s="31">
        <v>1875.05</v>
      </c>
      <c r="O62" s="42">
        <v>673750</v>
      </c>
      <c r="P62" s="43">
        <v>-0.11056105610561057</v>
      </c>
    </row>
    <row r="63" spans="1:16" ht="12.75" customHeight="1">
      <c r="A63" s="31">
        <v>53</v>
      </c>
      <c r="B63" s="32" t="s">
        <v>38</v>
      </c>
      <c r="C63" s="33" t="s">
        <v>95</v>
      </c>
      <c r="D63" s="34">
        <v>44497</v>
      </c>
      <c r="E63" s="40">
        <v>2468.5500000000002</v>
      </c>
      <c r="F63" s="40">
        <v>2430.3833333333332</v>
      </c>
      <c r="G63" s="41">
        <v>2380.6666666666665</v>
      </c>
      <c r="H63" s="41">
        <v>2292.7833333333333</v>
      </c>
      <c r="I63" s="41">
        <v>2243.0666666666666</v>
      </c>
      <c r="J63" s="41">
        <v>2518.2666666666664</v>
      </c>
      <c r="K63" s="41">
        <v>2567.9833333333336</v>
      </c>
      <c r="L63" s="41">
        <v>2655.8666666666663</v>
      </c>
      <c r="M63" s="31">
        <v>2480.1</v>
      </c>
      <c r="N63" s="31">
        <v>2342.5</v>
      </c>
      <c r="O63" s="42">
        <v>3182500</v>
      </c>
      <c r="P63" s="43">
        <v>-2.1672302490009222E-2</v>
      </c>
    </row>
    <row r="64" spans="1:16" ht="12.75" customHeight="1">
      <c r="A64" s="31">
        <v>54</v>
      </c>
      <c r="B64" s="32" t="s">
        <v>44</v>
      </c>
      <c r="C64" s="33" t="s">
        <v>353</v>
      </c>
      <c r="D64" s="34">
        <v>44497</v>
      </c>
      <c r="E64" s="40">
        <v>262.75</v>
      </c>
      <c r="F64" s="40">
        <v>260.53333333333336</v>
      </c>
      <c r="G64" s="41">
        <v>257.06666666666672</v>
      </c>
      <c r="H64" s="41">
        <v>251.38333333333335</v>
      </c>
      <c r="I64" s="41">
        <v>247.91666666666671</v>
      </c>
      <c r="J64" s="41">
        <v>266.2166666666667</v>
      </c>
      <c r="K64" s="41">
        <v>269.68333333333328</v>
      </c>
      <c r="L64" s="41">
        <v>275.36666666666673</v>
      </c>
      <c r="M64" s="31">
        <v>264</v>
      </c>
      <c r="N64" s="31">
        <v>254.85</v>
      </c>
      <c r="O64" s="42">
        <v>12185400</v>
      </c>
      <c r="P64" s="43">
        <v>-1.6521254872842027E-2</v>
      </c>
    </row>
    <row r="65" spans="1:16" ht="12.75" customHeight="1">
      <c r="A65" s="31">
        <v>55</v>
      </c>
      <c r="B65" s="32" t="s">
        <v>47</v>
      </c>
      <c r="C65" s="33" t="s">
        <v>96</v>
      </c>
      <c r="D65" s="34">
        <v>44497</v>
      </c>
      <c r="E65" s="40">
        <v>5017</v>
      </c>
      <c r="F65" s="40">
        <v>5018.8166666666666</v>
      </c>
      <c r="G65" s="41">
        <v>4967.9833333333336</v>
      </c>
      <c r="H65" s="41">
        <v>4918.9666666666672</v>
      </c>
      <c r="I65" s="41">
        <v>4868.1333333333341</v>
      </c>
      <c r="J65" s="41">
        <v>5067.833333333333</v>
      </c>
      <c r="K65" s="41">
        <v>5118.666666666667</v>
      </c>
      <c r="L65" s="41">
        <v>5167.6833333333325</v>
      </c>
      <c r="M65" s="31">
        <v>5069.6499999999996</v>
      </c>
      <c r="N65" s="31">
        <v>4969.8</v>
      </c>
      <c r="O65" s="42">
        <v>1971600</v>
      </c>
      <c r="P65" s="43">
        <v>-5.1385681293302538E-2</v>
      </c>
    </row>
    <row r="66" spans="1:16" ht="12.75" customHeight="1">
      <c r="A66" s="31">
        <v>56</v>
      </c>
      <c r="B66" s="32" t="s">
        <v>44</v>
      </c>
      <c r="C66" s="33" t="s">
        <v>254</v>
      </c>
      <c r="D66" s="34">
        <v>44497</v>
      </c>
      <c r="E66" s="40">
        <v>5164.8</v>
      </c>
      <c r="F66" s="40">
        <v>5043.916666666667</v>
      </c>
      <c r="G66" s="41">
        <v>4870.9833333333336</v>
      </c>
      <c r="H66" s="41">
        <v>4577.166666666667</v>
      </c>
      <c r="I66" s="41">
        <v>4404.2333333333336</v>
      </c>
      <c r="J66" s="41">
        <v>5337.7333333333336</v>
      </c>
      <c r="K66" s="41">
        <v>5510.6666666666661</v>
      </c>
      <c r="L66" s="41">
        <v>5804.4833333333336</v>
      </c>
      <c r="M66" s="31">
        <v>5216.8500000000004</v>
      </c>
      <c r="N66" s="31">
        <v>4750.1000000000004</v>
      </c>
      <c r="O66" s="42">
        <v>550875</v>
      </c>
      <c r="P66" s="43">
        <v>2.1794574542082078E-2</v>
      </c>
    </row>
    <row r="67" spans="1:16" ht="12.75" customHeight="1">
      <c r="A67" s="31">
        <v>57</v>
      </c>
      <c r="B67" s="32" t="s">
        <v>97</v>
      </c>
      <c r="C67" s="33" t="s">
        <v>98</v>
      </c>
      <c r="D67" s="34">
        <v>44497</v>
      </c>
      <c r="E67" s="40">
        <v>416.2</v>
      </c>
      <c r="F67" s="40">
        <v>412.11666666666662</v>
      </c>
      <c r="G67" s="41">
        <v>406.83333333333326</v>
      </c>
      <c r="H67" s="41">
        <v>397.46666666666664</v>
      </c>
      <c r="I67" s="41">
        <v>392.18333333333328</v>
      </c>
      <c r="J67" s="41">
        <v>421.48333333333323</v>
      </c>
      <c r="K67" s="41">
        <v>426.76666666666665</v>
      </c>
      <c r="L67" s="41">
        <v>436.13333333333321</v>
      </c>
      <c r="M67" s="31">
        <v>417.4</v>
      </c>
      <c r="N67" s="31">
        <v>402.75</v>
      </c>
      <c r="O67" s="42">
        <v>38240400</v>
      </c>
      <c r="P67" s="43">
        <v>-1.1347154679634843E-2</v>
      </c>
    </row>
    <row r="68" spans="1:16" ht="12.75" customHeight="1">
      <c r="A68" s="31">
        <v>58</v>
      </c>
      <c r="B68" s="32" t="s">
        <v>47</v>
      </c>
      <c r="C68" s="33" t="s">
        <v>99</v>
      </c>
      <c r="D68" s="34">
        <v>44497</v>
      </c>
      <c r="E68" s="40">
        <v>4673.55</v>
      </c>
      <c r="F68" s="40">
        <v>4669.5666666666666</v>
      </c>
      <c r="G68" s="41">
        <v>4637.2333333333336</v>
      </c>
      <c r="H68" s="41">
        <v>4600.916666666667</v>
      </c>
      <c r="I68" s="41">
        <v>4568.5833333333339</v>
      </c>
      <c r="J68" s="41">
        <v>4705.8833333333332</v>
      </c>
      <c r="K68" s="41">
        <v>4738.2166666666672</v>
      </c>
      <c r="L68" s="41">
        <v>4774.5333333333328</v>
      </c>
      <c r="M68" s="31">
        <v>4701.8999999999996</v>
      </c>
      <c r="N68" s="31">
        <v>4633.25</v>
      </c>
      <c r="O68" s="42">
        <v>2860125</v>
      </c>
      <c r="P68" s="43">
        <v>-1.1350242284017987E-3</v>
      </c>
    </row>
    <row r="69" spans="1:16" ht="12.75" customHeight="1">
      <c r="A69" s="31">
        <v>59</v>
      </c>
      <c r="B69" s="32" t="s">
        <v>49</v>
      </c>
      <c r="C69" s="33" t="s">
        <v>100</v>
      </c>
      <c r="D69" s="34">
        <v>44497</v>
      </c>
      <c r="E69" s="40">
        <v>2600.85</v>
      </c>
      <c r="F69" s="40">
        <v>2597.5499999999997</v>
      </c>
      <c r="G69" s="41">
        <v>2576.3999999999996</v>
      </c>
      <c r="H69" s="41">
        <v>2551.9499999999998</v>
      </c>
      <c r="I69" s="41">
        <v>2530.7999999999997</v>
      </c>
      <c r="J69" s="41">
        <v>2621.9999999999995</v>
      </c>
      <c r="K69" s="41">
        <v>2643.15</v>
      </c>
      <c r="L69" s="41">
        <v>2667.5999999999995</v>
      </c>
      <c r="M69" s="31">
        <v>2618.6999999999998</v>
      </c>
      <c r="N69" s="31">
        <v>2573.1</v>
      </c>
      <c r="O69" s="42">
        <v>4389350</v>
      </c>
      <c r="P69" s="43">
        <v>6.1088078517641087E-2</v>
      </c>
    </row>
    <row r="70" spans="1:16" ht="12.75" customHeight="1">
      <c r="A70" s="31">
        <v>60</v>
      </c>
      <c r="B70" s="32" t="s">
        <v>49</v>
      </c>
      <c r="C70" s="33" t="s">
        <v>101</v>
      </c>
      <c r="D70" s="34">
        <v>44497</v>
      </c>
      <c r="E70" s="40">
        <v>1546.5</v>
      </c>
      <c r="F70" s="40">
        <v>1532.3999999999999</v>
      </c>
      <c r="G70" s="41">
        <v>1514.0499999999997</v>
      </c>
      <c r="H70" s="41">
        <v>1481.6</v>
      </c>
      <c r="I70" s="41">
        <v>1463.2499999999998</v>
      </c>
      <c r="J70" s="41">
        <v>1564.8499999999997</v>
      </c>
      <c r="K70" s="41">
        <v>1583.1999999999996</v>
      </c>
      <c r="L70" s="41">
        <v>1615.6499999999996</v>
      </c>
      <c r="M70" s="31">
        <v>1550.75</v>
      </c>
      <c r="N70" s="31">
        <v>1499.95</v>
      </c>
      <c r="O70" s="42">
        <v>7333700</v>
      </c>
      <c r="P70" s="43">
        <v>-2.6217775505732857E-2</v>
      </c>
    </row>
    <row r="71" spans="1:16" ht="12.75" customHeight="1">
      <c r="A71" s="31">
        <v>61</v>
      </c>
      <c r="B71" s="32" t="s">
        <v>49</v>
      </c>
      <c r="C71" s="33" t="s">
        <v>102</v>
      </c>
      <c r="D71" s="34">
        <v>44497</v>
      </c>
      <c r="E71" s="40">
        <v>176.8</v>
      </c>
      <c r="F71" s="40">
        <v>176.06666666666669</v>
      </c>
      <c r="G71" s="41">
        <v>174.83333333333337</v>
      </c>
      <c r="H71" s="41">
        <v>172.86666666666667</v>
      </c>
      <c r="I71" s="41">
        <v>171.63333333333335</v>
      </c>
      <c r="J71" s="41">
        <v>178.03333333333339</v>
      </c>
      <c r="K71" s="41">
        <v>179.26666666666668</v>
      </c>
      <c r="L71" s="41">
        <v>181.23333333333341</v>
      </c>
      <c r="M71" s="31">
        <v>177.3</v>
      </c>
      <c r="N71" s="31">
        <v>174.1</v>
      </c>
      <c r="O71" s="42">
        <v>33645600</v>
      </c>
      <c r="P71" s="43">
        <v>-2.6356912178351913E-2</v>
      </c>
    </row>
    <row r="72" spans="1:16" ht="12.75" customHeight="1">
      <c r="A72" s="31">
        <v>62</v>
      </c>
      <c r="B72" s="32" t="s">
        <v>58</v>
      </c>
      <c r="C72" s="33" t="s">
        <v>103</v>
      </c>
      <c r="D72" s="34">
        <v>44497</v>
      </c>
      <c r="E72" s="40">
        <v>102.05</v>
      </c>
      <c r="F72" s="40">
        <v>102.8</v>
      </c>
      <c r="G72" s="41">
        <v>100.89999999999999</v>
      </c>
      <c r="H72" s="41">
        <v>99.75</v>
      </c>
      <c r="I72" s="41">
        <v>97.85</v>
      </c>
      <c r="J72" s="41">
        <v>103.94999999999999</v>
      </c>
      <c r="K72" s="41">
        <v>105.85</v>
      </c>
      <c r="L72" s="41">
        <v>106.99999999999999</v>
      </c>
      <c r="M72" s="31">
        <v>104.7</v>
      </c>
      <c r="N72" s="31">
        <v>101.65</v>
      </c>
      <c r="O72" s="42">
        <v>103030000</v>
      </c>
      <c r="P72" s="43">
        <v>-2.4521870857792085E-2</v>
      </c>
    </row>
    <row r="73" spans="1:16" ht="12.75" customHeight="1">
      <c r="A73" s="31">
        <v>63</v>
      </c>
      <c r="B73" s="32" t="s">
        <v>79</v>
      </c>
      <c r="C73" s="33" t="s">
        <v>104</v>
      </c>
      <c r="D73" s="34">
        <v>44497</v>
      </c>
      <c r="E73" s="40">
        <v>151.94999999999999</v>
      </c>
      <c r="F73" s="40">
        <v>151.13333333333333</v>
      </c>
      <c r="G73" s="41">
        <v>149.91666666666666</v>
      </c>
      <c r="H73" s="41">
        <v>147.88333333333333</v>
      </c>
      <c r="I73" s="41">
        <v>146.66666666666666</v>
      </c>
      <c r="J73" s="41">
        <v>153.16666666666666</v>
      </c>
      <c r="K73" s="41">
        <v>154.38333333333335</v>
      </c>
      <c r="L73" s="41">
        <v>156.41666666666666</v>
      </c>
      <c r="M73" s="31">
        <v>152.35</v>
      </c>
      <c r="N73" s="31">
        <v>149.1</v>
      </c>
      <c r="O73" s="42">
        <v>58822300</v>
      </c>
      <c r="P73" s="43">
        <v>1.697954018139633E-2</v>
      </c>
    </row>
    <row r="74" spans="1:16" ht="12.75" customHeight="1">
      <c r="A74" s="31">
        <v>64</v>
      </c>
      <c r="B74" s="32" t="s">
        <v>47</v>
      </c>
      <c r="C74" s="33" t="s">
        <v>105</v>
      </c>
      <c r="D74" s="34">
        <v>44497</v>
      </c>
      <c r="E74" s="40">
        <v>507.7</v>
      </c>
      <c r="F74" s="40">
        <v>501.65000000000003</v>
      </c>
      <c r="G74" s="41">
        <v>494.10000000000008</v>
      </c>
      <c r="H74" s="41">
        <v>480.50000000000006</v>
      </c>
      <c r="I74" s="41">
        <v>472.9500000000001</v>
      </c>
      <c r="J74" s="41">
        <v>515.25</v>
      </c>
      <c r="K74" s="41">
        <v>522.79999999999995</v>
      </c>
      <c r="L74" s="41">
        <v>536.40000000000009</v>
      </c>
      <c r="M74" s="31">
        <v>509.2</v>
      </c>
      <c r="N74" s="31">
        <v>488.05</v>
      </c>
      <c r="O74" s="42">
        <v>8439850</v>
      </c>
      <c r="P74" s="43">
        <v>-4.9229174763570409E-2</v>
      </c>
    </row>
    <row r="75" spans="1:16" ht="12.75" customHeight="1">
      <c r="A75" s="31">
        <v>65</v>
      </c>
      <c r="B75" s="32" t="s">
        <v>106</v>
      </c>
      <c r="C75" s="44" t="s">
        <v>107</v>
      </c>
      <c r="D75" s="34">
        <v>44497</v>
      </c>
      <c r="E75" s="40">
        <v>41.35</v>
      </c>
      <c r="F75" s="40">
        <v>41.199999999999996</v>
      </c>
      <c r="G75" s="41">
        <v>40.749999999999993</v>
      </c>
      <c r="H75" s="41">
        <v>40.15</v>
      </c>
      <c r="I75" s="41">
        <v>39.699999999999996</v>
      </c>
      <c r="J75" s="41">
        <v>41.79999999999999</v>
      </c>
      <c r="K75" s="41">
        <v>42.249999999999993</v>
      </c>
      <c r="L75" s="41">
        <v>42.849999999999987</v>
      </c>
      <c r="M75" s="31">
        <v>41.65</v>
      </c>
      <c r="N75" s="31">
        <v>40.6</v>
      </c>
      <c r="O75" s="42">
        <v>132502500</v>
      </c>
      <c r="P75" s="43">
        <v>2.4352061228039658E-2</v>
      </c>
    </row>
    <row r="76" spans="1:16" ht="12.75" customHeight="1">
      <c r="A76" s="31">
        <v>66</v>
      </c>
      <c r="B76" s="32" t="s">
        <v>56</v>
      </c>
      <c r="C76" s="33" t="s">
        <v>108</v>
      </c>
      <c r="D76" s="34">
        <v>44497</v>
      </c>
      <c r="E76" s="40">
        <v>964.95</v>
      </c>
      <c r="F76" s="40">
        <v>957.1</v>
      </c>
      <c r="G76" s="41">
        <v>944.40000000000009</v>
      </c>
      <c r="H76" s="41">
        <v>923.85</v>
      </c>
      <c r="I76" s="41">
        <v>911.15000000000009</v>
      </c>
      <c r="J76" s="41">
        <v>977.65000000000009</v>
      </c>
      <c r="K76" s="41">
        <v>990.35000000000014</v>
      </c>
      <c r="L76" s="41">
        <v>1010.9000000000001</v>
      </c>
      <c r="M76" s="31">
        <v>969.8</v>
      </c>
      <c r="N76" s="31">
        <v>936.55</v>
      </c>
      <c r="O76" s="42">
        <v>6143000</v>
      </c>
      <c r="P76" s="43">
        <v>-1.1584875301689461E-2</v>
      </c>
    </row>
    <row r="77" spans="1:16" ht="12.75" customHeight="1">
      <c r="A77" s="31">
        <v>67</v>
      </c>
      <c r="B77" s="32" t="s">
        <v>97</v>
      </c>
      <c r="C77" s="33" t="s">
        <v>109</v>
      </c>
      <c r="D77" s="34">
        <v>44497</v>
      </c>
      <c r="E77" s="40">
        <v>2347.4499999999998</v>
      </c>
      <c r="F77" s="40">
        <v>2329.5666666666666</v>
      </c>
      <c r="G77" s="41">
        <v>2293.1333333333332</v>
      </c>
      <c r="H77" s="41">
        <v>2238.8166666666666</v>
      </c>
      <c r="I77" s="41">
        <v>2202.3833333333332</v>
      </c>
      <c r="J77" s="41">
        <v>2383.8833333333332</v>
      </c>
      <c r="K77" s="41">
        <v>2420.3166666666666</v>
      </c>
      <c r="L77" s="41">
        <v>2474.6333333333332</v>
      </c>
      <c r="M77" s="31">
        <v>2366</v>
      </c>
      <c r="N77" s="31">
        <v>2275.25</v>
      </c>
      <c r="O77" s="42">
        <v>2133950</v>
      </c>
      <c r="P77" s="43">
        <v>-3.3843437316068273E-2</v>
      </c>
    </row>
    <row r="78" spans="1:16" ht="12.75" customHeight="1">
      <c r="A78" s="31">
        <v>68</v>
      </c>
      <c r="B78" s="32" t="s">
        <v>47</v>
      </c>
      <c r="C78" s="33" t="s">
        <v>110</v>
      </c>
      <c r="D78" s="34">
        <v>44497</v>
      </c>
      <c r="E78" s="40">
        <v>318.3</v>
      </c>
      <c r="F78" s="40">
        <v>317.66666666666669</v>
      </c>
      <c r="G78" s="41">
        <v>315.43333333333339</v>
      </c>
      <c r="H78" s="41">
        <v>312.56666666666672</v>
      </c>
      <c r="I78" s="41">
        <v>310.33333333333343</v>
      </c>
      <c r="J78" s="41">
        <v>320.53333333333336</v>
      </c>
      <c r="K78" s="41">
        <v>322.76666666666659</v>
      </c>
      <c r="L78" s="41">
        <v>325.63333333333333</v>
      </c>
      <c r="M78" s="31">
        <v>319.89999999999998</v>
      </c>
      <c r="N78" s="31">
        <v>314.8</v>
      </c>
      <c r="O78" s="42">
        <v>11056150</v>
      </c>
      <c r="P78" s="43">
        <v>-1.0542377583576085E-2</v>
      </c>
    </row>
    <row r="79" spans="1:16" ht="12.75" customHeight="1">
      <c r="A79" s="31">
        <v>69</v>
      </c>
      <c r="B79" s="32" t="s">
        <v>42</v>
      </c>
      <c r="C79" s="350" t="s">
        <v>111</v>
      </c>
      <c r="D79" s="34">
        <v>44497</v>
      </c>
      <c r="E79" s="40">
        <v>1744</v>
      </c>
      <c r="F79" s="40">
        <v>1738.1000000000001</v>
      </c>
      <c r="G79" s="41">
        <v>1710.2000000000003</v>
      </c>
      <c r="H79" s="41">
        <v>1676.4</v>
      </c>
      <c r="I79" s="41">
        <v>1648.5000000000002</v>
      </c>
      <c r="J79" s="41">
        <v>1771.9000000000003</v>
      </c>
      <c r="K79" s="41">
        <v>1799.8000000000004</v>
      </c>
      <c r="L79" s="41">
        <v>1833.6000000000004</v>
      </c>
      <c r="M79" s="31">
        <v>1766</v>
      </c>
      <c r="N79" s="31">
        <v>1704.3</v>
      </c>
      <c r="O79" s="42">
        <v>10454750</v>
      </c>
      <c r="P79" s="43">
        <v>1.3211803157943194E-2</v>
      </c>
    </row>
    <row r="80" spans="1:16" ht="12.75" customHeight="1">
      <c r="A80" s="31">
        <v>70</v>
      </c>
      <c r="B80" s="32" t="s">
        <v>79</v>
      </c>
      <c r="C80" s="33" t="s">
        <v>112</v>
      </c>
      <c r="D80" s="34">
        <v>44497</v>
      </c>
      <c r="E80" s="40">
        <v>595.04999999999995</v>
      </c>
      <c r="F80" s="40">
        <v>591.08333333333337</v>
      </c>
      <c r="G80" s="41">
        <v>585.7166666666667</v>
      </c>
      <c r="H80" s="41">
        <v>576.38333333333333</v>
      </c>
      <c r="I80" s="41">
        <v>571.01666666666665</v>
      </c>
      <c r="J80" s="41">
        <v>600.41666666666674</v>
      </c>
      <c r="K80" s="41">
        <v>605.7833333333333</v>
      </c>
      <c r="L80" s="41">
        <v>615.11666666666679</v>
      </c>
      <c r="M80" s="31">
        <v>596.45000000000005</v>
      </c>
      <c r="N80" s="31">
        <v>581.75</v>
      </c>
      <c r="O80" s="42">
        <v>5500000</v>
      </c>
      <c r="P80" s="43">
        <v>-6.0989383329568556E-3</v>
      </c>
    </row>
    <row r="81" spans="1:16" ht="12.75" customHeight="1">
      <c r="A81" s="31">
        <v>71</v>
      </c>
      <c r="B81" s="32" t="s">
        <v>44</v>
      </c>
      <c r="C81" s="33" t="s">
        <v>262</v>
      </c>
      <c r="D81" s="34">
        <v>44497</v>
      </c>
      <c r="E81" s="40">
        <v>1324.85</v>
      </c>
      <c r="F81" s="40">
        <v>1324.2333333333333</v>
      </c>
      <c r="G81" s="41">
        <v>1313.6666666666667</v>
      </c>
      <c r="H81" s="41">
        <v>1302.4833333333333</v>
      </c>
      <c r="I81" s="41">
        <v>1291.9166666666667</v>
      </c>
      <c r="J81" s="41">
        <v>1335.4166666666667</v>
      </c>
      <c r="K81" s="41">
        <v>1345.9833333333333</v>
      </c>
      <c r="L81" s="41">
        <v>1357.1666666666667</v>
      </c>
      <c r="M81" s="31">
        <v>1334.8</v>
      </c>
      <c r="N81" s="31">
        <v>1313.05</v>
      </c>
      <c r="O81" s="42">
        <v>2978725</v>
      </c>
      <c r="P81" s="43">
        <v>1.8019480519480519E-2</v>
      </c>
    </row>
    <row r="82" spans="1:16" ht="12.75" customHeight="1">
      <c r="A82" s="31">
        <v>72</v>
      </c>
      <c r="B82" s="32" t="s">
        <v>70</v>
      </c>
      <c r="C82" s="33" t="s">
        <v>113</v>
      </c>
      <c r="D82" s="34">
        <v>44497</v>
      </c>
      <c r="E82" s="40">
        <v>1286.5999999999999</v>
      </c>
      <c r="F82" s="40">
        <v>1282.9666666666665</v>
      </c>
      <c r="G82" s="41">
        <v>1266.083333333333</v>
      </c>
      <c r="H82" s="41">
        <v>1245.5666666666666</v>
      </c>
      <c r="I82" s="41">
        <v>1228.6833333333332</v>
      </c>
      <c r="J82" s="41">
        <v>1303.4833333333329</v>
      </c>
      <c r="K82" s="41">
        <v>1320.3666666666666</v>
      </c>
      <c r="L82" s="41">
        <v>1340.8833333333328</v>
      </c>
      <c r="M82" s="31">
        <v>1299.8499999999999</v>
      </c>
      <c r="N82" s="31">
        <v>1262.45</v>
      </c>
      <c r="O82" s="42">
        <v>4365500</v>
      </c>
      <c r="P82" s="43">
        <v>-7.1639754377984992E-3</v>
      </c>
    </row>
    <row r="83" spans="1:16" ht="12.75" customHeight="1">
      <c r="A83" s="31">
        <v>73</v>
      </c>
      <c r="B83" s="32" t="s">
        <v>87</v>
      </c>
      <c r="C83" s="33" t="s">
        <v>114</v>
      </c>
      <c r="D83" s="34">
        <v>44497</v>
      </c>
      <c r="E83" s="40">
        <v>1169.6500000000001</v>
      </c>
      <c r="F83" s="40">
        <v>1169.6166666666666</v>
      </c>
      <c r="G83" s="41">
        <v>1156.1833333333332</v>
      </c>
      <c r="H83" s="41">
        <v>1142.7166666666667</v>
      </c>
      <c r="I83" s="41">
        <v>1129.2833333333333</v>
      </c>
      <c r="J83" s="41">
        <v>1183.083333333333</v>
      </c>
      <c r="K83" s="41">
        <v>1196.5166666666664</v>
      </c>
      <c r="L83" s="41">
        <v>1209.9833333333329</v>
      </c>
      <c r="M83" s="31">
        <v>1183.05</v>
      </c>
      <c r="N83" s="31">
        <v>1156.1500000000001</v>
      </c>
      <c r="O83" s="42">
        <v>24756200</v>
      </c>
      <c r="P83" s="43">
        <v>3.3519389812677165E-2</v>
      </c>
    </row>
    <row r="84" spans="1:16" ht="12.75" customHeight="1">
      <c r="A84" s="31">
        <v>74</v>
      </c>
      <c r="B84" s="32" t="s">
        <v>63</v>
      </c>
      <c r="C84" s="33" t="s">
        <v>115</v>
      </c>
      <c r="D84" s="34">
        <v>44497</v>
      </c>
      <c r="E84" s="40">
        <v>2909.9</v>
      </c>
      <c r="F84" s="40">
        <v>2911.4333333333329</v>
      </c>
      <c r="G84" s="41">
        <v>2890.7166666666658</v>
      </c>
      <c r="H84" s="41">
        <v>2871.5333333333328</v>
      </c>
      <c r="I84" s="41">
        <v>2850.8166666666657</v>
      </c>
      <c r="J84" s="41">
        <v>2930.6166666666659</v>
      </c>
      <c r="K84" s="41">
        <v>2951.333333333333</v>
      </c>
      <c r="L84" s="41">
        <v>2970.516666666666</v>
      </c>
      <c r="M84" s="31">
        <v>2932.15</v>
      </c>
      <c r="N84" s="31">
        <v>2892.25</v>
      </c>
      <c r="O84" s="42">
        <v>11150700</v>
      </c>
      <c r="P84" s="43">
        <v>-2.8236032314570315E-2</v>
      </c>
    </row>
    <row r="85" spans="1:16" ht="12.75" customHeight="1">
      <c r="A85" s="31">
        <v>75</v>
      </c>
      <c r="B85" s="32" t="s">
        <v>63</v>
      </c>
      <c r="C85" s="33" t="s">
        <v>116</v>
      </c>
      <c r="D85" s="34">
        <v>44497</v>
      </c>
      <c r="E85" s="40">
        <v>2737.15</v>
      </c>
      <c r="F85" s="40">
        <v>2726.2999999999997</v>
      </c>
      <c r="G85" s="41">
        <v>2697.8499999999995</v>
      </c>
      <c r="H85" s="41">
        <v>2658.5499999999997</v>
      </c>
      <c r="I85" s="41">
        <v>2630.0999999999995</v>
      </c>
      <c r="J85" s="41">
        <v>2765.5999999999995</v>
      </c>
      <c r="K85" s="41">
        <v>2794.0499999999993</v>
      </c>
      <c r="L85" s="41">
        <v>2833.3499999999995</v>
      </c>
      <c r="M85" s="31">
        <v>2754.75</v>
      </c>
      <c r="N85" s="31">
        <v>2687</v>
      </c>
      <c r="O85" s="42">
        <v>3526400</v>
      </c>
      <c r="P85" s="43">
        <v>-1.2102196324518153E-2</v>
      </c>
    </row>
    <row r="86" spans="1:16" ht="12.75" customHeight="1">
      <c r="A86" s="31">
        <v>76</v>
      </c>
      <c r="B86" s="32" t="s">
        <v>58</v>
      </c>
      <c r="C86" s="33" t="s">
        <v>117</v>
      </c>
      <c r="D86" s="34">
        <v>44497</v>
      </c>
      <c r="E86" s="40">
        <v>1658.15</v>
      </c>
      <c r="F86" s="40">
        <v>1660.95</v>
      </c>
      <c r="G86" s="41">
        <v>1646.25</v>
      </c>
      <c r="H86" s="41">
        <v>1634.35</v>
      </c>
      <c r="I86" s="41">
        <v>1619.6499999999999</v>
      </c>
      <c r="J86" s="41">
        <v>1672.8500000000001</v>
      </c>
      <c r="K86" s="41">
        <v>1687.5500000000004</v>
      </c>
      <c r="L86" s="41">
        <v>1699.4500000000003</v>
      </c>
      <c r="M86" s="31">
        <v>1675.65</v>
      </c>
      <c r="N86" s="31">
        <v>1649.05</v>
      </c>
      <c r="O86" s="42">
        <v>28249650</v>
      </c>
      <c r="P86" s="43">
        <v>-5.1730822486845747E-2</v>
      </c>
    </row>
    <row r="87" spans="1:16" ht="12.75" customHeight="1">
      <c r="A87" s="31">
        <v>77</v>
      </c>
      <c r="B87" s="32" t="s">
        <v>63</v>
      </c>
      <c r="C87" s="33" t="s">
        <v>118</v>
      </c>
      <c r="D87" s="34">
        <v>44497</v>
      </c>
      <c r="E87" s="40">
        <v>691.95</v>
      </c>
      <c r="F87" s="40">
        <v>690.85</v>
      </c>
      <c r="G87" s="41">
        <v>685.95</v>
      </c>
      <c r="H87" s="41">
        <v>679.95</v>
      </c>
      <c r="I87" s="41">
        <v>675.05000000000007</v>
      </c>
      <c r="J87" s="41">
        <v>696.85</v>
      </c>
      <c r="K87" s="41">
        <v>701.74999999999989</v>
      </c>
      <c r="L87" s="41">
        <v>707.75</v>
      </c>
      <c r="M87" s="31">
        <v>695.75</v>
      </c>
      <c r="N87" s="31">
        <v>684.85</v>
      </c>
      <c r="O87" s="42">
        <v>21591900</v>
      </c>
      <c r="P87" s="43">
        <v>-2.5469168900804289E-2</v>
      </c>
    </row>
    <row r="88" spans="1:16" ht="12.75" customHeight="1">
      <c r="A88" s="31">
        <v>78</v>
      </c>
      <c r="B88" s="32" t="s">
        <v>49</v>
      </c>
      <c r="C88" s="33" t="s">
        <v>119</v>
      </c>
      <c r="D88" s="34">
        <v>44497</v>
      </c>
      <c r="E88" s="40">
        <v>2704</v>
      </c>
      <c r="F88" s="40">
        <v>2696.3166666666666</v>
      </c>
      <c r="G88" s="41">
        <v>2681.8833333333332</v>
      </c>
      <c r="H88" s="41">
        <v>2659.7666666666664</v>
      </c>
      <c r="I88" s="41">
        <v>2645.333333333333</v>
      </c>
      <c r="J88" s="41">
        <v>2718.4333333333334</v>
      </c>
      <c r="K88" s="41">
        <v>2732.8666666666668</v>
      </c>
      <c r="L88" s="41">
        <v>2754.9833333333336</v>
      </c>
      <c r="M88" s="31">
        <v>2710.75</v>
      </c>
      <c r="N88" s="31">
        <v>2674.2</v>
      </c>
      <c r="O88" s="42">
        <v>4554900</v>
      </c>
      <c r="P88" s="43">
        <v>2.7077004358737286E-3</v>
      </c>
    </row>
    <row r="89" spans="1:16" ht="12.75" customHeight="1">
      <c r="A89" s="31">
        <v>79</v>
      </c>
      <c r="B89" s="32" t="s">
        <v>120</v>
      </c>
      <c r="C89" s="33" t="s">
        <v>121</v>
      </c>
      <c r="D89" s="34">
        <v>44497</v>
      </c>
      <c r="E89" s="40">
        <v>485.15</v>
      </c>
      <c r="F89" s="40">
        <v>481.25</v>
      </c>
      <c r="G89" s="41">
        <v>475.5</v>
      </c>
      <c r="H89" s="41">
        <v>465.85</v>
      </c>
      <c r="I89" s="41">
        <v>460.1</v>
      </c>
      <c r="J89" s="41">
        <v>490.9</v>
      </c>
      <c r="K89" s="41">
        <v>496.65</v>
      </c>
      <c r="L89" s="41">
        <v>506.29999999999995</v>
      </c>
      <c r="M89" s="31">
        <v>487</v>
      </c>
      <c r="N89" s="31">
        <v>471.6</v>
      </c>
      <c r="O89" s="42">
        <v>26477250</v>
      </c>
      <c r="P89" s="43">
        <v>-2.2696611380049202E-2</v>
      </c>
    </row>
    <row r="90" spans="1:16" ht="12.75" customHeight="1">
      <c r="A90" s="31">
        <v>80</v>
      </c>
      <c r="B90" s="32" t="s">
        <v>79</v>
      </c>
      <c r="C90" s="33" t="s">
        <v>122</v>
      </c>
      <c r="D90" s="34">
        <v>44497</v>
      </c>
      <c r="E90" s="40">
        <v>332.6</v>
      </c>
      <c r="F90" s="40">
        <v>329.15</v>
      </c>
      <c r="G90" s="41">
        <v>322.59999999999997</v>
      </c>
      <c r="H90" s="41">
        <v>312.59999999999997</v>
      </c>
      <c r="I90" s="41">
        <v>306.04999999999995</v>
      </c>
      <c r="J90" s="41">
        <v>339.15</v>
      </c>
      <c r="K90" s="41">
        <v>345.69999999999993</v>
      </c>
      <c r="L90" s="41">
        <v>355.7</v>
      </c>
      <c r="M90" s="31">
        <v>335.7</v>
      </c>
      <c r="N90" s="31">
        <v>319.14999999999998</v>
      </c>
      <c r="O90" s="42">
        <v>25296300</v>
      </c>
      <c r="P90" s="43">
        <v>6.3209260099863829E-2</v>
      </c>
    </row>
    <row r="91" spans="1:16" ht="12.75" customHeight="1">
      <c r="A91" s="31">
        <v>81</v>
      </c>
      <c r="B91" s="32" t="s">
        <v>56</v>
      </c>
      <c r="C91" s="33" t="s">
        <v>123</v>
      </c>
      <c r="D91" s="34">
        <v>44497</v>
      </c>
      <c r="E91" s="40">
        <v>2442.9499999999998</v>
      </c>
      <c r="F91" s="40">
        <v>2442.9999999999995</v>
      </c>
      <c r="G91" s="41">
        <v>2421.1499999999992</v>
      </c>
      <c r="H91" s="41">
        <v>2399.3499999999995</v>
      </c>
      <c r="I91" s="41">
        <v>2377.4999999999991</v>
      </c>
      <c r="J91" s="41">
        <v>2464.7999999999993</v>
      </c>
      <c r="K91" s="41">
        <v>2486.6499999999996</v>
      </c>
      <c r="L91" s="41">
        <v>2508.4499999999994</v>
      </c>
      <c r="M91" s="31">
        <v>2464.85</v>
      </c>
      <c r="N91" s="31">
        <v>2421.1999999999998</v>
      </c>
      <c r="O91" s="42">
        <v>9036600</v>
      </c>
      <c r="P91" s="43">
        <v>-1.9753327475674445E-2</v>
      </c>
    </row>
    <row r="92" spans="1:16" ht="12.75" customHeight="1">
      <c r="A92" s="31">
        <v>82</v>
      </c>
      <c r="B92" s="32" t="s">
        <v>63</v>
      </c>
      <c r="C92" s="33" t="s">
        <v>124</v>
      </c>
      <c r="D92" s="34">
        <v>44497</v>
      </c>
      <c r="E92" s="40">
        <v>227.2</v>
      </c>
      <c r="F92" s="40">
        <v>225.75</v>
      </c>
      <c r="G92" s="41">
        <v>221.55</v>
      </c>
      <c r="H92" s="41">
        <v>215.9</v>
      </c>
      <c r="I92" s="41">
        <v>211.70000000000002</v>
      </c>
      <c r="J92" s="41">
        <v>231.4</v>
      </c>
      <c r="K92" s="41">
        <v>235.6</v>
      </c>
      <c r="L92" s="41">
        <v>241.25</v>
      </c>
      <c r="M92" s="31">
        <v>229.95</v>
      </c>
      <c r="N92" s="31">
        <v>220.1</v>
      </c>
      <c r="O92" s="42">
        <v>37782800</v>
      </c>
      <c r="P92" s="43">
        <v>-2.4179343474779826E-2</v>
      </c>
    </row>
    <row r="93" spans="1:16" ht="12.75" customHeight="1">
      <c r="A93" s="31">
        <v>83</v>
      </c>
      <c r="B93" s="32" t="s">
        <v>58</v>
      </c>
      <c r="C93" s="33" t="s">
        <v>125</v>
      </c>
      <c r="D93" s="34">
        <v>44497</v>
      </c>
      <c r="E93" s="40">
        <v>828</v>
      </c>
      <c r="F93" s="40">
        <v>830.16666666666663</v>
      </c>
      <c r="G93" s="41">
        <v>819.5333333333333</v>
      </c>
      <c r="H93" s="41">
        <v>811.06666666666672</v>
      </c>
      <c r="I93" s="41">
        <v>800.43333333333339</v>
      </c>
      <c r="J93" s="41">
        <v>838.63333333333321</v>
      </c>
      <c r="K93" s="41">
        <v>849.26666666666665</v>
      </c>
      <c r="L93" s="41">
        <v>857.73333333333312</v>
      </c>
      <c r="M93" s="31">
        <v>840.8</v>
      </c>
      <c r="N93" s="31">
        <v>821.7</v>
      </c>
      <c r="O93" s="42">
        <v>75893125</v>
      </c>
      <c r="P93" s="43">
        <v>-7.9085676149161593E-2</v>
      </c>
    </row>
    <row r="94" spans="1:16" ht="12.75" customHeight="1">
      <c r="A94" s="31">
        <v>84</v>
      </c>
      <c r="B94" s="32" t="s">
        <v>63</v>
      </c>
      <c r="C94" s="33" t="s">
        <v>126</v>
      </c>
      <c r="D94" s="34">
        <v>44497</v>
      </c>
      <c r="E94" s="40">
        <v>1506.15</v>
      </c>
      <c r="F94" s="40">
        <v>1505.4666666666669</v>
      </c>
      <c r="G94" s="41">
        <v>1494.2333333333338</v>
      </c>
      <c r="H94" s="41">
        <v>1482.3166666666668</v>
      </c>
      <c r="I94" s="41">
        <v>1471.0833333333337</v>
      </c>
      <c r="J94" s="41">
        <v>1517.3833333333339</v>
      </c>
      <c r="K94" s="41">
        <v>1528.616666666667</v>
      </c>
      <c r="L94" s="41">
        <v>1540.533333333334</v>
      </c>
      <c r="M94" s="31">
        <v>1516.7</v>
      </c>
      <c r="N94" s="31">
        <v>1493.55</v>
      </c>
      <c r="O94" s="42">
        <v>3329875</v>
      </c>
      <c r="P94" s="43">
        <v>8.754989056263679E-3</v>
      </c>
    </row>
    <row r="95" spans="1:16" ht="12.75" customHeight="1">
      <c r="A95" s="31">
        <v>85</v>
      </c>
      <c r="B95" s="32" t="s">
        <v>63</v>
      </c>
      <c r="C95" s="33" t="s">
        <v>127</v>
      </c>
      <c r="D95" s="34">
        <v>44497</v>
      </c>
      <c r="E95" s="40">
        <v>624.5</v>
      </c>
      <c r="F95" s="40">
        <v>623.65</v>
      </c>
      <c r="G95" s="41">
        <v>618.54999999999995</v>
      </c>
      <c r="H95" s="41">
        <v>612.6</v>
      </c>
      <c r="I95" s="41">
        <v>607.5</v>
      </c>
      <c r="J95" s="41">
        <v>629.59999999999991</v>
      </c>
      <c r="K95" s="41">
        <v>634.70000000000005</v>
      </c>
      <c r="L95" s="41">
        <v>640.64999999999986</v>
      </c>
      <c r="M95" s="31">
        <v>628.75</v>
      </c>
      <c r="N95" s="31">
        <v>617.70000000000005</v>
      </c>
      <c r="O95" s="42">
        <v>4792500</v>
      </c>
      <c r="P95" s="43">
        <v>-4.6728971962616819E-3</v>
      </c>
    </row>
    <row r="96" spans="1:16" ht="12.75" customHeight="1">
      <c r="A96" s="31">
        <v>86</v>
      </c>
      <c r="B96" s="32" t="s">
        <v>74</v>
      </c>
      <c r="C96" s="33" t="s">
        <v>128</v>
      </c>
      <c r="D96" s="34">
        <v>44497</v>
      </c>
      <c r="E96" s="40">
        <v>10.4</v>
      </c>
      <c r="F96" s="40">
        <v>10.466666666666667</v>
      </c>
      <c r="G96" s="41">
        <v>10.183333333333334</v>
      </c>
      <c r="H96" s="41">
        <v>9.9666666666666668</v>
      </c>
      <c r="I96" s="41">
        <v>9.6833333333333336</v>
      </c>
      <c r="J96" s="41">
        <v>10.683333333333334</v>
      </c>
      <c r="K96" s="41">
        <v>10.966666666666669</v>
      </c>
      <c r="L96" s="41">
        <v>11.183333333333334</v>
      </c>
      <c r="M96" s="31">
        <v>10.75</v>
      </c>
      <c r="N96" s="31">
        <v>10.25</v>
      </c>
      <c r="O96" s="42">
        <v>827050000</v>
      </c>
      <c r="P96" s="43">
        <v>5.1250111219859416E-2</v>
      </c>
    </row>
    <row r="97" spans="1:16" ht="12.75" customHeight="1">
      <c r="A97" s="31">
        <v>87</v>
      </c>
      <c r="B97" s="32" t="s">
        <v>58</v>
      </c>
      <c r="C97" s="33" t="s">
        <v>129</v>
      </c>
      <c r="D97" s="34">
        <v>44497</v>
      </c>
      <c r="E97" s="40">
        <v>53</v>
      </c>
      <c r="F97" s="40">
        <v>51.9</v>
      </c>
      <c r="G97" s="41">
        <v>50.599999999999994</v>
      </c>
      <c r="H97" s="41">
        <v>48.199999999999996</v>
      </c>
      <c r="I97" s="41">
        <v>46.899999999999991</v>
      </c>
      <c r="J97" s="41">
        <v>54.3</v>
      </c>
      <c r="K97" s="41">
        <v>55.599999999999994</v>
      </c>
      <c r="L97" s="41">
        <v>58</v>
      </c>
      <c r="M97" s="31">
        <v>53.2</v>
      </c>
      <c r="N97" s="31">
        <v>49.5</v>
      </c>
      <c r="O97" s="42">
        <v>189677000</v>
      </c>
      <c r="P97" s="43">
        <v>-1.9592438006383502E-2</v>
      </c>
    </row>
    <row r="98" spans="1:16" ht="12.75" customHeight="1">
      <c r="A98" s="31">
        <v>88</v>
      </c>
      <c r="B98" s="32" t="s">
        <v>44</v>
      </c>
      <c r="C98" s="33" t="s">
        <v>416</v>
      </c>
      <c r="D98" s="34">
        <v>44497</v>
      </c>
      <c r="E98" s="40">
        <v>737.9</v>
      </c>
      <c r="F98" s="40">
        <v>733.36666666666667</v>
      </c>
      <c r="G98" s="41">
        <v>715.5333333333333</v>
      </c>
      <c r="H98" s="41">
        <v>693.16666666666663</v>
      </c>
      <c r="I98" s="41">
        <v>675.33333333333326</v>
      </c>
      <c r="J98" s="41">
        <v>755.73333333333335</v>
      </c>
      <c r="K98" s="41">
        <v>773.56666666666661</v>
      </c>
      <c r="L98" s="41">
        <v>795.93333333333339</v>
      </c>
      <c r="M98" s="31">
        <v>751.2</v>
      </c>
      <c r="N98" s="31">
        <v>711</v>
      </c>
      <c r="O98" s="42">
        <v>14601250</v>
      </c>
      <c r="P98" s="43">
        <v>-6.1993094033566211E-2</v>
      </c>
    </row>
    <row r="99" spans="1:16" ht="12.75" customHeight="1">
      <c r="A99" s="31">
        <v>89</v>
      </c>
      <c r="B99" s="32" t="s">
        <v>79</v>
      </c>
      <c r="C99" s="33" t="s">
        <v>130</v>
      </c>
      <c r="D99" s="34">
        <v>44497</v>
      </c>
      <c r="E99" s="40">
        <v>474.1</v>
      </c>
      <c r="F99" s="40">
        <v>472.18333333333339</v>
      </c>
      <c r="G99" s="41">
        <v>469.31666666666678</v>
      </c>
      <c r="H99" s="41">
        <v>464.53333333333336</v>
      </c>
      <c r="I99" s="41">
        <v>461.66666666666674</v>
      </c>
      <c r="J99" s="41">
        <v>476.96666666666681</v>
      </c>
      <c r="K99" s="41">
        <v>479.83333333333337</v>
      </c>
      <c r="L99" s="41">
        <v>484.61666666666684</v>
      </c>
      <c r="M99" s="31">
        <v>475.05</v>
      </c>
      <c r="N99" s="31">
        <v>467.4</v>
      </c>
      <c r="O99" s="42">
        <v>18418125</v>
      </c>
      <c r="P99" s="43">
        <v>-3.1173152032402719E-2</v>
      </c>
    </row>
    <row r="100" spans="1:16" ht="12.75" customHeight="1">
      <c r="A100" s="31">
        <v>90</v>
      </c>
      <c r="B100" s="32" t="s">
        <v>106</v>
      </c>
      <c r="C100" s="33" t="s">
        <v>131</v>
      </c>
      <c r="D100" s="34">
        <v>44497</v>
      </c>
      <c r="E100" s="40">
        <v>208.45</v>
      </c>
      <c r="F100" s="40">
        <v>208.66666666666666</v>
      </c>
      <c r="G100" s="41">
        <v>204.7833333333333</v>
      </c>
      <c r="H100" s="41">
        <v>201.11666666666665</v>
      </c>
      <c r="I100" s="41">
        <v>197.23333333333329</v>
      </c>
      <c r="J100" s="41">
        <v>212.33333333333331</v>
      </c>
      <c r="K100" s="41">
        <v>216.2166666666667</v>
      </c>
      <c r="L100" s="41">
        <v>219.88333333333333</v>
      </c>
      <c r="M100" s="31">
        <v>212.55</v>
      </c>
      <c r="N100" s="31">
        <v>205</v>
      </c>
      <c r="O100" s="42">
        <v>15054000</v>
      </c>
      <c r="P100" s="43">
        <v>-1.0351966873706005E-3</v>
      </c>
    </row>
    <row r="101" spans="1:16" ht="12.75" customHeight="1">
      <c r="A101" s="31">
        <v>91</v>
      </c>
      <c r="B101" s="32" t="s">
        <v>42</v>
      </c>
      <c r="C101" s="33" t="s">
        <v>413</v>
      </c>
      <c r="D101" s="34">
        <v>44497</v>
      </c>
      <c r="E101" s="40">
        <v>199.05</v>
      </c>
      <c r="F101" s="40">
        <v>197.7833333333333</v>
      </c>
      <c r="G101" s="41">
        <v>194.96666666666661</v>
      </c>
      <c r="H101" s="41">
        <v>190.8833333333333</v>
      </c>
      <c r="I101" s="41">
        <v>188.06666666666661</v>
      </c>
      <c r="J101" s="41">
        <v>201.86666666666662</v>
      </c>
      <c r="K101" s="41">
        <v>204.68333333333334</v>
      </c>
      <c r="L101" s="41">
        <v>208.76666666666662</v>
      </c>
      <c r="M101" s="31">
        <v>200.6</v>
      </c>
      <c r="N101" s="31">
        <v>193.7</v>
      </c>
      <c r="O101" s="42">
        <v>11649300</v>
      </c>
      <c r="P101" s="43">
        <v>6.0105184072126224E-3</v>
      </c>
    </row>
    <row r="102" spans="1:16" ht="12.75" customHeight="1">
      <c r="A102" s="31">
        <v>92</v>
      </c>
      <c r="B102" s="32" t="s">
        <v>44</v>
      </c>
      <c r="C102" s="33" t="s">
        <v>265</v>
      </c>
      <c r="D102" s="34">
        <v>44497</v>
      </c>
      <c r="E102" s="40">
        <v>7275.4</v>
      </c>
      <c r="F102" s="40">
        <v>7314.416666666667</v>
      </c>
      <c r="G102" s="41">
        <v>7144.3833333333341</v>
      </c>
      <c r="H102" s="41">
        <v>7013.3666666666668</v>
      </c>
      <c r="I102" s="41">
        <v>6843.3333333333339</v>
      </c>
      <c r="J102" s="41">
        <v>7445.4333333333343</v>
      </c>
      <c r="K102" s="41">
        <v>7615.4666666666672</v>
      </c>
      <c r="L102" s="41">
        <v>7746.4833333333345</v>
      </c>
      <c r="M102" s="31">
        <v>7484.45</v>
      </c>
      <c r="N102" s="31">
        <v>7183.4</v>
      </c>
      <c r="O102" s="42">
        <v>283875</v>
      </c>
      <c r="P102" s="43">
        <v>0.12715902322811198</v>
      </c>
    </row>
    <row r="103" spans="1:16" ht="12.75" customHeight="1">
      <c r="A103" s="31">
        <v>93</v>
      </c>
      <c r="B103" s="32" t="s">
        <v>44</v>
      </c>
      <c r="C103" s="33" t="s">
        <v>132</v>
      </c>
      <c r="D103" s="34">
        <v>44497</v>
      </c>
      <c r="E103" s="40">
        <v>2027.25</v>
      </c>
      <c r="F103" s="40">
        <v>2017.2166666666665</v>
      </c>
      <c r="G103" s="41">
        <v>2000.4333333333329</v>
      </c>
      <c r="H103" s="41">
        <v>1973.6166666666666</v>
      </c>
      <c r="I103" s="41">
        <v>1956.833333333333</v>
      </c>
      <c r="J103" s="41">
        <v>2044.0333333333328</v>
      </c>
      <c r="K103" s="41">
        <v>2060.8166666666662</v>
      </c>
      <c r="L103" s="41">
        <v>2087.6333333333328</v>
      </c>
      <c r="M103" s="31">
        <v>2034</v>
      </c>
      <c r="N103" s="31">
        <v>1990.4</v>
      </c>
      <c r="O103" s="42">
        <v>3758000</v>
      </c>
      <c r="P103" s="43">
        <v>-1.8286311389759665E-2</v>
      </c>
    </row>
    <row r="104" spans="1:16" ht="12.75" customHeight="1">
      <c r="A104" s="31">
        <v>94</v>
      </c>
      <c r="B104" s="32" t="s">
        <v>58</v>
      </c>
      <c r="C104" s="33" t="s">
        <v>133</v>
      </c>
      <c r="D104" s="34">
        <v>44497</v>
      </c>
      <c r="E104" s="40">
        <v>1156.95</v>
      </c>
      <c r="F104" s="40">
        <v>1163.9166666666667</v>
      </c>
      <c r="G104" s="41">
        <v>1132.6833333333334</v>
      </c>
      <c r="H104" s="41">
        <v>1108.4166666666667</v>
      </c>
      <c r="I104" s="41">
        <v>1077.1833333333334</v>
      </c>
      <c r="J104" s="41">
        <v>1188.1833333333334</v>
      </c>
      <c r="K104" s="41">
        <v>1219.4166666666665</v>
      </c>
      <c r="L104" s="41">
        <v>1243.6833333333334</v>
      </c>
      <c r="M104" s="31">
        <v>1195.1500000000001</v>
      </c>
      <c r="N104" s="31">
        <v>1139.6500000000001</v>
      </c>
      <c r="O104" s="42">
        <v>14625900</v>
      </c>
      <c r="P104" s="43">
        <v>6.2087445265015362E-2</v>
      </c>
    </row>
    <row r="105" spans="1:16" ht="12.75" customHeight="1">
      <c r="A105" s="31">
        <v>95</v>
      </c>
      <c r="B105" s="32" t="s">
        <v>74</v>
      </c>
      <c r="C105" s="33" t="s">
        <v>134</v>
      </c>
      <c r="D105" s="34">
        <v>44497</v>
      </c>
      <c r="E105" s="40">
        <v>282.05</v>
      </c>
      <c r="F105" s="40">
        <v>288.09999999999997</v>
      </c>
      <c r="G105" s="41">
        <v>272.19999999999993</v>
      </c>
      <c r="H105" s="41">
        <v>262.34999999999997</v>
      </c>
      <c r="I105" s="41">
        <v>246.44999999999993</v>
      </c>
      <c r="J105" s="41">
        <v>297.94999999999993</v>
      </c>
      <c r="K105" s="41">
        <v>313.84999999999991</v>
      </c>
      <c r="L105" s="41">
        <v>323.69999999999993</v>
      </c>
      <c r="M105" s="31">
        <v>304</v>
      </c>
      <c r="N105" s="31">
        <v>278.25</v>
      </c>
      <c r="O105" s="42">
        <v>17200400</v>
      </c>
      <c r="P105" s="43">
        <v>-3.259842519685039E-2</v>
      </c>
    </row>
    <row r="106" spans="1:16" ht="12.75" customHeight="1">
      <c r="A106" s="31">
        <v>96</v>
      </c>
      <c r="B106" s="32" t="s">
        <v>87</v>
      </c>
      <c r="C106" s="33" t="s">
        <v>135</v>
      </c>
      <c r="D106" s="34">
        <v>44497</v>
      </c>
      <c r="E106" s="40">
        <v>1707.85</v>
      </c>
      <c r="F106" s="40">
        <v>1709.0333333333335</v>
      </c>
      <c r="G106" s="41">
        <v>1692.366666666667</v>
      </c>
      <c r="H106" s="41">
        <v>1676.8833333333334</v>
      </c>
      <c r="I106" s="41">
        <v>1660.2166666666669</v>
      </c>
      <c r="J106" s="41">
        <v>1724.5166666666671</v>
      </c>
      <c r="K106" s="41">
        <v>1741.1833333333336</v>
      </c>
      <c r="L106" s="41">
        <v>1756.6666666666672</v>
      </c>
      <c r="M106" s="31">
        <v>1725.7</v>
      </c>
      <c r="N106" s="31">
        <v>1693.55</v>
      </c>
      <c r="O106" s="42">
        <v>38385000</v>
      </c>
      <c r="P106" s="43">
        <v>-3.8981523208652544E-2</v>
      </c>
    </row>
    <row r="107" spans="1:16" ht="12.75" customHeight="1">
      <c r="A107" s="31">
        <v>97</v>
      </c>
      <c r="B107" s="32" t="s">
        <v>79</v>
      </c>
      <c r="C107" s="33" t="s">
        <v>136</v>
      </c>
      <c r="D107" s="34">
        <v>44497</v>
      </c>
      <c r="E107" s="40">
        <v>131.65</v>
      </c>
      <c r="F107" s="40">
        <v>131.43333333333331</v>
      </c>
      <c r="G107" s="41">
        <v>130.36666666666662</v>
      </c>
      <c r="H107" s="41">
        <v>129.08333333333331</v>
      </c>
      <c r="I107" s="41">
        <v>128.01666666666662</v>
      </c>
      <c r="J107" s="41">
        <v>132.71666666666661</v>
      </c>
      <c r="K107" s="41">
        <v>133.78333333333327</v>
      </c>
      <c r="L107" s="41">
        <v>135.06666666666661</v>
      </c>
      <c r="M107" s="31">
        <v>132.5</v>
      </c>
      <c r="N107" s="31">
        <v>130.15</v>
      </c>
      <c r="O107" s="42">
        <v>39988000</v>
      </c>
      <c r="P107" s="43">
        <v>3.5864623674019193E-2</v>
      </c>
    </row>
    <row r="108" spans="1:16" ht="12.75" customHeight="1">
      <c r="A108" s="31">
        <v>98</v>
      </c>
      <c r="B108" s="32" t="s">
        <v>47</v>
      </c>
      <c r="C108" s="33" t="s">
        <v>266</v>
      </c>
      <c r="D108" s="34">
        <v>44497</v>
      </c>
      <c r="E108" s="40">
        <v>2198.15</v>
      </c>
      <c r="F108" s="40">
        <v>2213.2833333333333</v>
      </c>
      <c r="G108" s="41">
        <v>2149.8666666666668</v>
      </c>
      <c r="H108" s="41">
        <v>2101.5833333333335</v>
      </c>
      <c r="I108" s="41">
        <v>2038.166666666667</v>
      </c>
      <c r="J108" s="41">
        <v>2261.5666666666666</v>
      </c>
      <c r="K108" s="41">
        <v>2324.9833333333336</v>
      </c>
      <c r="L108" s="41">
        <v>2373.2666666666664</v>
      </c>
      <c r="M108" s="31">
        <v>2276.6999999999998</v>
      </c>
      <c r="N108" s="31">
        <v>2165</v>
      </c>
      <c r="O108" s="42">
        <v>1403775</v>
      </c>
      <c r="P108" s="43">
        <v>0.14687500000000001</v>
      </c>
    </row>
    <row r="109" spans="1:16" ht="12.75" customHeight="1">
      <c r="A109" s="31">
        <v>99</v>
      </c>
      <c r="B109" s="32" t="s">
        <v>44</v>
      </c>
      <c r="C109" s="33" t="s">
        <v>137</v>
      </c>
      <c r="D109" s="34">
        <v>44497</v>
      </c>
      <c r="E109" s="40">
        <v>4203.1499999999996</v>
      </c>
      <c r="F109" s="40">
        <v>4217.45</v>
      </c>
      <c r="G109" s="41">
        <v>4020.7</v>
      </c>
      <c r="H109" s="41">
        <v>3838.25</v>
      </c>
      <c r="I109" s="41">
        <v>3641.5</v>
      </c>
      <c r="J109" s="41">
        <v>4399.8999999999996</v>
      </c>
      <c r="K109" s="41">
        <v>4596.6499999999996</v>
      </c>
      <c r="L109" s="41">
        <v>4779.0999999999995</v>
      </c>
      <c r="M109" s="31">
        <v>4414.2</v>
      </c>
      <c r="N109" s="31">
        <v>4035</v>
      </c>
      <c r="O109" s="42">
        <v>2483650</v>
      </c>
      <c r="P109" s="43">
        <v>5.9916782246879331E-2</v>
      </c>
    </row>
    <row r="110" spans="1:16" ht="12.75" customHeight="1">
      <c r="A110" s="31">
        <v>100</v>
      </c>
      <c r="B110" s="32" t="s">
        <v>56</v>
      </c>
      <c r="C110" s="33" t="s">
        <v>138</v>
      </c>
      <c r="D110" s="34">
        <v>44497</v>
      </c>
      <c r="E110" s="40">
        <v>237.55</v>
      </c>
      <c r="F110" s="40">
        <v>236.68333333333331</v>
      </c>
      <c r="G110" s="41">
        <v>234.11666666666662</v>
      </c>
      <c r="H110" s="41">
        <v>230.68333333333331</v>
      </c>
      <c r="I110" s="41">
        <v>228.11666666666662</v>
      </c>
      <c r="J110" s="41">
        <v>240.11666666666662</v>
      </c>
      <c r="K110" s="41">
        <v>242.68333333333328</v>
      </c>
      <c r="L110" s="41">
        <v>246.11666666666662</v>
      </c>
      <c r="M110" s="31">
        <v>239.25</v>
      </c>
      <c r="N110" s="31">
        <v>233.25</v>
      </c>
      <c r="O110" s="42">
        <v>222393600</v>
      </c>
      <c r="P110" s="43">
        <v>3.3750316083832867E-2</v>
      </c>
    </row>
    <row r="111" spans="1:16" ht="12.75" customHeight="1">
      <c r="A111" s="31">
        <v>101</v>
      </c>
      <c r="B111" s="32" t="s">
        <v>120</v>
      </c>
      <c r="C111" s="33" t="s">
        <v>139</v>
      </c>
      <c r="D111" s="34">
        <v>44497</v>
      </c>
      <c r="E111" s="40">
        <v>446.65</v>
      </c>
      <c r="F111" s="40">
        <v>440.76666666666665</v>
      </c>
      <c r="G111" s="41">
        <v>432.43333333333328</v>
      </c>
      <c r="H111" s="41">
        <v>418.21666666666664</v>
      </c>
      <c r="I111" s="41">
        <v>409.88333333333327</v>
      </c>
      <c r="J111" s="41">
        <v>454.98333333333329</v>
      </c>
      <c r="K111" s="41">
        <v>463.31666666666666</v>
      </c>
      <c r="L111" s="41">
        <v>477.5333333333333</v>
      </c>
      <c r="M111" s="31">
        <v>449.1</v>
      </c>
      <c r="N111" s="31">
        <v>426.55</v>
      </c>
      <c r="O111" s="42">
        <v>39617500</v>
      </c>
      <c r="P111" s="43">
        <v>3.8005954266168368E-3</v>
      </c>
    </row>
    <row r="112" spans="1:16" ht="12.75" customHeight="1">
      <c r="A112" s="31">
        <v>102</v>
      </c>
      <c r="B112" s="32" t="s">
        <v>42</v>
      </c>
      <c r="C112" s="33" t="s">
        <v>425</v>
      </c>
      <c r="D112" s="34">
        <v>44497</v>
      </c>
      <c r="E112" s="40">
        <v>3164.8</v>
      </c>
      <c r="F112" s="40">
        <v>3147.3166666666671</v>
      </c>
      <c r="G112" s="41">
        <v>3086.1833333333343</v>
      </c>
      <c r="H112" s="41">
        <v>3007.5666666666671</v>
      </c>
      <c r="I112" s="41">
        <v>2946.4333333333343</v>
      </c>
      <c r="J112" s="41">
        <v>3225.9333333333343</v>
      </c>
      <c r="K112" s="41">
        <v>3287.0666666666666</v>
      </c>
      <c r="L112" s="41">
        <v>3365.6833333333343</v>
      </c>
      <c r="M112" s="31">
        <v>3208.45</v>
      </c>
      <c r="N112" s="31">
        <v>3068.7</v>
      </c>
      <c r="O112" s="42">
        <v>122325</v>
      </c>
      <c r="P112" s="43">
        <v>0.11840000000000001</v>
      </c>
    </row>
    <row r="113" spans="1:16" ht="12.75" customHeight="1">
      <c r="A113" s="31">
        <v>103</v>
      </c>
      <c r="B113" s="32" t="s">
        <v>120</v>
      </c>
      <c r="C113" s="33" t="s">
        <v>140</v>
      </c>
      <c r="D113" s="34">
        <v>44497</v>
      </c>
      <c r="E113" s="40">
        <v>695.8</v>
      </c>
      <c r="F113" s="40">
        <v>689.81666666666661</v>
      </c>
      <c r="G113" s="41">
        <v>680.58333333333326</v>
      </c>
      <c r="H113" s="41">
        <v>665.36666666666667</v>
      </c>
      <c r="I113" s="41">
        <v>656.13333333333333</v>
      </c>
      <c r="J113" s="41">
        <v>705.03333333333319</v>
      </c>
      <c r="K113" s="41">
        <v>714.26666666666654</v>
      </c>
      <c r="L113" s="41">
        <v>729.48333333333312</v>
      </c>
      <c r="M113" s="31">
        <v>699.05</v>
      </c>
      <c r="N113" s="31">
        <v>674.6</v>
      </c>
      <c r="O113" s="42">
        <v>44556750</v>
      </c>
      <c r="P113" s="43">
        <v>-3.996625847174147E-2</v>
      </c>
    </row>
    <row r="114" spans="1:16" ht="12.75" customHeight="1">
      <c r="A114" s="31">
        <v>104</v>
      </c>
      <c r="B114" s="32" t="s">
        <v>44</v>
      </c>
      <c r="C114" s="33" t="s">
        <v>141</v>
      </c>
      <c r="D114" s="34">
        <v>44497</v>
      </c>
      <c r="E114" s="40">
        <v>3720.45</v>
      </c>
      <c r="F114" s="40">
        <v>3699.4666666666667</v>
      </c>
      <c r="G114" s="41">
        <v>3669.1833333333334</v>
      </c>
      <c r="H114" s="41">
        <v>3617.9166666666665</v>
      </c>
      <c r="I114" s="41">
        <v>3587.6333333333332</v>
      </c>
      <c r="J114" s="41">
        <v>3750.7333333333336</v>
      </c>
      <c r="K114" s="41">
        <v>3781.0166666666673</v>
      </c>
      <c r="L114" s="41">
        <v>3832.2833333333338</v>
      </c>
      <c r="M114" s="31">
        <v>3729.75</v>
      </c>
      <c r="N114" s="31">
        <v>3648.2</v>
      </c>
      <c r="O114" s="42">
        <v>1861500</v>
      </c>
      <c r="P114" s="43">
        <v>-1.2990455991516436E-2</v>
      </c>
    </row>
    <row r="115" spans="1:16" ht="12.75" customHeight="1">
      <c r="A115" s="31">
        <v>105</v>
      </c>
      <c r="B115" s="32" t="s">
        <v>58</v>
      </c>
      <c r="C115" s="33" t="s">
        <v>142</v>
      </c>
      <c r="D115" s="34">
        <v>44497</v>
      </c>
      <c r="E115" s="40">
        <v>2217.1</v>
      </c>
      <c r="F115" s="40">
        <v>2196</v>
      </c>
      <c r="G115" s="41">
        <v>2147.65</v>
      </c>
      <c r="H115" s="41">
        <v>2078.2000000000003</v>
      </c>
      <c r="I115" s="41">
        <v>2029.8500000000004</v>
      </c>
      <c r="J115" s="41">
        <v>2265.4499999999998</v>
      </c>
      <c r="K115" s="41">
        <v>2313.8000000000002</v>
      </c>
      <c r="L115" s="41">
        <v>2383.2499999999995</v>
      </c>
      <c r="M115" s="31">
        <v>2244.35</v>
      </c>
      <c r="N115" s="31">
        <v>2126.5500000000002</v>
      </c>
      <c r="O115" s="42">
        <v>11877600</v>
      </c>
      <c r="P115" s="43">
        <v>0.10153206959231369</v>
      </c>
    </row>
    <row r="116" spans="1:16" ht="12.75" customHeight="1">
      <c r="A116" s="31">
        <v>106</v>
      </c>
      <c r="B116" s="32" t="s">
        <v>63</v>
      </c>
      <c r="C116" s="33" t="s">
        <v>143</v>
      </c>
      <c r="D116" s="34">
        <v>44497</v>
      </c>
      <c r="E116" s="40">
        <v>85.1</v>
      </c>
      <c r="F116" s="40">
        <v>83.883333333333326</v>
      </c>
      <c r="G116" s="41">
        <v>82.466666666666654</v>
      </c>
      <c r="H116" s="41">
        <v>79.833333333333329</v>
      </c>
      <c r="I116" s="41">
        <v>78.416666666666657</v>
      </c>
      <c r="J116" s="41">
        <v>86.516666666666652</v>
      </c>
      <c r="K116" s="41">
        <v>87.933333333333337</v>
      </c>
      <c r="L116" s="41">
        <v>90.566666666666649</v>
      </c>
      <c r="M116" s="31">
        <v>85.3</v>
      </c>
      <c r="N116" s="31">
        <v>81.25</v>
      </c>
      <c r="O116" s="42">
        <v>71356304</v>
      </c>
      <c r="P116" s="43">
        <v>-0.10927926924362259</v>
      </c>
    </row>
    <row r="117" spans="1:16" ht="12.75" customHeight="1">
      <c r="A117" s="31">
        <v>107</v>
      </c>
      <c r="B117" s="32" t="s">
        <v>44</v>
      </c>
      <c r="C117" s="33" t="s">
        <v>144</v>
      </c>
      <c r="D117" s="34">
        <v>44497</v>
      </c>
      <c r="E117" s="40">
        <v>3557.2</v>
      </c>
      <c r="F117" s="40">
        <v>3521.1</v>
      </c>
      <c r="G117" s="41">
        <v>3461.7</v>
      </c>
      <c r="H117" s="41">
        <v>3366.2</v>
      </c>
      <c r="I117" s="41">
        <v>3306.7999999999997</v>
      </c>
      <c r="J117" s="41">
        <v>3616.6</v>
      </c>
      <c r="K117" s="41">
        <v>3676.0000000000005</v>
      </c>
      <c r="L117" s="41">
        <v>3771.5</v>
      </c>
      <c r="M117" s="31">
        <v>3580.5</v>
      </c>
      <c r="N117" s="31">
        <v>3425.6</v>
      </c>
      <c r="O117" s="42">
        <v>865500</v>
      </c>
      <c r="P117" s="43">
        <v>-0.18656015037593984</v>
      </c>
    </row>
    <row r="118" spans="1:16" ht="12.75" customHeight="1">
      <c r="A118" s="31">
        <v>108</v>
      </c>
      <c r="B118" s="32" t="s">
        <v>63</v>
      </c>
      <c r="C118" s="33" t="s">
        <v>145</v>
      </c>
      <c r="D118" s="34">
        <v>44497</v>
      </c>
      <c r="E118" s="40">
        <v>405.8</v>
      </c>
      <c r="F118" s="40">
        <v>404.15000000000003</v>
      </c>
      <c r="G118" s="41">
        <v>400.15000000000009</v>
      </c>
      <c r="H118" s="41">
        <v>394.50000000000006</v>
      </c>
      <c r="I118" s="41">
        <v>390.50000000000011</v>
      </c>
      <c r="J118" s="41">
        <v>409.80000000000007</v>
      </c>
      <c r="K118" s="41">
        <v>413.79999999999995</v>
      </c>
      <c r="L118" s="41">
        <v>419.45000000000005</v>
      </c>
      <c r="M118" s="31">
        <v>408.15</v>
      </c>
      <c r="N118" s="31">
        <v>398.5</v>
      </c>
      <c r="O118" s="42">
        <v>19400000</v>
      </c>
      <c r="P118" s="43">
        <v>-1.612739628765595E-2</v>
      </c>
    </row>
    <row r="119" spans="1:16" ht="12.75" customHeight="1">
      <c r="A119" s="31">
        <v>109</v>
      </c>
      <c r="B119" s="32" t="s">
        <v>70</v>
      </c>
      <c r="C119" s="33" t="s">
        <v>146</v>
      </c>
      <c r="D119" s="34">
        <v>44497</v>
      </c>
      <c r="E119" s="40">
        <v>1793.25</v>
      </c>
      <c r="F119" s="40">
        <v>1793.6333333333332</v>
      </c>
      <c r="G119" s="41">
        <v>1778.4166666666665</v>
      </c>
      <c r="H119" s="41">
        <v>1763.5833333333333</v>
      </c>
      <c r="I119" s="41">
        <v>1748.3666666666666</v>
      </c>
      <c r="J119" s="41">
        <v>1808.4666666666665</v>
      </c>
      <c r="K119" s="41">
        <v>1823.6833333333332</v>
      </c>
      <c r="L119" s="41">
        <v>1838.5166666666664</v>
      </c>
      <c r="M119" s="31">
        <v>1808.85</v>
      </c>
      <c r="N119" s="31">
        <v>1778.8</v>
      </c>
      <c r="O119" s="42">
        <v>10023975</v>
      </c>
      <c r="P119" s="43">
        <v>-1.2574341546304163E-2</v>
      </c>
    </row>
    <row r="120" spans="1:16" ht="12.75" customHeight="1">
      <c r="A120" s="31">
        <v>110</v>
      </c>
      <c r="B120" s="32" t="s">
        <v>87</v>
      </c>
      <c r="C120" s="33" t="s">
        <v>147</v>
      </c>
      <c r="D120" s="34">
        <v>44497</v>
      </c>
      <c r="E120" s="40">
        <v>6528.85</v>
      </c>
      <c r="F120" s="40">
        <v>6515.5666666666666</v>
      </c>
      <c r="G120" s="41">
        <v>6428.2833333333328</v>
      </c>
      <c r="H120" s="41">
        <v>6327.7166666666662</v>
      </c>
      <c r="I120" s="41">
        <v>6240.4333333333325</v>
      </c>
      <c r="J120" s="41">
        <v>6616.1333333333332</v>
      </c>
      <c r="K120" s="41">
        <v>6703.4166666666679</v>
      </c>
      <c r="L120" s="41">
        <v>6803.9833333333336</v>
      </c>
      <c r="M120" s="31">
        <v>6602.85</v>
      </c>
      <c r="N120" s="31">
        <v>6415</v>
      </c>
      <c r="O120" s="42">
        <v>629400</v>
      </c>
      <c r="P120" s="43">
        <v>3.1718711581017953E-2</v>
      </c>
    </row>
    <row r="121" spans="1:16" ht="12.75" customHeight="1">
      <c r="A121" s="31">
        <v>111</v>
      </c>
      <c r="B121" s="32" t="s">
        <v>87</v>
      </c>
      <c r="C121" s="33" t="s">
        <v>148</v>
      </c>
      <c r="D121" s="34">
        <v>44497</v>
      </c>
      <c r="E121" s="40">
        <v>4578.1000000000004</v>
      </c>
      <c r="F121" s="40">
        <v>4595.083333333333</v>
      </c>
      <c r="G121" s="41">
        <v>4482.2666666666664</v>
      </c>
      <c r="H121" s="41">
        <v>4386.4333333333334</v>
      </c>
      <c r="I121" s="41">
        <v>4273.6166666666668</v>
      </c>
      <c r="J121" s="41">
        <v>4690.9166666666661</v>
      </c>
      <c r="K121" s="41">
        <v>4803.7333333333336</v>
      </c>
      <c r="L121" s="41">
        <v>4899.5666666666657</v>
      </c>
      <c r="M121" s="31">
        <v>4707.8999999999996</v>
      </c>
      <c r="N121" s="31">
        <v>4499.25</v>
      </c>
      <c r="O121" s="42">
        <v>764200</v>
      </c>
      <c r="P121" s="43">
        <v>5.5263157894736839E-3</v>
      </c>
    </row>
    <row r="122" spans="1:16" ht="12.75" customHeight="1">
      <c r="A122" s="31">
        <v>112</v>
      </c>
      <c r="B122" s="32" t="s">
        <v>47</v>
      </c>
      <c r="C122" s="33" t="s">
        <v>149</v>
      </c>
      <c r="D122" s="34">
        <v>44497</v>
      </c>
      <c r="E122" s="40">
        <v>932.7</v>
      </c>
      <c r="F122" s="40">
        <v>932.83333333333337</v>
      </c>
      <c r="G122" s="41">
        <v>925.81666666666672</v>
      </c>
      <c r="H122" s="41">
        <v>918.93333333333339</v>
      </c>
      <c r="I122" s="41">
        <v>911.91666666666674</v>
      </c>
      <c r="J122" s="41">
        <v>939.7166666666667</v>
      </c>
      <c r="K122" s="41">
        <v>946.73333333333335</v>
      </c>
      <c r="L122" s="41">
        <v>953.61666666666667</v>
      </c>
      <c r="M122" s="31">
        <v>939.85</v>
      </c>
      <c r="N122" s="31">
        <v>925.95</v>
      </c>
      <c r="O122" s="42">
        <v>9522550</v>
      </c>
      <c r="P122" s="43">
        <v>-4.8900585788267253E-2</v>
      </c>
    </row>
    <row r="123" spans="1:16" ht="12.75" customHeight="1">
      <c r="A123" s="31">
        <v>113</v>
      </c>
      <c r="B123" s="32" t="s">
        <v>49</v>
      </c>
      <c r="C123" s="33" t="s">
        <v>150</v>
      </c>
      <c r="D123" s="34">
        <v>44497</v>
      </c>
      <c r="E123" s="40">
        <v>897.8</v>
      </c>
      <c r="F123" s="40">
        <v>895.23333333333323</v>
      </c>
      <c r="G123" s="41">
        <v>888.66666666666652</v>
      </c>
      <c r="H123" s="41">
        <v>879.5333333333333</v>
      </c>
      <c r="I123" s="41">
        <v>872.96666666666658</v>
      </c>
      <c r="J123" s="41">
        <v>904.36666666666645</v>
      </c>
      <c r="K123" s="41">
        <v>910.93333333333328</v>
      </c>
      <c r="L123" s="41">
        <v>920.06666666666638</v>
      </c>
      <c r="M123" s="31">
        <v>901.8</v>
      </c>
      <c r="N123" s="31">
        <v>886.1</v>
      </c>
      <c r="O123" s="42">
        <v>8876700</v>
      </c>
      <c r="P123" s="43">
        <v>2.8550571822532241E-2</v>
      </c>
    </row>
    <row r="124" spans="1:16" ht="12.75" customHeight="1">
      <c r="A124" s="31">
        <v>114</v>
      </c>
      <c r="B124" s="32" t="s">
        <v>63</v>
      </c>
      <c r="C124" s="33" t="s">
        <v>151</v>
      </c>
      <c r="D124" s="34">
        <v>44497</v>
      </c>
      <c r="E124" s="40">
        <v>188.6</v>
      </c>
      <c r="F124" s="40">
        <v>185.88333333333333</v>
      </c>
      <c r="G124" s="41">
        <v>182.21666666666664</v>
      </c>
      <c r="H124" s="41">
        <v>175.83333333333331</v>
      </c>
      <c r="I124" s="41">
        <v>172.16666666666663</v>
      </c>
      <c r="J124" s="41">
        <v>192.26666666666665</v>
      </c>
      <c r="K124" s="41">
        <v>195.93333333333334</v>
      </c>
      <c r="L124" s="41">
        <v>202.31666666666666</v>
      </c>
      <c r="M124" s="31">
        <v>189.55</v>
      </c>
      <c r="N124" s="31">
        <v>179.5</v>
      </c>
      <c r="O124" s="42">
        <v>21744000</v>
      </c>
      <c r="P124" s="43">
        <v>-6.421070752280944E-2</v>
      </c>
    </row>
    <row r="125" spans="1:16" ht="12.75" customHeight="1">
      <c r="A125" s="31">
        <v>115</v>
      </c>
      <c r="B125" s="32" t="s">
        <v>63</v>
      </c>
      <c r="C125" s="33" t="s">
        <v>152</v>
      </c>
      <c r="D125" s="34">
        <v>44497</v>
      </c>
      <c r="E125" s="40">
        <v>205.15</v>
      </c>
      <c r="F125" s="40">
        <v>204.43333333333331</v>
      </c>
      <c r="G125" s="41">
        <v>200.61666666666662</v>
      </c>
      <c r="H125" s="41">
        <v>196.08333333333331</v>
      </c>
      <c r="I125" s="41">
        <v>192.26666666666662</v>
      </c>
      <c r="J125" s="41">
        <v>208.96666666666661</v>
      </c>
      <c r="K125" s="41">
        <v>212.78333333333327</v>
      </c>
      <c r="L125" s="41">
        <v>217.31666666666661</v>
      </c>
      <c r="M125" s="31">
        <v>208.25</v>
      </c>
      <c r="N125" s="31">
        <v>199.9</v>
      </c>
      <c r="O125" s="42">
        <v>21240000</v>
      </c>
      <c r="P125" s="43">
        <v>-7.3055773762765119E-2</v>
      </c>
    </row>
    <row r="126" spans="1:16" ht="12.75" customHeight="1">
      <c r="A126" s="31">
        <v>116</v>
      </c>
      <c r="B126" s="32" t="s">
        <v>56</v>
      </c>
      <c r="C126" s="33" t="s">
        <v>153</v>
      </c>
      <c r="D126" s="34">
        <v>44497</v>
      </c>
      <c r="E126" s="40">
        <v>564.6</v>
      </c>
      <c r="F126" s="40">
        <v>561.36666666666667</v>
      </c>
      <c r="G126" s="41">
        <v>556.93333333333339</v>
      </c>
      <c r="H126" s="41">
        <v>549.26666666666677</v>
      </c>
      <c r="I126" s="41">
        <v>544.83333333333348</v>
      </c>
      <c r="J126" s="41">
        <v>569.0333333333333</v>
      </c>
      <c r="K126" s="41">
        <v>573.46666666666647</v>
      </c>
      <c r="L126" s="41">
        <v>581.13333333333321</v>
      </c>
      <c r="M126" s="31">
        <v>565.79999999999995</v>
      </c>
      <c r="N126" s="31">
        <v>553.70000000000005</v>
      </c>
      <c r="O126" s="42">
        <v>6528000</v>
      </c>
      <c r="P126" s="43">
        <v>-4.449648711943794E-2</v>
      </c>
    </row>
    <row r="127" spans="1:16" ht="12.75" customHeight="1">
      <c r="A127" s="31">
        <v>117</v>
      </c>
      <c r="B127" s="32" t="s">
        <v>49</v>
      </c>
      <c r="C127" s="33" t="s">
        <v>154</v>
      </c>
      <c r="D127" s="34">
        <v>44497</v>
      </c>
      <c r="E127" s="40">
        <v>7302.6</v>
      </c>
      <c r="F127" s="40">
        <v>7277.8166666666666</v>
      </c>
      <c r="G127" s="41">
        <v>7210.7333333333336</v>
      </c>
      <c r="H127" s="41">
        <v>7118.8666666666668</v>
      </c>
      <c r="I127" s="41">
        <v>7051.7833333333338</v>
      </c>
      <c r="J127" s="41">
        <v>7369.6833333333334</v>
      </c>
      <c r="K127" s="41">
        <v>7436.7666666666673</v>
      </c>
      <c r="L127" s="41">
        <v>7528.6333333333332</v>
      </c>
      <c r="M127" s="31">
        <v>7344.9</v>
      </c>
      <c r="N127" s="31">
        <v>7185.95</v>
      </c>
      <c r="O127" s="42">
        <v>2557500</v>
      </c>
      <c r="P127" s="43">
        <v>2.431111823133611E-2</v>
      </c>
    </row>
    <row r="128" spans="1:16" ht="12.75" customHeight="1">
      <c r="A128" s="31">
        <v>118</v>
      </c>
      <c r="B128" s="32" t="s">
        <v>56</v>
      </c>
      <c r="C128" s="33" t="s">
        <v>155</v>
      </c>
      <c r="D128" s="34">
        <v>44497</v>
      </c>
      <c r="E128" s="40">
        <v>836.5</v>
      </c>
      <c r="F128" s="40">
        <v>837.08333333333337</v>
      </c>
      <c r="G128" s="41">
        <v>828.41666666666674</v>
      </c>
      <c r="H128" s="41">
        <v>820.33333333333337</v>
      </c>
      <c r="I128" s="41">
        <v>811.66666666666674</v>
      </c>
      <c r="J128" s="41">
        <v>845.16666666666674</v>
      </c>
      <c r="K128" s="41">
        <v>853.83333333333348</v>
      </c>
      <c r="L128" s="41">
        <v>861.91666666666674</v>
      </c>
      <c r="M128" s="31">
        <v>845.75</v>
      </c>
      <c r="N128" s="31">
        <v>829</v>
      </c>
      <c r="O128" s="42">
        <v>17100000</v>
      </c>
      <c r="P128" s="43">
        <v>1.7932881910856461E-2</v>
      </c>
    </row>
    <row r="129" spans="1:16" ht="12.75" customHeight="1">
      <c r="A129" s="31">
        <v>119</v>
      </c>
      <c r="B129" s="32" t="s">
        <v>44</v>
      </c>
      <c r="C129" s="33" t="s">
        <v>470</v>
      </c>
      <c r="D129" s="34">
        <v>44497</v>
      </c>
      <c r="E129" s="40">
        <v>1709.55</v>
      </c>
      <c r="F129" s="40">
        <v>1691.1166666666668</v>
      </c>
      <c r="G129" s="41">
        <v>1659.1833333333336</v>
      </c>
      <c r="H129" s="41">
        <v>1608.8166666666668</v>
      </c>
      <c r="I129" s="41">
        <v>1576.8833333333337</v>
      </c>
      <c r="J129" s="41">
        <v>1741.4833333333336</v>
      </c>
      <c r="K129" s="41">
        <v>1773.416666666667</v>
      </c>
      <c r="L129" s="41">
        <v>1823.7833333333335</v>
      </c>
      <c r="M129" s="31">
        <v>1723.05</v>
      </c>
      <c r="N129" s="31">
        <v>1640.75</v>
      </c>
      <c r="O129" s="42">
        <v>1762250</v>
      </c>
      <c r="P129" s="43">
        <v>-7.6146788990825692E-2</v>
      </c>
    </row>
    <row r="130" spans="1:16" ht="12.75" customHeight="1">
      <c r="A130" s="31">
        <v>120</v>
      </c>
      <c r="B130" s="32" t="s">
        <v>47</v>
      </c>
      <c r="C130" s="33" t="s">
        <v>156</v>
      </c>
      <c r="D130" s="34">
        <v>44497</v>
      </c>
      <c r="E130" s="40">
        <v>2920.95</v>
      </c>
      <c r="F130" s="40">
        <v>2883.9333333333329</v>
      </c>
      <c r="G130" s="41">
        <v>2826.9166666666661</v>
      </c>
      <c r="H130" s="41">
        <v>2732.8833333333332</v>
      </c>
      <c r="I130" s="41">
        <v>2675.8666666666663</v>
      </c>
      <c r="J130" s="41">
        <v>2977.9666666666658</v>
      </c>
      <c r="K130" s="41">
        <v>3034.9833333333331</v>
      </c>
      <c r="L130" s="41">
        <v>3129.0166666666655</v>
      </c>
      <c r="M130" s="31">
        <v>2940.95</v>
      </c>
      <c r="N130" s="31">
        <v>2789.9</v>
      </c>
      <c r="O130" s="42">
        <v>891400</v>
      </c>
      <c r="P130" s="43">
        <v>7.0879384911100435E-2</v>
      </c>
    </row>
    <row r="131" spans="1:16" ht="12.75" customHeight="1">
      <c r="A131" s="31">
        <v>121</v>
      </c>
      <c r="B131" s="32" t="s">
        <v>63</v>
      </c>
      <c r="C131" s="33" t="s">
        <v>157</v>
      </c>
      <c r="D131" s="34">
        <v>44497</v>
      </c>
      <c r="E131" s="40">
        <v>980.05</v>
      </c>
      <c r="F131" s="40">
        <v>978.81666666666661</v>
      </c>
      <c r="G131" s="41">
        <v>960.73333333333323</v>
      </c>
      <c r="H131" s="41">
        <v>941.41666666666663</v>
      </c>
      <c r="I131" s="41">
        <v>923.33333333333326</v>
      </c>
      <c r="J131" s="41">
        <v>998.13333333333321</v>
      </c>
      <c r="K131" s="41">
        <v>1016.2166666666667</v>
      </c>
      <c r="L131" s="41">
        <v>1035.5333333333333</v>
      </c>
      <c r="M131" s="31">
        <v>996.9</v>
      </c>
      <c r="N131" s="31">
        <v>959.5</v>
      </c>
      <c r="O131" s="42">
        <v>2467400</v>
      </c>
      <c r="P131" s="43">
        <v>5.4737427063073073E-2</v>
      </c>
    </row>
    <row r="132" spans="1:16" ht="12.75" customHeight="1">
      <c r="A132" s="31">
        <v>122</v>
      </c>
      <c r="B132" s="32" t="s">
        <v>79</v>
      </c>
      <c r="C132" s="33" t="s">
        <v>158</v>
      </c>
      <c r="D132" s="34">
        <v>44497</v>
      </c>
      <c r="E132" s="40">
        <v>1008.5</v>
      </c>
      <c r="F132" s="40">
        <v>1000</v>
      </c>
      <c r="G132" s="41">
        <v>988.4</v>
      </c>
      <c r="H132" s="41">
        <v>968.3</v>
      </c>
      <c r="I132" s="41">
        <v>956.69999999999993</v>
      </c>
      <c r="J132" s="41">
        <v>1020.1</v>
      </c>
      <c r="K132" s="41">
        <v>1031.6999999999998</v>
      </c>
      <c r="L132" s="41">
        <v>1051.8000000000002</v>
      </c>
      <c r="M132" s="31">
        <v>1011.6</v>
      </c>
      <c r="N132" s="31">
        <v>979.9</v>
      </c>
      <c r="O132" s="42">
        <v>4557600</v>
      </c>
      <c r="P132" s="43">
        <v>-2.8147389969293755E-2</v>
      </c>
    </row>
    <row r="133" spans="1:16" ht="12.75" customHeight="1">
      <c r="A133" s="31">
        <v>123</v>
      </c>
      <c r="B133" s="32" t="s">
        <v>87</v>
      </c>
      <c r="C133" s="33" t="s">
        <v>159</v>
      </c>
      <c r="D133" s="34">
        <v>44497</v>
      </c>
      <c r="E133" s="40">
        <v>4551.8</v>
      </c>
      <c r="F133" s="40">
        <v>4528.6833333333334</v>
      </c>
      <c r="G133" s="41">
        <v>4472.416666666667</v>
      </c>
      <c r="H133" s="41">
        <v>4393.0333333333338</v>
      </c>
      <c r="I133" s="41">
        <v>4336.7666666666673</v>
      </c>
      <c r="J133" s="41">
        <v>4608.0666666666666</v>
      </c>
      <c r="K133" s="41">
        <v>4664.333333333333</v>
      </c>
      <c r="L133" s="41">
        <v>4743.7166666666662</v>
      </c>
      <c r="M133" s="31">
        <v>4584.95</v>
      </c>
      <c r="N133" s="31">
        <v>4449.3</v>
      </c>
      <c r="O133" s="42">
        <v>2436800</v>
      </c>
      <c r="P133" s="43">
        <v>-1.1199480603798084E-2</v>
      </c>
    </row>
    <row r="134" spans="1:16" ht="12.75" customHeight="1">
      <c r="A134" s="31">
        <v>124</v>
      </c>
      <c r="B134" s="32" t="s">
        <v>49</v>
      </c>
      <c r="C134" s="33" t="s">
        <v>160</v>
      </c>
      <c r="D134" s="34">
        <v>44497</v>
      </c>
      <c r="E134" s="40">
        <v>226.9</v>
      </c>
      <c r="F134" s="40">
        <v>225.20000000000002</v>
      </c>
      <c r="G134" s="41">
        <v>223.00000000000003</v>
      </c>
      <c r="H134" s="41">
        <v>219.10000000000002</v>
      </c>
      <c r="I134" s="41">
        <v>216.90000000000003</v>
      </c>
      <c r="J134" s="41">
        <v>229.10000000000002</v>
      </c>
      <c r="K134" s="41">
        <v>231.3</v>
      </c>
      <c r="L134" s="41">
        <v>235.20000000000002</v>
      </c>
      <c r="M134" s="31">
        <v>227.4</v>
      </c>
      <c r="N134" s="31">
        <v>221.3</v>
      </c>
      <c r="O134" s="42">
        <v>32812500</v>
      </c>
      <c r="P134" s="43">
        <v>-1.3157894736842105E-2</v>
      </c>
    </row>
    <row r="135" spans="1:16" ht="12.75" customHeight="1">
      <c r="A135" s="31">
        <v>125</v>
      </c>
      <c r="B135" s="32" t="s">
        <v>87</v>
      </c>
      <c r="C135" s="33" t="s">
        <v>161</v>
      </c>
      <c r="D135" s="34">
        <v>44497</v>
      </c>
      <c r="E135" s="40">
        <v>3251.5</v>
      </c>
      <c r="F135" s="40">
        <v>3262.25</v>
      </c>
      <c r="G135" s="41">
        <v>3187.7</v>
      </c>
      <c r="H135" s="41">
        <v>3123.8999999999996</v>
      </c>
      <c r="I135" s="41">
        <v>3049.3499999999995</v>
      </c>
      <c r="J135" s="41">
        <v>3326.05</v>
      </c>
      <c r="K135" s="41">
        <v>3400.6000000000004</v>
      </c>
      <c r="L135" s="41">
        <v>3464.4000000000005</v>
      </c>
      <c r="M135" s="31">
        <v>3336.8</v>
      </c>
      <c r="N135" s="31">
        <v>3198.45</v>
      </c>
      <c r="O135" s="42">
        <v>1333800</v>
      </c>
      <c r="P135" s="43">
        <v>-2.8639053254437871E-2</v>
      </c>
    </row>
    <row r="136" spans="1:16" ht="12.75" customHeight="1">
      <c r="A136" s="31">
        <v>126</v>
      </c>
      <c r="B136" s="32" t="s">
        <v>49</v>
      </c>
      <c r="C136" s="33" t="s">
        <v>162</v>
      </c>
      <c r="D136" s="34">
        <v>44497</v>
      </c>
      <c r="E136" s="40">
        <v>80339.350000000006</v>
      </c>
      <c r="F136" s="40">
        <v>80073.866666666683</v>
      </c>
      <c r="G136" s="41">
        <v>79483.433333333363</v>
      </c>
      <c r="H136" s="41">
        <v>78627.516666666677</v>
      </c>
      <c r="I136" s="41">
        <v>78037.083333333358</v>
      </c>
      <c r="J136" s="41">
        <v>80929.783333333369</v>
      </c>
      <c r="K136" s="41">
        <v>81520.216666666689</v>
      </c>
      <c r="L136" s="41">
        <v>82376.133333333375</v>
      </c>
      <c r="M136" s="31">
        <v>80664.3</v>
      </c>
      <c r="N136" s="31">
        <v>79217.95</v>
      </c>
      <c r="O136" s="42">
        <v>54790</v>
      </c>
      <c r="P136" s="43">
        <v>-2.5088967971530249E-2</v>
      </c>
    </row>
    <row r="137" spans="1:16" ht="12.75" customHeight="1">
      <c r="A137" s="31">
        <v>127</v>
      </c>
      <c r="B137" s="32" t="s">
        <v>63</v>
      </c>
      <c r="C137" s="33" t="s">
        <v>163</v>
      </c>
      <c r="D137" s="34">
        <v>44497</v>
      </c>
      <c r="E137" s="40">
        <v>1532.1</v>
      </c>
      <c r="F137" s="40">
        <v>1526.45</v>
      </c>
      <c r="G137" s="41">
        <v>1510.65</v>
      </c>
      <c r="H137" s="41">
        <v>1489.2</v>
      </c>
      <c r="I137" s="41">
        <v>1473.4</v>
      </c>
      <c r="J137" s="41">
        <v>1547.9</v>
      </c>
      <c r="K137" s="41">
        <v>1563.6999999999998</v>
      </c>
      <c r="L137" s="41">
        <v>1585.15</v>
      </c>
      <c r="M137" s="31">
        <v>1542.25</v>
      </c>
      <c r="N137" s="31">
        <v>1505</v>
      </c>
      <c r="O137" s="42">
        <v>3485250</v>
      </c>
      <c r="P137" s="43">
        <v>2.9235880398671095E-2</v>
      </c>
    </row>
    <row r="138" spans="1:16" ht="12.75" customHeight="1">
      <c r="A138" s="31">
        <v>128</v>
      </c>
      <c r="B138" s="32" t="s">
        <v>44</v>
      </c>
      <c r="C138" s="33" t="s">
        <v>164</v>
      </c>
      <c r="D138" s="34">
        <v>44497</v>
      </c>
      <c r="E138" s="40">
        <v>432.2</v>
      </c>
      <c r="F138" s="40">
        <v>433.45</v>
      </c>
      <c r="G138" s="41">
        <v>425.45</v>
      </c>
      <c r="H138" s="41">
        <v>418.7</v>
      </c>
      <c r="I138" s="41">
        <v>410.7</v>
      </c>
      <c r="J138" s="41">
        <v>440.2</v>
      </c>
      <c r="K138" s="41">
        <v>448.2</v>
      </c>
      <c r="L138" s="41">
        <v>454.95</v>
      </c>
      <c r="M138" s="31">
        <v>441.45</v>
      </c>
      <c r="N138" s="31">
        <v>426.7</v>
      </c>
      <c r="O138" s="42">
        <v>3246400</v>
      </c>
      <c r="P138" s="43">
        <v>-3.43811394891945E-3</v>
      </c>
    </row>
    <row r="139" spans="1:16" ht="12.75" customHeight="1">
      <c r="A139" s="31">
        <v>129</v>
      </c>
      <c r="B139" s="32" t="s">
        <v>120</v>
      </c>
      <c r="C139" s="33" t="s">
        <v>165</v>
      </c>
      <c r="D139" s="34">
        <v>44497</v>
      </c>
      <c r="E139" s="40">
        <v>107</v>
      </c>
      <c r="F139" s="40">
        <v>105.64999999999999</v>
      </c>
      <c r="G139" s="41">
        <v>103.64999999999998</v>
      </c>
      <c r="H139" s="41">
        <v>100.29999999999998</v>
      </c>
      <c r="I139" s="41">
        <v>98.299999999999969</v>
      </c>
      <c r="J139" s="41">
        <v>108.99999999999999</v>
      </c>
      <c r="K139" s="41">
        <v>111.00000000000001</v>
      </c>
      <c r="L139" s="41">
        <v>114.35</v>
      </c>
      <c r="M139" s="31">
        <v>107.65</v>
      </c>
      <c r="N139" s="31">
        <v>102.3</v>
      </c>
      <c r="O139" s="42">
        <v>99161000</v>
      </c>
      <c r="P139" s="43">
        <v>4.0306759407883003E-2</v>
      </c>
    </row>
    <row r="140" spans="1:16" ht="12.75" customHeight="1">
      <c r="A140" s="31">
        <v>130</v>
      </c>
      <c r="B140" s="32" t="s">
        <v>44</v>
      </c>
      <c r="C140" s="33" t="s">
        <v>166</v>
      </c>
      <c r="D140" s="34">
        <v>44497</v>
      </c>
      <c r="E140" s="40">
        <v>6082.35</v>
      </c>
      <c r="F140" s="40">
        <v>6053.083333333333</v>
      </c>
      <c r="G140" s="41">
        <v>5955.1166666666659</v>
      </c>
      <c r="H140" s="41">
        <v>5827.8833333333332</v>
      </c>
      <c r="I140" s="41">
        <v>5729.9166666666661</v>
      </c>
      <c r="J140" s="41">
        <v>6180.3166666666657</v>
      </c>
      <c r="K140" s="41">
        <v>6278.2833333333328</v>
      </c>
      <c r="L140" s="41">
        <v>6405.5166666666655</v>
      </c>
      <c r="M140" s="31">
        <v>6151.05</v>
      </c>
      <c r="N140" s="31">
        <v>5925.85</v>
      </c>
      <c r="O140" s="42">
        <v>1083625</v>
      </c>
      <c r="P140" s="43">
        <v>-1.5222083380665682E-2</v>
      </c>
    </row>
    <row r="141" spans="1:16" ht="12.75" customHeight="1">
      <c r="A141" s="31">
        <v>131</v>
      </c>
      <c r="B141" s="32" t="s">
        <v>38</v>
      </c>
      <c r="C141" s="33" t="s">
        <v>167</v>
      </c>
      <c r="D141" s="34">
        <v>44497</v>
      </c>
      <c r="E141" s="40">
        <v>3468.5</v>
      </c>
      <c r="F141" s="40">
        <v>3454.8333333333335</v>
      </c>
      <c r="G141" s="41">
        <v>3411.666666666667</v>
      </c>
      <c r="H141" s="41">
        <v>3354.8333333333335</v>
      </c>
      <c r="I141" s="41">
        <v>3311.666666666667</v>
      </c>
      <c r="J141" s="41">
        <v>3511.666666666667</v>
      </c>
      <c r="K141" s="41">
        <v>3554.8333333333339</v>
      </c>
      <c r="L141" s="41">
        <v>3611.666666666667</v>
      </c>
      <c r="M141" s="31">
        <v>3498</v>
      </c>
      <c r="N141" s="31">
        <v>3398</v>
      </c>
      <c r="O141" s="42">
        <v>992475</v>
      </c>
      <c r="P141" s="43">
        <v>0.10884866767219709</v>
      </c>
    </row>
    <row r="142" spans="1:16" ht="12.75" customHeight="1">
      <c r="A142" s="31">
        <v>132</v>
      </c>
      <c r="B142" s="32" t="s">
        <v>56</v>
      </c>
      <c r="C142" s="33" t="s">
        <v>168</v>
      </c>
      <c r="D142" s="34">
        <v>44497</v>
      </c>
      <c r="E142" s="40">
        <v>19234.150000000001</v>
      </c>
      <c r="F142" s="40">
        <v>19025.399999999998</v>
      </c>
      <c r="G142" s="41">
        <v>18760.199999999997</v>
      </c>
      <c r="H142" s="41">
        <v>18286.25</v>
      </c>
      <c r="I142" s="41">
        <v>18021.05</v>
      </c>
      <c r="J142" s="41">
        <v>19499.349999999995</v>
      </c>
      <c r="K142" s="41">
        <v>19764.55</v>
      </c>
      <c r="L142" s="41">
        <v>20238.499999999993</v>
      </c>
      <c r="M142" s="31">
        <v>19290.599999999999</v>
      </c>
      <c r="N142" s="31">
        <v>18551.45</v>
      </c>
      <c r="O142" s="42">
        <v>270300</v>
      </c>
      <c r="P142" s="43">
        <v>-6.873385012919897E-2</v>
      </c>
    </row>
    <row r="143" spans="1:16" ht="12.75" customHeight="1">
      <c r="A143" s="31">
        <v>133</v>
      </c>
      <c r="B143" s="32" t="s">
        <v>120</v>
      </c>
      <c r="C143" s="33" t="s">
        <v>169</v>
      </c>
      <c r="D143" s="34">
        <v>44497</v>
      </c>
      <c r="E143" s="40">
        <v>143.19999999999999</v>
      </c>
      <c r="F143" s="40">
        <v>142.25</v>
      </c>
      <c r="G143" s="41">
        <v>140.5</v>
      </c>
      <c r="H143" s="41">
        <v>137.80000000000001</v>
      </c>
      <c r="I143" s="41">
        <v>136.05000000000001</v>
      </c>
      <c r="J143" s="41">
        <v>144.94999999999999</v>
      </c>
      <c r="K143" s="41">
        <v>146.69999999999999</v>
      </c>
      <c r="L143" s="41">
        <v>149.39999999999998</v>
      </c>
      <c r="M143" s="31">
        <v>144</v>
      </c>
      <c r="N143" s="31">
        <v>139.55000000000001</v>
      </c>
      <c r="O143" s="42">
        <v>121913200</v>
      </c>
      <c r="P143" s="43">
        <v>-5.455679102151096E-2</v>
      </c>
    </row>
    <row r="144" spans="1:16" ht="12.75" customHeight="1">
      <c r="A144" s="31">
        <v>134</v>
      </c>
      <c r="B144" s="32" t="s">
        <v>170</v>
      </c>
      <c r="C144" s="33" t="s">
        <v>171</v>
      </c>
      <c r="D144" s="34">
        <v>44497</v>
      </c>
      <c r="E144" s="40">
        <v>143.44999999999999</v>
      </c>
      <c r="F144" s="40">
        <v>143.96666666666667</v>
      </c>
      <c r="G144" s="41">
        <v>142.18333333333334</v>
      </c>
      <c r="H144" s="41">
        <v>140.91666666666666</v>
      </c>
      <c r="I144" s="41">
        <v>139.13333333333333</v>
      </c>
      <c r="J144" s="41">
        <v>145.23333333333335</v>
      </c>
      <c r="K144" s="41">
        <v>147.01666666666671</v>
      </c>
      <c r="L144" s="41">
        <v>148.28333333333336</v>
      </c>
      <c r="M144" s="31">
        <v>145.75</v>
      </c>
      <c r="N144" s="31">
        <v>142.69999999999999</v>
      </c>
      <c r="O144" s="42">
        <v>53129700</v>
      </c>
      <c r="P144" s="43">
        <v>-0.12198568198944988</v>
      </c>
    </row>
    <row r="145" spans="1:16" ht="12.75" customHeight="1">
      <c r="A145" s="31">
        <v>135</v>
      </c>
      <c r="B145" s="32" t="s">
        <v>97</v>
      </c>
      <c r="C145" s="33" t="s">
        <v>270</v>
      </c>
      <c r="D145" s="34">
        <v>44497</v>
      </c>
      <c r="E145" s="40">
        <v>941.3</v>
      </c>
      <c r="F145" s="40">
        <v>931</v>
      </c>
      <c r="G145" s="41">
        <v>910.25</v>
      </c>
      <c r="H145" s="41">
        <v>879.2</v>
      </c>
      <c r="I145" s="41">
        <v>858.45</v>
      </c>
      <c r="J145" s="41">
        <v>962.05</v>
      </c>
      <c r="K145" s="41">
        <v>982.8</v>
      </c>
      <c r="L145" s="41">
        <v>1013.8499999999999</v>
      </c>
      <c r="M145" s="31">
        <v>951.75</v>
      </c>
      <c r="N145" s="31">
        <v>899.95</v>
      </c>
      <c r="O145" s="42">
        <v>1704500</v>
      </c>
      <c r="P145" s="43">
        <v>-2.522017614091273E-2</v>
      </c>
    </row>
    <row r="146" spans="1:16" ht="12.75" customHeight="1">
      <c r="A146" s="31">
        <v>136</v>
      </c>
      <c r="B146" s="32" t="s">
        <v>87</v>
      </c>
      <c r="C146" s="33" t="s">
        <v>481</v>
      </c>
      <c r="D146" s="34">
        <v>44497</v>
      </c>
      <c r="E146" s="40">
        <v>4554.1000000000004</v>
      </c>
      <c r="F146" s="40">
        <v>4548.7000000000007</v>
      </c>
      <c r="G146" s="41">
        <v>4462.3500000000013</v>
      </c>
      <c r="H146" s="41">
        <v>4370.6000000000004</v>
      </c>
      <c r="I146" s="41">
        <v>4284.2500000000009</v>
      </c>
      <c r="J146" s="41">
        <v>4640.4500000000016</v>
      </c>
      <c r="K146" s="41">
        <v>4726.8</v>
      </c>
      <c r="L146" s="41">
        <v>4818.550000000002</v>
      </c>
      <c r="M146" s="31">
        <v>4635.05</v>
      </c>
      <c r="N146" s="31">
        <v>4456.95</v>
      </c>
      <c r="O146" s="42">
        <v>943500</v>
      </c>
      <c r="P146" s="43">
        <v>9.0909090909090905E-3</v>
      </c>
    </row>
    <row r="147" spans="1:16" ht="12.75" customHeight="1">
      <c r="A147" s="31">
        <v>137</v>
      </c>
      <c r="B147" s="32" t="s">
        <v>79</v>
      </c>
      <c r="C147" s="33" t="s">
        <v>172</v>
      </c>
      <c r="D147" s="34">
        <v>44497</v>
      </c>
      <c r="E147" s="40">
        <v>163</v>
      </c>
      <c r="F147" s="40">
        <v>162.48333333333332</v>
      </c>
      <c r="G147" s="41">
        <v>161.01666666666665</v>
      </c>
      <c r="H147" s="41">
        <v>159.03333333333333</v>
      </c>
      <c r="I147" s="41">
        <v>157.56666666666666</v>
      </c>
      <c r="J147" s="41">
        <v>164.46666666666664</v>
      </c>
      <c r="K147" s="41">
        <v>165.93333333333328</v>
      </c>
      <c r="L147" s="41">
        <v>167.91666666666663</v>
      </c>
      <c r="M147" s="31">
        <v>163.95</v>
      </c>
      <c r="N147" s="31">
        <v>160.5</v>
      </c>
      <c r="O147" s="42">
        <v>66905300</v>
      </c>
      <c r="P147" s="43">
        <v>5.130066545674531E-2</v>
      </c>
    </row>
    <row r="148" spans="1:16" ht="12.75" customHeight="1">
      <c r="A148" s="31">
        <v>138</v>
      </c>
      <c r="B148" s="32" t="s">
        <v>40</v>
      </c>
      <c r="C148" s="33" t="s">
        <v>173</v>
      </c>
      <c r="D148" s="34">
        <v>44497</v>
      </c>
      <c r="E148" s="40">
        <v>37617.300000000003</v>
      </c>
      <c r="F148" s="40">
        <v>37601.833333333336</v>
      </c>
      <c r="G148" s="41">
        <v>36716.666666666672</v>
      </c>
      <c r="H148" s="41">
        <v>35816.033333333333</v>
      </c>
      <c r="I148" s="41">
        <v>34930.866666666669</v>
      </c>
      <c r="J148" s="41">
        <v>38502.466666666674</v>
      </c>
      <c r="K148" s="41">
        <v>39387.633333333346</v>
      </c>
      <c r="L148" s="41">
        <v>40288.266666666677</v>
      </c>
      <c r="M148" s="31">
        <v>38487</v>
      </c>
      <c r="N148" s="31">
        <v>36701.199999999997</v>
      </c>
      <c r="O148" s="42">
        <v>118410</v>
      </c>
      <c r="P148" s="43">
        <v>6.9357897588729345E-2</v>
      </c>
    </row>
    <row r="149" spans="1:16" ht="12.75" customHeight="1">
      <c r="A149" s="31">
        <v>139</v>
      </c>
      <c r="B149" s="32" t="s">
        <v>47</v>
      </c>
      <c r="C149" s="33" t="s">
        <v>174</v>
      </c>
      <c r="D149" s="34">
        <v>44497</v>
      </c>
      <c r="E149" s="40">
        <v>2677.85</v>
      </c>
      <c r="F149" s="40">
        <v>2660.2666666666664</v>
      </c>
      <c r="G149" s="41">
        <v>2615.7333333333327</v>
      </c>
      <c r="H149" s="41">
        <v>2553.6166666666663</v>
      </c>
      <c r="I149" s="41">
        <v>2509.0833333333326</v>
      </c>
      <c r="J149" s="41">
        <v>2722.3833333333328</v>
      </c>
      <c r="K149" s="41">
        <v>2766.9166666666665</v>
      </c>
      <c r="L149" s="41">
        <v>2829.0333333333328</v>
      </c>
      <c r="M149" s="31">
        <v>2704.8</v>
      </c>
      <c r="N149" s="31">
        <v>2598.15</v>
      </c>
      <c r="O149" s="42">
        <v>3933875</v>
      </c>
      <c r="P149" s="43">
        <v>-1.1539524599226091E-2</v>
      </c>
    </row>
    <row r="150" spans="1:16" ht="12.75" customHeight="1">
      <c r="A150" s="31">
        <v>140</v>
      </c>
      <c r="B150" s="32" t="s">
        <v>87</v>
      </c>
      <c r="C150" s="33" t="s">
        <v>486</v>
      </c>
      <c r="D150" s="34">
        <v>44497</v>
      </c>
      <c r="E150" s="40">
        <v>3921</v>
      </c>
      <c r="F150" s="40">
        <v>3943.2666666666664</v>
      </c>
      <c r="G150" s="41">
        <v>3803.1333333333328</v>
      </c>
      <c r="H150" s="41">
        <v>3685.2666666666664</v>
      </c>
      <c r="I150" s="41">
        <v>3545.1333333333328</v>
      </c>
      <c r="J150" s="41">
        <v>4061.1333333333328</v>
      </c>
      <c r="K150" s="41">
        <v>4201.2666666666664</v>
      </c>
      <c r="L150" s="41">
        <v>4319.1333333333332</v>
      </c>
      <c r="M150" s="31">
        <v>4083.4</v>
      </c>
      <c r="N150" s="31">
        <v>3825.4</v>
      </c>
      <c r="O150" s="42">
        <v>424800</v>
      </c>
      <c r="P150" s="43">
        <v>0.26881720430107525</v>
      </c>
    </row>
    <row r="151" spans="1:16" ht="12.75" customHeight="1">
      <c r="A151" s="31">
        <v>141</v>
      </c>
      <c r="B151" s="32" t="s">
        <v>79</v>
      </c>
      <c r="C151" s="33" t="s">
        <v>175</v>
      </c>
      <c r="D151" s="34">
        <v>44497</v>
      </c>
      <c r="E151" s="40">
        <v>232.4</v>
      </c>
      <c r="F151" s="40">
        <v>231.38333333333333</v>
      </c>
      <c r="G151" s="41">
        <v>229.91666666666666</v>
      </c>
      <c r="H151" s="41">
        <v>227.43333333333334</v>
      </c>
      <c r="I151" s="41">
        <v>225.96666666666667</v>
      </c>
      <c r="J151" s="41">
        <v>233.86666666666665</v>
      </c>
      <c r="K151" s="41">
        <v>235.33333333333334</v>
      </c>
      <c r="L151" s="41">
        <v>237.81666666666663</v>
      </c>
      <c r="M151" s="31">
        <v>232.85</v>
      </c>
      <c r="N151" s="31">
        <v>228.9</v>
      </c>
      <c r="O151" s="42">
        <v>24654000</v>
      </c>
      <c r="P151" s="43">
        <v>-3.5785521529977708E-2</v>
      </c>
    </row>
    <row r="152" spans="1:16" ht="12.75" customHeight="1">
      <c r="A152" s="31">
        <v>142</v>
      </c>
      <c r="B152" s="32" t="s">
        <v>63</v>
      </c>
      <c r="C152" s="33" t="s">
        <v>176</v>
      </c>
      <c r="D152" s="34">
        <v>44497</v>
      </c>
      <c r="E152" s="40">
        <v>137.80000000000001</v>
      </c>
      <c r="F152" s="40">
        <v>137.76666666666668</v>
      </c>
      <c r="G152" s="41">
        <v>135.78333333333336</v>
      </c>
      <c r="H152" s="41">
        <v>133.76666666666668</v>
      </c>
      <c r="I152" s="41">
        <v>131.78333333333336</v>
      </c>
      <c r="J152" s="41">
        <v>139.78333333333336</v>
      </c>
      <c r="K152" s="41">
        <v>141.76666666666665</v>
      </c>
      <c r="L152" s="41">
        <v>143.78333333333336</v>
      </c>
      <c r="M152" s="31">
        <v>139.75</v>
      </c>
      <c r="N152" s="31">
        <v>135.75</v>
      </c>
      <c r="O152" s="42">
        <v>51236800</v>
      </c>
      <c r="P152" s="43">
        <v>6.3167374244178565E-2</v>
      </c>
    </row>
    <row r="153" spans="1:16" ht="12.75" customHeight="1">
      <c r="A153" s="31">
        <v>143</v>
      </c>
      <c r="B153" s="32" t="s">
        <v>47</v>
      </c>
      <c r="C153" s="33" t="s">
        <v>177</v>
      </c>
      <c r="D153" s="34">
        <v>44497</v>
      </c>
      <c r="E153" s="40">
        <v>4991.2</v>
      </c>
      <c r="F153" s="40">
        <v>4987.95</v>
      </c>
      <c r="G153" s="41">
        <v>4920.8499999999995</v>
      </c>
      <c r="H153" s="41">
        <v>4850.5</v>
      </c>
      <c r="I153" s="41">
        <v>4783.3999999999996</v>
      </c>
      <c r="J153" s="41">
        <v>5058.2999999999993</v>
      </c>
      <c r="K153" s="41">
        <v>5125.3999999999996</v>
      </c>
      <c r="L153" s="41">
        <v>5195.7499999999991</v>
      </c>
      <c r="M153" s="31">
        <v>5055.05</v>
      </c>
      <c r="N153" s="31">
        <v>4917.6000000000004</v>
      </c>
      <c r="O153" s="42">
        <v>229875</v>
      </c>
      <c r="P153" s="43">
        <v>2.4512534818941504E-2</v>
      </c>
    </row>
    <row r="154" spans="1:16" ht="12.75" customHeight="1">
      <c r="A154" s="31">
        <v>144</v>
      </c>
      <c r="B154" s="32" t="s">
        <v>56</v>
      </c>
      <c r="C154" s="33" t="s">
        <v>178</v>
      </c>
      <c r="D154" s="34">
        <v>44497</v>
      </c>
      <c r="E154" s="40">
        <v>2318</v>
      </c>
      <c r="F154" s="40">
        <v>2312.4166666666665</v>
      </c>
      <c r="G154" s="41">
        <v>2284.833333333333</v>
      </c>
      <c r="H154" s="41">
        <v>2251.6666666666665</v>
      </c>
      <c r="I154" s="41">
        <v>2224.083333333333</v>
      </c>
      <c r="J154" s="41">
        <v>2345.583333333333</v>
      </c>
      <c r="K154" s="41">
        <v>2373.1666666666661</v>
      </c>
      <c r="L154" s="41">
        <v>2406.333333333333</v>
      </c>
      <c r="M154" s="31">
        <v>2340</v>
      </c>
      <c r="N154" s="31">
        <v>2279.25</v>
      </c>
      <c r="O154" s="42">
        <v>2363500</v>
      </c>
      <c r="P154" s="43">
        <v>-6.5153425809163518E-3</v>
      </c>
    </row>
    <row r="155" spans="1:16" ht="12.75" customHeight="1">
      <c r="A155" s="31">
        <v>145</v>
      </c>
      <c r="B155" s="348" t="s">
        <v>38</v>
      </c>
      <c r="C155" s="33" t="s">
        <v>179</v>
      </c>
      <c r="D155" s="34">
        <v>44497</v>
      </c>
      <c r="E155" s="40">
        <v>3036.1</v>
      </c>
      <c r="F155" s="40">
        <v>3007.2166666666667</v>
      </c>
      <c r="G155" s="41">
        <v>2943.0833333333335</v>
      </c>
      <c r="H155" s="41">
        <v>2850.0666666666666</v>
      </c>
      <c r="I155" s="41">
        <v>2785.9333333333334</v>
      </c>
      <c r="J155" s="41">
        <v>3100.2333333333336</v>
      </c>
      <c r="K155" s="41">
        <v>3164.3666666666668</v>
      </c>
      <c r="L155" s="41">
        <v>3257.3833333333337</v>
      </c>
      <c r="M155" s="31">
        <v>3071.35</v>
      </c>
      <c r="N155" s="31">
        <v>2914.2</v>
      </c>
      <c r="O155" s="42">
        <v>1260750</v>
      </c>
      <c r="P155" s="43">
        <v>-6.305418719211823E-3</v>
      </c>
    </row>
    <row r="156" spans="1:16" ht="12.75" customHeight="1">
      <c r="A156" s="31">
        <v>146</v>
      </c>
      <c r="B156" s="32" t="s">
        <v>58</v>
      </c>
      <c r="C156" s="33" t="s">
        <v>180</v>
      </c>
      <c r="D156" s="34">
        <v>44497</v>
      </c>
      <c r="E156" s="40">
        <v>45.9</v>
      </c>
      <c r="F156" s="40">
        <v>46.283333333333339</v>
      </c>
      <c r="G156" s="41">
        <v>44.816666666666677</v>
      </c>
      <c r="H156" s="41">
        <v>43.733333333333341</v>
      </c>
      <c r="I156" s="41">
        <v>42.26666666666668</v>
      </c>
      <c r="J156" s="41">
        <v>47.366666666666674</v>
      </c>
      <c r="K156" s="41">
        <v>48.833333333333329</v>
      </c>
      <c r="L156" s="41">
        <v>49.916666666666671</v>
      </c>
      <c r="M156" s="31">
        <v>47.75</v>
      </c>
      <c r="N156" s="31">
        <v>45.2</v>
      </c>
      <c r="O156" s="42">
        <v>308800000</v>
      </c>
      <c r="P156" s="43">
        <v>0.15396113602391628</v>
      </c>
    </row>
    <row r="157" spans="1:16" ht="12.75" customHeight="1">
      <c r="A157" s="31">
        <v>147</v>
      </c>
      <c r="B157" s="32" t="s">
        <v>44</v>
      </c>
      <c r="C157" s="33" t="s">
        <v>272</v>
      </c>
      <c r="D157" s="34">
        <v>44497</v>
      </c>
      <c r="E157" s="40">
        <v>2299.35</v>
      </c>
      <c r="F157" s="40">
        <v>2320.4333333333334</v>
      </c>
      <c r="G157" s="41">
        <v>2268.9666666666667</v>
      </c>
      <c r="H157" s="41">
        <v>2238.5833333333335</v>
      </c>
      <c r="I157" s="41">
        <v>2187.1166666666668</v>
      </c>
      <c r="J157" s="41">
        <v>2350.8166666666666</v>
      </c>
      <c r="K157" s="41">
        <v>2402.2833333333338</v>
      </c>
      <c r="L157" s="41">
        <v>2432.6666666666665</v>
      </c>
      <c r="M157" s="31">
        <v>2371.9</v>
      </c>
      <c r="N157" s="31">
        <v>2290.0500000000002</v>
      </c>
      <c r="O157" s="42">
        <v>1094100</v>
      </c>
      <c r="P157" s="43">
        <v>2.415051951698961E-2</v>
      </c>
    </row>
    <row r="158" spans="1:16" ht="12.75" customHeight="1">
      <c r="A158" s="31">
        <v>148</v>
      </c>
      <c r="B158" s="32" t="s">
        <v>170</v>
      </c>
      <c r="C158" s="33" t="s">
        <v>181</v>
      </c>
      <c r="D158" s="34">
        <v>44497</v>
      </c>
      <c r="E158" s="40">
        <v>190.75</v>
      </c>
      <c r="F158" s="40">
        <v>191.13333333333333</v>
      </c>
      <c r="G158" s="41">
        <v>189.56666666666666</v>
      </c>
      <c r="H158" s="41">
        <v>188.38333333333333</v>
      </c>
      <c r="I158" s="41">
        <v>186.81666666666666</v>
      </c>
      <c r="J158" s="41">
        <v>192.31666666666666</v>
      </c>
      <c r="K158" s="41">
        <v>193.88333333333333</v>
      </c>
      <c r="L158" s="41">
        <v>195.06666666666666</v>
      </c>
      <c r="M158" s="31">
        <v>192.7</v>
      </c>
      <c r="N158" s="31">
        <v>189.95</v>
      </c>
      <c r="O158" s="42">
        <v>30856738</v>
      </c>
      <c r="P158" s="43">
        <v>-9.9034568670196207E-2</v>
      </c>
    </row>
    <row r="159" spans="1:16" ht="12.75" customHeight="1">
      <c r="A159" s="31">
        <v>149</v>
      </c>
      <c r="B159" s="32" t="s">
        <v>182</v>
      </c>
      <c r="C159" s="33" t="s">
        <v>183</v>
      </c>
      <c r="D159" s="34">
        <v>44497</v>
      </c>
      <c r="E159" s="40">
        <v>1763.35</v>
      </c>
      <c r="F159" s="40">
        <v>1767.05</v>
      </c>
      <c r="G159" s="41">
        <v>1733.35</v>
      </c>
      <c r="H159" s="41">
        <v>1703.35</v>
      </c>
      <c r="I159" s="41">
        <v>1669.6499999999999</v>
      </c>
      <c r="J159" s="41">
        <v>1797.05</v>
      </c>
      <c r="K159" s="41">
        <v>1830.7500000000002</v>
      </c>
      <c r="L159" s="41">
        <v>1860.75</v>
      </c>
      <c r="M159" s="31">
        <v>1800.75</v>
      </c>
      <c r="N159" s="31">
        <v>1737.05</v>
      </c>
      <c r="O159" s="42">
        <v>3184368</v>
      </c>
      <c r="P159" s="43">
        <v>1.9280875455966649E-2</v>
      </c>
    </row>
    <row r="160" spans="1:16" ht="12.75" customHeight="1">
      <c r="A160" s="31">
        <v>150</v>
      </c>
      <c r="B160" s="32" t="s">
        <v>42</v>
      </c>
      <c r="C160" s="33" t="s">
        <v>184</v>
      </c>
      <c r="D160" s="34">
        <v>44497</v>
      </c>
      <c r="E160" s="40">
        <v>1018.35</v>
      </c>
      <c r="F160" s="40">
        <v>993.93333333333339</v>
      </c>
      <c r="G160" s="41">
        <v>962.9666666666667</v>
      </c>
      <c r="H160" s="41">
        <v>907.58333333333326</v>
      </c>
      <c r="I160" s="41">
        <v>876.61666666666656</v>
      </c>
      <c r="J160" s="41">
        <v>1049.3166666666668</v>
      </c>
      <c r="K160" s="41">
        <v>1080.2833333333335</v>
      </c>
      <c r="L160" s="41">
        <v>1135.666666666667</v>
      </c>
      <c r="M160" s="31">
        <v>1024.9000000000001</v>
      </c>
      <c r="N160" s="31">
        <v>938.55</v>
      </c>
      <c r="O160" s="42">
        <v>2680900</v>
      </c>
      <c r="P160" s="43">
        <v>-6.9067296340023607E-2</v>
      </c>
    </row>
    <row r="161" spans="1:16" ht="12.75" customHeight="1">
      <c r="A161" s="31">
        <v>151</v>
      </c>
      <c r="B161" s="32" t="s">
        <v>58</v>
      </c>
      <c r="C161" s="33" t="s">
        <v>185</v>
      </c>
      <c r="D161" s="34">
        <v>44497</v>
      </c>
      <c r="E161" s="40">
        <v>211.5</v>
      </c>
      <c r="F161" s="40">
        <v>210.13333333333333</v>
      </c>
      <c r="G161" s="41">
        <v>206.76666666666665</v>
      </c>
      <c r="H161" s="41">
        <v>202.03333333333333</v>
      </c>
      <c r="I161" s="41">
        <v>198.66666666666666</v>
      </c>
      <c r="J161" s="41">
        <v>214.86666666666665</v>
      </c>
      <c r="K161" s="41">
        <v>218.23333333333332</v>
      </c>
      <c r="L161" s="41">
        <v>222.96666666666664</v>
      </c>
      <c r="M161" s="31">
        <v>213.5</v>
      </c>
      <c r="N161" s="31">
        <v>205.4</v>
      </c>
      <c r="O161" s="42">
        <v>29290000</v>
      </c>
      <c r="P161" s="43">
        <v>7.779319176181837E-2</v>
      </c>
    </row>
    <row r="162" spans="1:16" ht="12.75" customHeight="1">
      <c r="A162" s="31">
        <v>152</v>
      </c>
      <c r="B162" s="32" t="s">
        <v>170</v>
      </c>
      <c r="C162" s="33" t="s">
        <v>186</v>
      </c>
      <c r="D162" s="34">
        <v>44497</v>
      </c>
      <c r="E162" s="40">
        <v>152.15</v>
      </c>
      <c r="F162" s="40">
        <v>151.15</v>
      </c>
      <c r="G162" s="41">
        <v>148.9</v>
      </c>
      <c r="H162" s="41">
        <v>145.65</v>
      </c>
      <c r="I162" s="41">
        <v>143.4</v>
      </c>
      <c r="J162" s="41">
        <v>154.4</v>
      </c>
      <c r="K162" s="41">
        <v>156.65</v>
      </c>
      <c r="L162" s="41">
        <v>159.9</v>
      </c>
      <c r="M162" s="31">
        <v>153.4</v>
      </c>
      <c r="N162" s="31">
        <v>147.9</v>
      </c>
      <c r="O162" s="42">
        <v>33450000</v>
      </c>
      <c r="P162" s="43">
        <v>-0.20345763680525789</v>
      </c>
    </row>
    <row r="163" spans="1:16" ht="12.75" customHeight="1">
      <c r="A163" s="31">
        <v>153</v>
      </c>
      <c r="B163" s="349" t="s">
        <v>79</v>
      </c>
      <c r="C163" s="33" t="s">
        <v>187</v>
      </c>
      <c r="D163" s="34">
        <v>44497</v>
      </c>
      <c r="E163" s="40">
        <v>2663.15</v>
      </c>
      <c r="F163" s="40">
        <v>2706.5499999999997</v>
      </c>
      <c r="G163" s="41">
        <v>2563.0999999999995</v>
      </c>
      <c r="H163" s="41">
        <v>2463.0499999999997</v>
      </c>
      <c r="I163" s="41">
        <v>2319.5999999999995</v>
      </c>
      <c r="J163" s="41">
        <v>2806.5999999999995</v>
      </c>
      <c r="K163" s="41">
        <v>2950.0499999999993</v>
      </c>
      <c r="L163" s="41">
        <v>3050.0999999999995</v>
      </c>
      <c r="M163" s="31">
        <v>2850</v>
      </c>
      <c r="N163" s="31">
        <v>2606.5</v>
      </c>
      <c r="O163" s="42">
        <v>32032250</v>
      </c>
      <c r="P163" s="43">
        <v>-2.7535538908748682E-2</v>
      </c>
    </row>
    <row r="164" spans="1:16" ht="12.75" customHeight="1">
      <c r="A164" s="31">
        <v>154</v>
      </c>
      <c r="B164" s="32" t="s">
        <v>120</v>
      </c>
      <c r="C164" s="33" t="s">
        <v>188</v>
      </c>
      <c r="D164" s="34">
        <v>44497</v>
      </c>
      <c r="E164" s="40">
        <v>120</v>
      </c>
      <c r="F164" s="40">
        <v>119.08333333333333</v>
      </c>
      <c r="G164" s="41">
        <v>117.16666666666666</v>
      </c>
      <c r="H164" s="41">
        <v>114.33333333333333</v>
      </c>
      <c r="I164" s="41">
        <v>112.41666666666666</v>
      </c>
      <c r="J164" s="41">
        <v>121.91666666666666</v>
      </c>
      <c r="K164" s="41">
        <v>123.83333333333331</v>
      </c>
      <c r="L164" s="41">
        <v>126.66666666666666</v>
      </c>
      <c r="M164" s="31">
        <v>121</v>
      </c>
      <c r="N164" s="31">
        <v>116.25</v>
      </c>
      <c r="O164" s="42">
        <v>171513000</v>
      </c>
      <c r="P164" s="43">
        <v>-2.1940516821062895E-2</v>
      </c>
    </row>
    <row r="165" spans="1:16" ht="12.75" customHeight="1">
      <c r="A165" s="31">
        <v>155</v>
      </c>
      <c r="B165" s="32" t="s">
        <v>63</v>
      </c>
      <c r="C165" s="33" t="s">
        <v>189</v>
      </c>
      <c r="D165" s="34">
        <v>44497</v>
      </c>
      <c r="E165" s="40">
        <v>1173.1500000000001</v>
      </c>
      <c r="F165" s="40">
        <v>1162.0333333333335</v>
      </c>
      <c r="G165" s="41">
        <v>1146.916666666667</v>
      </c>
      <c r="H165" s="41">
        <v>1120.6833333333334</v>
      </c>
      <c r="I165" s="41">
        <v>1105.5666666666668</v>
      </c>
      <c r="J165" s="41">
        <v>1188.2666666666671</v>
      </c>
      <c r="K165" s="41">
        <v>1203.3833333333334</v>
      </c>
      <c r="L165" s="41">
        <v>1229.6166666666672</v>
      </c>
      <c r="M165" s="31">
        <v>1177.1500000000001</v>
      </c>
      <c r="N165" s="31">
        <v>1135.8</v>
      </c>
      <c r="O165" s="42">
        <v>9076500</v>
      </c>
      <c r="P165" s="43">
        <v>-1.0385150053152343E-2</v>
      </c>
    </row>
    <row r="166" spans="1:16" ht="12.75" customHeight="1">
      <c r="A166" s="31">
        <v>156</v>
      </c>
      <c r="B166" s="32" t="s">
        <v>58</v>
      </c>
      <c r="C166" s="33" t="s">
        <v>190</v>
      </c>
      <c r="D166" s="34">
        <v>44497</v>
      </c>
      <c r="E166" s="40">
        <v>513.95000000000005</v>
      </c>
      <c r="F166" s="40">
        <v>513.88333333333333</v>
      </c>
      <c r="G166" s="41">
        <v>508.51666666666665</v>
      </c>
      <c r="H166" s="41">
        <v>503.08333333333331</v>
      </c>
      <c r="I166" s="41">
        <v>497.71666666666664</v>
      </c>
      <c r="J166" s="41">
        <v>519.31666666666661</v>
      </c>
      <c r="K166" s="41">
        <v>524.68333333333317</v>
      </c>
      <c r="L166" s="41">
        <v>530.11666666666667</v>
      </c>
      <c r="M166" s="31">
        <v>519.25</v>
      </c>
      <c r="N166" s="31">
        <v>508.45</v>
      </c>
      <c r="O166" s="42">
        <v>90480000</v>
      </c>
      <c r="P166" s="43">
        <v>3.7352961408818879E-2</v>
      </c>
    </row>
    <row r="167" spans="1:16" ht="12.75" customHeight="1">
      <c r="A167" s="31">
        <v>157</v>
      </c>
      <c r="B167" s="32" t="s">
        <v>42</v>
      </c>
      <c r="C167" s="33" t="s">
        <v>191</v>
      </c>
      <c r="D167" s="34">
        <v>44497</v>
      </c>
      <c r="E167" s="40">
        <v>27871.35</v>
      </c>
      <c r="F167" s="40">
        <v>27736.75</v>
      </c>
      <c r="G167" s="41">
        <v>27436.6</v>
      </c>
      <c r="H167" s="41">
        <v>27001.85</v>
      </c>
      <c r="I167" s="41">
        <v>26701.699999999997</v>
      </c>
      <c r="J167" s="41">
        <v>28171.5</v>
      </c>
      <c r="K167" s="41">
        <v>28471.65</v>
      </c>
      <c r="L167" s="41">
        <v>28906.400000000001</v>
      </c>
      <c r="M167" s="31">
        <v>28036.9</v>
      </c>
      <c r="N167" s="31">
        <v>27302</v>
      </c>
      <c r="O167" s="42">
        <v>175850</v>
      </c>
      <c r="P167" s="43">
        <v>-2.1288437456518716E-2</v>
      </c>
    </row>
    <row r="168" spans="1:16" ht="12.75" customHeight="1">
      <c r="A168" s="31">
        <v>158</v>
      </c>
      <c r="B168" s="32" t="s">
        <v>70</v>
      </c>
      <c r="C168" s="33" t="s">
        <v>192</v>
      </c>
      <c r="D168" s="34">
        <v>44497</v>
      </c>
      <c r="E168" s="40">
        <v>2171</v>
      </c>
      <c r="F168" s="40">
        <v>2170.9333333333334</v>
      </c>
      <c r="G168" s="41">
        <v>2152.3666666666668</v>
      </c>
      <c r="H168" s="41">
        <v>2133.7333333333336</v>
      </c>
      <c r="I168" s="41">
        <v>2115.166666666667</v>
      </c>
      <c r="J168" s="41">
        <v>2189.5666666666666</v>
      </c>
      <c r="K168" s="41">
        <v>2208.1333333333332</v>
      </c>
      <c r="L168" s="41">
        <v>2226.7666666666664</v>
      </c>
      <c r="M168" s="31">
        <v>2189.5</v>
      </c>
      <c r="N168" s="31">
        <v>2152.3000000000002</v>
      </c>
      <c r="O168" s="42">
        <v>1631300</v>
      </c>
      <c r="P168" s="43">
        <v>-1.0508757297748124E-2</v>
      </c>
    </row>
    <row r="169" spans="1:16" ht="12.75" customHeight="1">
      <c r="A169" s="31">
        <v>159</v>
      </c>
      <c r="B169" s="32" t="s">
        <v>40</v>
      </c>
      <c r="C169" s="33" t="s">
        <v>193</v>
      </c>
      <c r="D169" s="34">
        <v>44497</v>
      </c>
      <c r="E169" s="40">
        <v>2117.0500000000002</v>
      </c>
      <c r="F169" s="40">
        <v>2120.0666666666671</v>
      </c>
      <c r="G169" s="41">
        <v>2068.1333333333341</v>
      </c>
      <c r="H169" s="41">
        <v>2019.2166666666672</v>
      </c>
      <c r="I169" s="41">
        <v>1967.2833333333342</v>
      </c>
      <c r="J169" s="41">
        <v>2168.983333333334</v>
      </c>
      <c r="K169" s="41">
        <v>2220.9166666666674</v>
      </c>
      <c r="L169" s="41">
        <v>2269.8333333333339</v>
      </c>
      <c r="M169" s="31">
        <v>2172</v>
      </c>
      <c r="N169" s="31">
        <v>2071.15</v>
      </c>
      <c r="O169" s="42">
        <v>3803750</v>
      </c>
      <c r="P169" s="43">
        <v>-3.1816735602927138E-2</v>
      </c>
    </row>
    <row r="170" spans="1:16" ht="12.75" customHeight="1">
      <c r="A170" s="31">
        <v>160</v>
      </c>
      <c r="B170" s="32" t="s">
        <v>63</v>
      </c>
      <c r="C170" s="33" t="s">
        <v>194</v>
      </c>
      <c r="D170" s="34">
        <v>44497</v>
      </c>
      <c r="E170" s="40">
        <v>1530</v>
      </c>
      <c r="F170" s="40">
        <v>1539.9833333333333</v>
      </c>
      <c r="G170" s="41">
        <v>1489.1166666666668</v>
      </c>
      <c r="H170" s="41">
        <v>1448.2333333333333</v>
      </c>
      <c r="I170" s="41">
        <v>1397.3666666666668</v>
      </c>
      <c r="J170" s="41">
        <v>1580.8666666666668</v>
      </c>
      <c r="K170" s="41">
        <v>1631.7333333333331</v>
      </c>
      <c r="L170" s="41">
        <v>1672.6166666666668</v>
      </c>
      <c r="M170" s="31">
        <v>1590.85</v>
      </c>
      <c r="N170" s="31">
        <v>1499.1</v>
      </c>
      <c r="O170" s="42">
        <v>4103600</v>
      </c>
      <c r="P170" s="43">
        <v>-1.6866315285098226E-2</v>
      </c>
    </row>
    <row r="171" spans="1:16" ht="12.75" customHeight="1">
      <c r="A171" s="31">
        <v>161</v>
      </c>
      <c r="B171" s="32" t="s">
        <v>47</v>
      </c>
      <c r="C171" s="33" t="s">
        <v>530</v>
      </c>
      <c r="D171" s="34">
        <v>44497</v>
      </c>
      <c r="E171" s="40">
        <v>540.6</v>
      </c>
      <c r="F171" s="40">
        <v>538.88333333333333</v>
      </c>
      <c r="G171" s="41">
        <v>532.36666666666667</v>
      </c>
      <c r="H171" s="41">
        <v>524.13333333333333</v>
      </c>
      <c r="I171" s="41">
        <v>517.61666666666667</v>
      </c>
      <c r="J171" s="41">
        <v>547.11666666666667</v>
      </c>
      <c r="K171" s="41">
        <v>553.63333333333333</v>
      </c>
      <c r="L171" s="41">
        <v>561.86666666666667</v>
      </c>
      <c r="M171" s="31">
        <v>545.4</v>
      </c>
      <c r="N171" s="31">
        <v>530.65</v>
      </c>
      <c r="O171" s="42">
        <v>3289950</v>
      </c>
      <c r="P171" s="43">
        <v>2.051926298157454E-2</v>
      </c>
    </row>
    <row r="172" spans="1:16" ht="12.75" customHeight="1">
      <c r="A172" s="31">
        <v>162</v>
      </c>
      <c r="B172" s="32" t="s">
        <v>47</v>
      </c>
      <c r="C172" s="33" t="s">
        <v>195</v>
      </c>
      <c r="D172" s="34">
        <v>44497</v>
      </c>
      <c r="E172" s="40">
        <v>815.35</v>
      </c>
      <c r="F172" s="40">
        <v>815.85</v>
      </c>
      <c r="G172" s="41">
        <v>807.6</v>
      </c>
      <c r="H172" s="41">
        <v>799.85</v>
      </c>
      <c r="I172" s="41">
        <v>791.6</v>
      </c>
      <c r="J172" s="41">
        <v>823.6</v>
      </c>
      <c r="K172" s="41">
        <v>831.85</v>
      </c>
      <c r="L172" s="41">
        <v>839.6</v>
      </c>
      <c r="M172" s="31">
        <v>824.1</v>
      </c>
      <c r="N172" s="31">
        <v>808.1</v>
      </c>
      <c r="O172" s="42">
        <v>30569000</v>
      </c>
      <c r="P172" s="43">
        <v>-1.6308510159030499E-2</v>
      </c>
    </row>
    <row r="173" spans="1:16" ht="12.75" customHeight="1">
      <c r="A173" s="31">
        <v>163</v>
      </c>
      <c r="B173" s="32" t="s">
        <v>182</v>
      </c>
      <c r="C173" s="33" t="s">
        <v>196</v>
      </c>
      <c r="D173" s="34">
        <v>44497</v>
      </c>
      <c r="E173" s="40">
        <v>568</v>
      </c>
      <c r="F173" s="40">
        <v>566.04999999999995</v>
      </c>
      <c r="G173" s="41">
        <v>558.49999999999989</v>
      </c>
      <c r="H173" s="41">
        <v>548.99999999999989</v>
      </c>
      <c r="I173" s="41">
        <v>541.44999999999982</v>
      </c>
      <c r="J173" s="41">
        <v>575.54999999999995</v>
      </c>
      <c r="K173" s="41">
        <v>583.10000000000014</v>
      </c>
      <c r="L173" s="41">
        <v>592.6</v>
      </c>
      <c r="M173" s="31">
        <v>573.6</v>
      </c>
      <c r="N173" s="31">
        <v>556.54999999999995</v>
      </c>
      <c r="O173" s="42">
        <v>14131500</v>
      </c>
      <c r="P173" s="43">
        <v>-5.068520757758968E-2</v>
      </c>
    </row>
    <row r="174" spans="1:16" ht="12.75" customHeight="1">
      <c r="A174" s="31">
        <v>164</v>
      </c>
      <c r="B174" s="32" t="s">
        <v>47</v>
      </c>
      <c r="C174" s="33" t="s">
        <v>277</v>
      </c>
      <c r="D174" s="34">
        <v>44497</v>
      </c>
      <c r="E174" s="40">
        <v>550.04999999999995</v>
      </c>
      <c r="F174" s="40">
        <v>554.88333333333333</v>
      </c>
      <c r="G174" s="41">
        <v>539.76666666666665</v>
      </c>
      <c r="H174" s="41">
        <v>529.48333333333335</v>
      </c>
      <c r="I174" s="41">
        <v>514.36666666666667</v>
      </c>
      <c r="J174" s="41">
        <v>565.16666666666663</v>
      </c>
      <c r="K174" s="41">
        <v>580.28333333333319</v>
      </c>
      <c r="L174" s="41">
        <v>590.56666666666661</v>
      </c>
      <c r="M174" s="31">
        <v>570</v>
      </c>
      <c r="N174" s="31">
        <v>544.6</v>
      </c>
      <c r="O174" s="42">
        <v>2107150</v>
      </c>
      <c r="P174" s="43">
        <v>0.10472370766488413</v>
      </c>
    </row>
    <row r="175" spans="1:16" ht="12.75" customHeight="1">
      <c r="A175" s="31">
        <v>165</v>
      </c>
      <c r="B175" s="32" t="s">
        <v>38</v>
      </c>
      <c r="C175" s="33" t="s">
        <v>197</v>
      </c>
      <c r="D175" s="34">
        <v>44497</v>
      </c>
      <c r="E175" s="40">
        <v>1006.85</v>
      </c>
      <c r="F175" s="40">
        <v>1000</v>
      </c>
      <c r="G175" s="41">
        <v>988.6</v>
      </c>
      <c r="H175" s="41">
        <v>970.35</v>
      </c>
      <c r="I175" s="41">
        <v>958.95</v>
      </c>
      <c r="J175" s="41">
        <v>1018.25</v>
      </c>
      <c r="K175" s="41">
        <v>1029.6500000000001</v>
      </c>
      <c r="L175" s="41">
        <v>1047.9000000000001</v>
      </c>
      <c r="M175" s="31">
        <v>1011.4</v>
      </c>
      <c r="N175" s="31">
        <v>981.75</v>
      </c>
      <c r="O175" s="42">
        <v>10443000</v>
      </c>
      <c r="P175" s="43">
        <v>-4.9513060890142895E-2</v>
      </c>
    </row>
    <row r="176" spans="1:16" ht="12.75" customHeight="1">
      <c r="A176" s="31">
        <v>166</v>
      </c>
      <c r="B176" s="32" t="s">
        <v>56</v>
      </c>
      <c r="C176" s="33" t="s">
        <v>198</v>
      </c>
      <c r="D176" s="34">
        <v>44497</v>
      </c>
      <c r="E176" s="40">
        <v>810.55</v>
      </c>
      <c r="F176" s="40">
        <v>803.91666666666663</v>
      </c>
      <c r="G176" s="41">
        <v>794.08333333333326</v>
      </c>
      <c r="H176" s="41">
        <v>777.61666666666667</v>
      </c>
      <c r="I176" s="41">
        <v>767.7833333333333</v>
      </c>
      <c r="J176" s="41">
        <v>820.38333333333321</v>
      </c>
      <c r="K176" s="41">
        <v>830.21666666666647</v>
      </c>
      <c r="L176" s="41">
        <v>846.68333333333317</v>
      </c>
      <c r="M176" s="31">
        <v>813.75</v>
      </c>
      <c r="N176" s="31">
        <v>787.45</v>
      </c>
      <c r="O176" s="42">
        <v>11742300</v>
      </c>
      <c r="P176" s="43">
        <v>1.2572759022118742E-2</v>
      </c>
    </row>
    <row r="177" spans="1:16" ht="12.75" customHeight="1">
      <c r="A177" s="31">
        <v>167</v>
      </c>
      <c r="B177" s="32" t="s">
        <v>49</v>
      </c>
      <c r="C177" s="33" t="s">
        <v>199</v>
      </c>
      <c r="D177" s="34">
        <v>44497</v>
      </c>
      <c r="E177" s="40">
        <v>509.5</v>
      </c>
      <c r="F177" s="40">
        <v>501.3</v>
      </c>
      <c r="G177" s="41">
        <v>491.25</v>
      </c>
      <c r="H177" s="41">
        <v>473</v>
      </c>
      <c r="I177" s="41">
        <v>462.95</v>
      </c>
      <c r="J177" s="41">
        <v>519.54999999999995</v>
      </c>
      <c r="K177" s="41">
        <v>529.60000000000014</v>
      </c>
      <c r="L177" s="41">
        <v>547.85</v>
      </c>
      <c r="M177" s="31">
        <v>511.35</v>
      </c>
      <c r="N177" s="31">
        <v>483.05</v>
      </c>
      <c r="O177" s="42">
        <v>83439450</v>
      </c>
      <c r="P177" s="43">
        <v>1.8047152096807843E-2</v>
      </c>
    </row>
    <row r="178" spans="1:16" ht="12.75" customHeight="1">
      <c r="A178" s="31">
        <v>168</v>
      </c>
      <c r="B178" s="32" t="s">
        <v>170</v>
      </c>
      <c r="C178" s="33" t="s">
        <v>200</v>
      </c>
      <c r="D178" s="34">
        <v>44497</v>
      </c>
      <c r="E178" s="40">
        <v>226</v>
      </c>
      <c r="F178" s="40">
        <v>224.43333333333331</v>
      </c>
      <c r="G178" s="41">
        <v>216.16666666666663</v>
      </c>
      <c r="H178" s="41">
        <v>206.33333333333331</v>
      </c>
      <c r="I178" s="41">
        <v>198.06666666666663</v>
      </c>
      <c r="J178" s="41">
        <v>234.26666666666662</v>
      </c>
      <c r="K178" s="41">
        <v>242.53333333333333</v>
      </c>
      <c r="L178" s="41">
        <v>252.36666666666662</v>
      </c>
      <c r="M178" s="31">
        <v>232.7</v>
      </c>
      <c r="N178" s="31">
        <v>214.6</v>
      </c>
      <c r="O178" s="42">
        <v>104685750</v>
      </c>
      <c r="P178" s="43">
        <v>9.141449683321605E-2</v>
      </c>
    </row>
    <row r="179" spans="1:16" ht="12.75" customHeight="1">
      <c r="A179" s="31">
        <v>169</v>
      </c>
      <c r="B179" s="32" t="s">
        <v>120</v>
      </c>
      <c r="C179" s="33" t="s">
        <v>201</v>
      </c>
      <c r="D179" s="34">
        <v>44497</v>
      </c>
      <c r="E179" s="40">
        <v>1345.35</v>
      </c>
      <c r="F179" s="40">
        <v>1333.6833333333334</v>
      </c>
      <c r="G179" s="41">
        <v>1315.1166666666668</v>
      </c>
      <c r="H179" s="41">
        <v>1284.8833333333334</v>
      </c>
      <c r="I179" s="41">
        <v>1266.3166666666668</v>
      </c>
      <c r="J179" s="41">
        <v>1363.9166666666667</v>
      </c>
      <c r="K179" s="41">
        <v>1382.4833333333333</v>
      </c>
      <c r="L179" s="41">
        <v>1412.7166666666667</v>
      </c>
      <c r="M179" s="31">
        <v>1352.25</v>
      </c>
      <c r="N179" s="31">
        <v>1303.45</v>
      </c>
      <c r="O179" s="42">
        <v>44101400</v>
      </c>
      <c r="P179" s="43">
        <v>-4.3683415047738414E-2</v>
      </c>
    </row>
    <row r="180" spans="1:16" ht="12.75" customHeight="1">
      <c r="A180" s="31">
        <v>170</v>
      </c>
      <c r="B180" s="32" t="s">
        <v>87</v>
      </c>
      <c r="C180" s="33" t="s">
        <v>202</v>
      </c>
      <c r="D180" s="34">
        <v>44497</v>
      </c>
      <c r="E180" s="40">
        <v>3495.1</v>
      </c>
      <c r="F180" s="40">
        <v>3505.75</v>
      </c>
      <c r="G180" s="41">
        <v>3473.7</v>
      </c>
      <c r="H180" s="41">
        <v>3452.2999999999997</v>
      </c>
      <c r="I180" s="41">
        <v>3420.2499999999995</v>
      </c>
      <c r="J180" s="41">
        <v>3527.15</v>
      </c>
      <c r="K180" s="41">
        <v>3559.2000000000003</v>
      </c>
      <c r="L180" s="41">
        <v>3580.6000000000004</v>
      </c>
      <c r="M180" s="31">
        <v>3537.8</v>
      </c>
      <c r="N180" s="31">
        <v>3484.35</v>
      </c>
      <c r="O180" s="42">
        <v>17654100</v>
      </c>
      <c r="P180" s="43">
        <v>4.0931845117011305E-2</v>
      </c>
    </row>
    <row r="181" spans="1:16" ht="12.75" customHeight="1">
      <c r="A181" s="31">
        <v>171</v>
      </c>
      <c r="B181" s="32" t="s">
        <v>87</v>
      </c>
      <c r="C181" s="33" t="s">
        <v>203</v>
      </c>
      <c r="D181" s="34">
        <v>44497</v>
      </c>
      <c r="E181" s="40">
        <v>1561.2</v>
      </c>
      <c r="F181" s="40">
        <v>1576.9666666666665</v>
      </c>
      <c r="G181" s="41">
        <v>1524.9833333333329</v>
      </c>
      <c r="H181" s="41">
        <v>1488.7666666666664</v>
      </c>
      <c r="I181" s="41">
        <v>1436.7833333333328</v>
      </c>
      <c r="J181" s="41">
        <v>1613.1833333333329</v>
      </c>
      <c r="K181" s="41">
        <v>1665.1666666666665</v>
      </c>
      <c r="L181" s="41">
        <v>1701.383333333333</v>
      </c>
      <c r="M181" s="31">
        <v>1628.95</v>
      </c>
      <c r="N181" s="31">
        <v>1540.75</v>
      </c>
      <c r="O181" s="42">
        <v>11740800</v>
      </c>
      <c r="P181" s="43">
        <v>-9.4995837572842481E-2</v>
      </c>
    </row>
    <row r="182" spans="1:16" ht="12.75" customHeight="1">
      <c r="A182" s="31">
        <v>172</v>
      </c>
      <c r="B182" s="32" t="s">
        <v>56</v>
      </c>
      <c r="C182" s="33" t="s">
        <v>204</v>
      </c>
      <c r="D182" s="34">
        <v>44497</v>
      </c>
      <c r="E182" s="40">
        <v>2464.8000000000002</v>
      </c>
      <c r="F182" s="40">
        <v>2438.5666666666671</v>
      </c>
      <c r="G182" s="41">
        <v>2401.1333333333341</v>
      </c>
      <c r="H182" s="41">
        <v>2337.4666666666672</v>
      </c>
      <c r="I182" s="41">
        <v>2300.0333333333342</v>
      </c>
      <c r="J182" s="41">
        <v>2502.233333333334</v>
      </c>
      <c r="K182" s="41">
        <v>2539.6666666666674</v>
      </c>
      <c r="L182" s="41">
        <v>2603.3333333333339</v>
      </c>
      <c r="M182" s="31">
        <v>2476</v>
      </c>
      <c r="N182" s="31">
        <v>2374.9</v>
      </c>
      <c r="O182" s="42">
        <v>7136250</v>
      </c>
      <c r="P182" s="43">
        <v>7.3322053017484484E-2</v>
      </c>
    </row>
    <row r="183" spans="1:16" ht="12.75" customHeight="1">
      <c r="A183" s="31">
        <v>173</v>
      </c>
      <c r="B183" s="32" t="s">
        <v>47</v>
      </c>
      <c r="C183" s="33" t="s">
        <v>205</v>
      </c>
      <c r="D183" s="34">
        <v>44497</v>
      </c>
      <c r="E183" s="40">
        <v>2952.7</v>
      </c>
      <c r="F183" s="40">
        <v>3003.5666666666671</v>
      </c>
      <c r="G183" s="41">
        <v>2891.233333333334</v>
      </c>
      <c r="H183" s="41">
        <v>2829.7666666666669</v>
      </c>
      <c r="I183" s="41">
        <v>2717.4333333333338</v>
      </c>
      <c r="J183" s="41">
        <v>3065.0333333333342</v>
      </c>
      <c r="K183" s="41">
        <v>3177.3666666666672</v>
      </c>
      <c r="L183" s="41">
        <v>3238.8333333333344</v>
      </c>
      <c r="M183" s="31">
        <v>3115.9</v>
      </c>
      <c r="N183" s="31">
        <v>2942.1</v>
      </c>
      <c r="O183" s="42">
        <v>666750</v>
      </c>
      <c r="P183" s="43">
        <v>-1.2222222222222223E-2</v>
      </c>
    </row>
    <row r="184" spans="1:16" ht="12.75" customHeight="1">
      <c r="A184" s="31">
        <v>174</v>
      </c>
      <c r="B184" s="32" t="s">
        <v>170</v>
      </c>
      <c r="C184" s="33" t="s">
        <v>206</v>
      </c>
      <c r="D184" s="34">
        <v>44497</v>
      </c>
      <c r="E184" s="40">
        <v>499.05</v>
      </c>
      <c r="F184" s="40">
        <v>497.85000000000008</v>
      </c>
      <c r="G184" s="41">
        <v>489.55000000000018</v>
      </c>
      <c r="H184" s="41">
        <v>480.05000000000013</v>
      </c>
      <c r="I184" s="41">
        <v>471.75000000000023</v>
      </c>
      <c r="J184" s="41">
        <v>507.35000000000014</v>
      </c>
      <c r="K184" s="41">
        <v>515.65</v>
      </c>
      <c r="L184" s="41">
        <v>525.15000000000009</v>
      </c>
      <c r="M184" s="31">
        <v>506.15</v>
      </c>
      <c r="N184" s="31">
        <v>488.35</v>
      </c>
      <c r="O184" s="42">
        <v>3892500</v>
      </c>
      <c r="P184" s="43">
        <v>5.4878048780487805E-2</v>
      </c>
    </row>
    <row r="185" spans="1:16" ht="12.75" customHeight="1">
      <c r="A185" s="31">
        <v>175</v>
      </c>
      <c r="B185" s="32" t="s">
        <v>44</v>
      </c>
      <c r="C185" s="33" t="s">
        <v>207</v>
      </c>
      <c r="D185" s="34">
        <v>44497</v>
      </c>
      <c r="E185" s="40">
        <v>1044.8499999999999</v>
      </c>
      <c r="F185" s="40">
        <v>1039.2833333333335</v>
      </c>
      <c r="G185" s="41">
        <v>1024.616666666667</v>
      </c>
      <c r="H185" s="41">
        <v>1004.3833333333334</v>
      </c>
      <c r="I185" s="41">
        <v>989.71666666666692</v>
      </c>
      <c r="J185" s="41">
        <v>1059.5166666666671</v>
      </c>
      <c r="K185" s="41">
        <v>1074.1833333333336</v>
      </c>
      <c r="L185" s="41">
        <v>1094.4166666666672</v>
      </c>
      <c r="M185" s="31">
        <v>1053.95</v>
      </c>
      <c r="N185" s="31">
        <v>1019.05</v>
      </c>
      <c r="O185" s="42">
        <v>2156875</v>
      </c>
      <c r="P185" s="43">
        <v>4.3127629733520335E-2</v>
      </c>
    </row>
    <row r="186" spans="1:16" ht="12.75" customHeight="1">
      <c r="A186" s="31">
        <v>176</v>
      </c>
      <c r="B186" s="32" t="s">
        <v>49</v>
      </c>
      <c r="C186" s="33" t="s">
        <v>208</v>
      </c>
      <c r="D186" s="34">
        <v>44497</v>
      </c>
      <c r="E186" s="40">
        <v>625.9</v>
      </c>
      <c r="F186" s="40">
        <v>617.41666666666663</v>
      </c>
      <c r="G186" s="41">
        <v>605.83333333333326</v>
      </c>
      <c r="H186" s="41">
        <v>585.76666666666665</v>
      </c>
      <c r="I186" s="41">
        <v>574.18333333333328</v>
      </c>
      <c r="J186" s="41">
        <v>637.48333333333323</v>
      </c>
      <c r="K186" s="41">
        <v>649.06666666666649</v>
      </c>
      <c r="L186" s="41">
        <v>669.13333333333321</v>
      </c>
      <c r="M186" s="31">
        <v>629</v>
      </c>
      <c r="N186" s="31">
        <v>597.35</v>
      </c>
      <c r="O186" s="42">
        <v>7588000</v>
      </c>
      <c r="P186" s="43">
        <v>1.6632785067455184E-3</v>
      </c>
    </row>
    <row r="187" spans="1:16" ht="12.75" customHeight="1">
      <c r="A187" s="31">
        <v>177</v>
      </c>
      <c r="B187" s="32" t="s">
        <v>56</v>
      </c>
      <c r="C187" s="33" t="s">
        <v>209</v>
      </c>
      <c r="D187" s="34">
        <v>44497</v>
      </c>
      <c r="E187" s="40">
        <v>1663.3</v>
      </c>
      <c r="F187" s="40">
        <v>1655.5166666666664</v>
      </c>
      <c r="G187" s="41">
        <v>1639.4333333333329</v>
      </c>
      <c r="H187" s="41">
        <v>1615.5666666666666</v>
      </c>
      <c r="I187" s="41">
        <v>1599.4833333333331</v>
      </c>
      <c r="J187" s="41">
        <v>1679.3833333333328</v>
      </c>
      <c r="K187" s="41">
        <v>1695.4666666666662</v>
      </c>
      <c r="L187" s="41">
        <v>1719.3333333333326</v>
      </c>
      <c r="M187" s="31">
        <v>1671.6</v>
      </c>
      <c r="N187" s="31">
        <v>1631.65</v>
      </c>
      <c r="O187" s="42">
        <v>1701000</v>
      </c>
      <c r="P187" s="43">
        <v>6.9542253521126765E-2</v>
      </c>
    </row>
    <row r="188" spans="1:16" ht="12.75" customHeight="1">
      <c r="A188" s="31">
        <v>178</v>
      </c>
      <c r="B188" s="32" t="s">
        <v>42</v>
      </c>
      <c r="C188" s="33" t="s">
        <v>210</v>
      </c>
      <c r="D188" s="34">
        <v>44497</v>
      </c>
      <c r="E188" s="40">
        <v>7276.6</v>
      </c>
      <c r="F188" s="40">
        <v>7241.0333333333328</v>
      </c>
      <c r="G188" s="41">
        <v>7183.1166666666659</v>
      </c>
      <c r="H188" s="41">
        <v>7089.6333333333332</v>
      </c>
      <c r="I188" s="41">
        <v>7031.7166666666662</v>
      </c>
      <c r="J188" s="41">
        <v>7334.5166666666655</v>
      </c>
      <c r="K188" s="41">
        <v>7392.4333333333334</v>
      </c>
      <c r="L188" s="41">
        <v>7485.9166666666652</v>
      </c>
      <c r="M188" s="31">
        <v>7298.95</v>
      </c>
      <c r="N188" s="31">
        <v>7147.55</v>
      </c>
      <c r="O188" s="42">
        <v>2459200</v>
      </c>
      <c r="P188" s="43">
        <v>-4.2255715231530162E-2</v>
      </c>
    </row>
    <row r="189" spans="1:16" ht="12.75" customHeight="1">
      <c r="A189" s="31">
        <v>179</v>
      </c>
      <c r="B189" s="32" t="s">
        <v>38</v>
      </c>
      <c r="C189" s="33" t="s">
        <v>211</v>
      </c>
      <c r="D189" s="34">
        <v>44497</v>
      </c>
      <c r="E189" s="40">
        <v>714.85</v>
      </c>
      <c r="F189" s="40">
        <v>707.7833333333333</v>
      </c>
      <c r="G189" s="41">
        <v>698.41666666666663</v>
      </c>
      <c r="H189" s="41">
        <v>681.98333333333335</v>
      </c>
      <c r="I189" s="41">
        <v>672.61666666666667</v>
      </c>
      <c r="J189" s="41">
        <v>724.21666666666658</v>
      </c>
      <c r="K189" s="41">
        <v>733.58333333333337</v>
      </c>
      <c r="L189" s="41">
        <v>750.01666666666654</v>
      </c>
      <c r="M189" s="31">
        <v>717.15</v>
      </c>
      <c r="N189" s="31">
        <v>691.35</v>
      </c>
      <c r="O189" s="42">
        <v>26146900</v>
      </c>
      <c r="P189" s="43">
        <v>-1.8303397110503709E-2</v>
      </c>
    </row>
    <row r="190" spans="1:16" ht="12.75" customHeight="1">
      <c r="A190" s="31">
        <v>180</v>
      </c>
      <c r="B190" s="32" t="s">
        <v>120</v>
      </c>
      <c r="C190" s="33" t="s">
        <v>212</v>
      </c>
      <c r="D190" s="34">
        <v>44497</v>
      </c>
      <c r="E190" s="40">
        <v>330.25</v>
      </c>
      <c r="F190" s="40">
        <v>327.65000000000003</v>
      </c>
      <c r="G190" s="41">
        <v>322.85000000000008</v>
      </c>
      <c r="H190" s="41">
        <v>315.45000000000005</v>
      </c>
      <c r="I190" s="41">
        <v>310.65000000000009</v>
      </c>
      <c r="J190" s="41">
        <v>335.05000000000007</v>
      </c>
      <c r="K190" s="41">
        <v>339.85</v>
      </c>
      <c r="L190" s="41">
        <v>347.25000000000006</v>
      </c>
      <c r="M190" s="31">
        <v>332.45</v>
      </c>
      <c r="N190" s="31">
        <v>320.25</v>
      </c>
      <c r="O190" s="42">
        <v>132413400</v>
      </c>
      <c r="P190" s="43">
        <v>1.8333532006198593E-2</v>
      </c>
    </row>
    <row r="191" spans="1:16" ht="12.75" customHeight="1">
      <c r="A191" s="31">
        <v>181</v>
      </c>
      <c r="B191" s="32" t="s">
        <v>70</v>
      </c>
      <c r="C191" s="33" t="s">
        <v>213</v>
      </c>
      <c r="D191" s="34">
        <v>44497</v>
      </c>
      <c r="E191" s="40">
        <v>1191.8499999999999</v>
      </c>
      <c r="F191" s="40">
        <v>1188.6833333333334</v>
      </c>
      <c r="G191" s="41">
        <v>1179.3666666666668</v>
      </c>
      <c r="H191" s="41">
        <v>1166.8833333333334</v>
      </c>
      <c r="I191" s="41">
        <v>1157.5666666666668</v>
      </c>
      <c r="J191" s="41">
        <v>1201.1666666666667</v>
      </c>
      <c r="K191" s="41">
        <v>1210.4833333333333</v>
      </c>
      <c r="L191" s="41">
        <v>1222.9666666666667</v>
      </c>
      <c r="M191" s="31">
        <v>1198</v>
      </c>
      <c r="N191" s="31">
        <v>1176.2</v>
      </c>
      <c r="O191" s="42">
        <v>2773000</v>
      </c>
      <c r="P191" s="43">
        <v>2.4759793052475981E-2</v>
      </c>
    </row>
    <row r="192" spans="1:16" ht="12.75" customHeight="1">
      <c r="A192" s="31">
        <v>182</v>
      </c>
      <c r="B192" s="32" t="s">
        <v>87</v>
      </c>
      <c r="C192" s="33" t="s">
        <v>214</v>
      </c>
      <c r="D192" s="34">
        <v>44497</v>
      </c>
      <c r="E192" s="40">
        <v>669.65</v>
      </c>
      <c r="F192" s="40">
        <v>671.44999999999993</v>
      </c>
      <c r="G192" s="41">
        <v>663.79999999999984</v>
      </c>
      <c r="H192" s="41">
        <v>657.94999999999993</v>
      </c>
      <c r="I192" s="41">
        <v>650.29999999999984</v>
      </c>
      <c r="J192" s="41">
        <v>677.29999999999984</v>
      </c>
      <c r="K192" s="41">
        <v>684.94999999999993</v>
      </c>
      <c r="L192" s="41">
        <v>690.79999999999984</v>
      </c>
      <c r="M192" s="31">
        <v>679.1</v>
      </c>
      <c r="N192" s="31">
        <v>665.6</v>
      </c>
      <c r="O192" s="42">
        <v>30672000</v>
      </c>
      <c r="P192" s="43">
        <v>1.4178393820759708E-2</v>
      </c>
    </row>
    <row r="193" spans="1:16" ht="12.75" customHeight="1">
      <c r="A193" s="31">
        <v>183</v>
      </c>
      <c r="B193" s="32" t="s">
        <v>182</v>
      </c>
      <c r="C193" s="33" t="s">
        <v>215</v>
      </c>
      <c r="D193" s="34">
        <v>44497</v>
      </c>
      <c r="E193" s="40">
        <v>317.7</v>
      </c>
      <c r="F193" s="40">
        <v>314.48333333333335</v>
      </c>
      <c r="G193" s="41">
        <v>302.91666666666669</v>
      </c>
      <c r="H193" s="41">
        <v>288.13333333333333</v>
      </c>
      <c r="I193" s="41">
        <v>276.56666666666666</v>
      </c>
      <c r="J193" s="41">
        <v>329.26666666666671</v>
      </c>
      <c r="K193" s="41">
        <v>340.83333333333331</v>
      </c>
      <c r="L193" s="41">
        <v>355.61666666666673</v>
      </c>
      <c r="M193" s="31">
        <v>326.05</v>
      </c>
      <c r="N193" s="31">
        <v>299.7</v>
      </c>
      <c r="O193" s="42">
        <v>76485000</v>
      </c>
      <c r="P193" s="43">
        <v>-9.518259518259518E-3</v>
      </c>
    </row>
    <row r="194" spans="1:16" ht="12.75" customHeight="1">
      <c r="A194" s="31"/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B196" s="45"/>
      <c r="C196" s="44"/>
      <c r="D196" s="46"/>
      <c r="E196" s="47"/>
      <c r="F196" s="47"/>
      <c r="G196" s="48"/>
      <c r="H196" s="48"/>
      <c r="I196" s="48"/>
      <c r="J196" s="48"/>
      <c r="K196" s="48"/>
      <c r="L196" s="1"/>
      <c r="M196" s="1"/>
      <c r="N196" s="1"/>
      <c r="O196" s="1"/>
      <c r="P196" s="1"/>
    </row>
    <row r="197" spans="1:16" ht="12.75" customHeight="1">
      <c r="A197" s="44"/>
      <c r="B197" s="4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216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217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218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219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220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221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222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223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224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225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226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227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228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229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230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3" t="s">
        <v>16</v>
      </c>
      <c r="B8" s="505"/>
      <c r="C8" s="509" t="s">
        <v>20</v>
      </c>
      <c r="D8" s="509" t="s">
        <v>21</v>
      </c>
      <c r="E8" s="500" t="s">
        <v>22</v>
      </c>
      <c r="F8" s="501"/>
      <c r="G8" s="502"/>
      <c r="H8" s="500" t="s">
        <v>23</v>
      </c>
      <c r="I8" s="501"/>
      <c r="J8" s="502"/>
      <c r="K8" s="26"/>
      <c r="L8" s="53"/>
      <c r="M8" s="53"/>
      <c r="N8" s="1"/>
      <c r="O8" s="1"/>
    </row>
    <row r="9" spans="1:15" ht="36" customHeight="1">
      <c r="A9" s="507"/>
      <c r="B9" s="508"/>
      <c r="C9" s="508"/>
      <c r="D9" s="5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18268.400000000001</v>
      </c>
      <c r="D10" s="35">
        <v>18226.050000000003</v>
      </c>
      <c r="E10" s="35">
        <v>18141.650000000005</v>
      </c>
      <c r="F10" s="35">
        <v>18014.900000000001</v>
      </c>
      <c r="G10" s="35">
        <v>17930.500000000004</v>
      </c>
      <c r="H10" s="35">
        <v>18352.800000000007</v>
      </c>
      <c r="I10" s="35">
        <v>18437.2</v>
      </c>
      <c r="J10" s="35">
        <v>18563.950000000008</v>
      </c>
      <c r="K10" s="37">
        <v>18310.45</v>
      </c>
      <c r="L10" s="37">
        <v>18099.3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41238.300000000003</v>
      </c>
      <c r="D11" s="40">
        <v>41144.9</v>
      </c>
      <c r="E11" s="40">
        <v>40922.550000000003</v>
      </c>
      <c r="F11" s="40">
        <v>40606.800000000003</v>
      </c>
      <c r="G11" s="40">
        <v>40384.450000000004</v>
      </c>
      <c r="H11" s="40">
        <v>41460.65</v>
      </c>
      <c r="I11" s="40">
        <v>41682.999999999993</v>
      </c>
      <c r="J11" s="40">
        <v>41998.75</v>
      </c>
      <c r="K11" s="31">
        <v>41367.25</v>
      </c>
      <c r="L11" s="31">
        <v>40829.15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2401.6999999999998</v>
      </c>
      <c r="D12" s="40">
        <v>2398.8833333333332</v>
      </c>
      <c r="E12" s="40">
        <v>2389.3166666666666</v>
      </c>
      <c r="F12" s="40">
        <v>2376.9333333333334</v>
      </c>
      <c r="G12" s="40">
        <v>2367.3666666666668</v>
      </c>
      <c r="H12" s="40">
        <v>2411.2666666666664</v>
      </c>
      <c r="I12" s="40">
        <v>2420.833333333333</v>
      </c>
      <c r="J12" s="40">
        <v>2433.2166666666662</v>
      </c>
      <c r="K12" s="31">
        <v>2408.4499999999998</v>
      </c>
      <c r="L12" s="31">
        <v>2386.5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5169.3</v>
      </c>
      <c r="D13" s="40">
        <v>5154.5666666666666</v>
      </c>
      <c r="E13" s="40">
        <v>5131.3833333333332</v>
      </c>
      <c r="F13" s="40">
        <v>5093.4666666666662</v>
      </c>
      <c r="G13" s="40">
        <v>5070.2833333333328</v>
      </c>
      <c r="H13" s="40">
        <v>5192.4833333333336</v>
      </c>
      <c r="I13" s="40">
        <v>5215.6666666666661</v>
      </c>
      <c r="J13" s="40">
        <v>5253.5833333333339</v>
      </c>
      <c r="K13" s="31">
        <v>5177.75</v>
      </c>
      <c r="L13" s="31">
        <v>5116.6499999999996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35162.35</v>
      </c>
      <c r="D14" s="40">
        <v>35273.316666666666</v>
      </c>
      <c r="E14" s="40">
        <v>34846.783333333333</v>
      </c>
      <c r="F14" s="40">
        <v>34531.216666666667</v>
      </c>
      <c r="G14" s="40">
        <v>34104.683333333334</v>
      </c>
      <c r="H14" s="40">
        <v>35588.883333333331</v>
      </c>
      <c r="I14" s="40">
        <v>36015.416666666657</v>
      </c>
      <c r="J14" s="40">
        <v>36330.98333333333</v>
      </c>
      <c r="K14" s="31">
        <v>35699.85</v>
      </c>
      <c r="L14" s="31">
        <v>34957.75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4176.3</v>
      </c>
      <c r="D15" s="40">
        <v>4171.0666666666666</v>
      </c>
      <c r="E15" s="40">
        <v>4153.4333333333334</v>
      </c>
      <c r="F15" s="40">
        <v>4130.5666666666666</v>
      </c>
      <c r="G15" s="40">
        <v>4112.9333333333334</v>
      </c>
      <c r="H15" s="40">
        <v>4193.9333333333334</v>
      </c>
      <c r="I15" s="40">
        <v>4211.5666666666666</v>
      </c>
      <c r="J15" s="40">
        <v>4234.4333333333334</v>
      </c>
      <c r="K15" s="31">
        <v>4188.7</v>
      </c>
      <c r="L15" s="31">
        <v>4148.2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8641.65</v>
      </c>
      <c r="D16" s="40">
        <v>8590.6999999999989</v>
      </c>
      <c r="E16" s="40">
        <v>8524.7999999999975</v>
      </c>
      <c r="F16" s="40">
        <v>8407.9499999999989</v>
      </c>
      <c r="G16" s="40">
        <v>8342.0499999999975</v>
      </c>
      <c r="H16" s="40">
        <v>8707.5499999999975</v>
      </c>
      <c r="I16" s="40">
        <v>8773.4499999999989</v>
      </c>
      <c r="J16" s="40">
        <v>8890.2999999999975</v>
      </c>
      <c r="K16" s="31">
        <v>8656.6</v>
      </c>
      <c r="L16" s="31">
        <v>8473.85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2236.3000000000002</v>
      </c>
      <c r="D17" s="40">
        <v>2230.4166666666665</v>
      </c>
      <c r="E17" s="40">
        <v>2215.8833333333332</v>
      </c>
      <c r="F17" s="40">
        <v>2195.4666666666667</v>
      </c>
      <c r="G17" s="40">
        <v>2180.9333333333334</v>
      </c>
      <c r="H17" s="40">
        <v>2250.833333333333</v>
      </c>
      <c r="I17" s="40">
        <v>2265.3666666666668</v>
      </c>
      <c r="J17" s="40">
        <v>2285.7833333333328</v>
      </c>
      <c r="K17" s="31">
        <v>2244.9499999999998</v>
      </c>
      <c r="L17" s="31">
        <v>2210</v>
      </c>
      <c r="M17" s="31">
        <v>4.8437700000000001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1260.95</v>
      </c>
      <c r="D18" s="40">
        <v>1245.75</v>
      </c>
      <c r="E18" s="40">
        <v>1223.05</v>
      </c>
      <c r="F18" s="40">
        <v>1185.1499999999999</v>
      </c>
      <c r="G18" s="40">
        <v>1162.4499999999998</v>
      </c>
      <c r="H18" s="40">
        <v>1283.6500000000001</v>
      </c>
      <c r="I18" s="40">
        <v>1306.3499999999999</v>
      </c>
      <c r="J18" s="40">
        <v>1344.2500000000002</v>
      </c>
      <c r="K18" s="31">
        <v>1268.45</v>
      </c>
      <c r="L18" s="31">
        <v>1207.8499999999999</v>
      </c>
      <c r="M18" s="31">
        <v>22.64912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1014.45</v>
      </c>
      <c r="D19" s="40">
        <v>1012.1333333333333</v>
      </c>
      <c r="E19" s="40">
        <v>1005.3166666666666</v>
      </c>
      <c r="F19" s="40">
        <v>996.18333333333328</v>
      </c>
      <c r="G19" s="40">
        <v>989.36666666666656</v>
      </c>
      <c r="H19" s="40">
        <v>1021.2666666666667</v>
      </c>
      <c r="I19" s="40">
        <v>1028.0833333333335</v>
      </c>
      <c r="J19" s="40">
        <v>1037.2166666666667</v>
      </c>
      <c r="K19" s="31">
        <v>1018.95</v>
      </c>
      <c r="L19" s="31">
        <v>1003</v>
      </c>
      <c r="M19" s="31">
        <v>4.5687600000000002</v>
      </c>
      <c r="N19" s="1"/>
      <c r="O19" s="1"/>
    </row>
    <row r="20" spans="1:15" ht="12.75" customHeight="1">
      <c r="A20" s="56">
        <v>11</v>
      </c>
      <c r="B20" s="31" t="s">
        <v>239</v>
      </c>
      <c r="C20" s="31">
        <v>20205.2</v>
      </c>
      <c r="D20" s="40">
        <v>20163.783333333336</v>
      </c>
      <c r="E20" s="40">
        <v>20041.416666666672</v>
      </c>
      <c r="F20" s="40">
        <v>19877.633333333335</v>
      </c>
      <c r="G20" s="40">
        <v>19755.26666666667</v>
      </c>
      <c r="H20" s="40">
        <v>20327.566666666673</v>
      </c>
      <c r="I20" s="40">
        <v>20449.933333333334</v>
      </c>
      <c r="J20" s="40">
        <v>20613.716666666674</v>
      </c>
      <c r="K20" s="31">
        <v>20286.150000000001</v>
      </c>
      <c r="L20" s="31">
        <v>20000</v>
      </c>
      <c r="M20" s="31">
        <v>0.29283999999999999</v>
      </c>
      <c r="N20" s="1"/>
      <c r="O20" s="1"/>
    </row>
    <row r="21" spans="1:15" ht="12.75" customHeight="1">
      <c r="A21" s="56">
        <v>12</v>
      </c>
      <c r="B21" s="31" t="s">
        <v>45</v>
      </c>
      <c r="C21" s="31">
        <v>1543.85</v>
      </c>
      <c r="D21" s="40">
        <v>1540.6666666666667</v>
      </c>
      <c r="E21" s="40">
        <v>1524.0833333333335</v>
      </c>
      <c r="F21" s="40">
        <v>1504.3166666666668</v>
      </c>
      <c r="G21" s="40">
        <v>1487.7333333333336</v>
      </c>
      <c r="H21" s="40">
        <v>1560.4333333333334</v>
      </c>
      <c r="I21" s="40">
        <v>1577.0166666666669</v>
      </c>
      <c r="J21" s="40">
        <v>1596.7833333333333</v>
      </c>
      <c r="K21" s="31">
        <v>1557.25</v>
      </c>
      <c r="L21" s="31">
        <v>1520.9</v>
      </c>
      <c r="M21" s="31">
        <v>16.617830000000001</v>
      </c>
      <c r="N21" s="1"/>
      <c r="O21" s="1"/>
    </row>
    <row r="22" spans="1:15" ht="12.75" customHeight="1">
      <c r="A22" s="56">
        <v>13</v>
      </c>
      <c r="B22" s="31" t="s">
        <v>240</v>
      </c>
      <c r="C22" s="31">
        <v>1179.95</v>
      </c>
      <c r="D22" s="40">
        <v>1183.9166666666667</v>
      </c>
      <c r="E22" s="40">
        <v>1168.0333333333335</v>
      </c>
      <c r="F22" s="40">
        <v>1156.1166666666668</v>
      </c>
      <c r="G22" s="40">
        <v>1140.2333333333336</v>
      </c>
      <c r="H22" s="40">
        <v>1195.8333333333335</v>
      </c>
      <c r="I22" s="40">
        <v>1211.7166666666667</v>
      </c>
      <c r="J22" s="40">
        <v>1223.6333333333334</v>
      </c>
      <c r="K22" s="31">
        <v>1199.8</v>
      </c>
      <c r="L22" s="31">
        <v>1172</v>
      </c>
      <c r="M22" s="31">
        <v>1.38432</v>
      </c>
      <c r="N22" s="1"/>
      <c r="O22" s="1"/>
    </row>
    <row r="23" spans="1:15" ht="12.75" customHeight="1">
      <c r="A23" s="56">
        <v>14</v>
      </c>
      <c r="B23" s="31" t="s">
        <v>46</v>
      </c>
      <c r="C23" s="31">
        <v>749.9</v>
      </c>
      <c r="D23" s="40">
        <v>749.5</v>
      </c>
      <c r="E23" s="40">
        <v>740.45</v>
      </c>
      <c r="F23" s="40">
        <v>731</v>
      </c>
      <c r="G23" s="40">
        <v>721.95</v>
      </c>
      <c r="H23" s="40">
        <v>758.95</v>
      </c>
      <c r="I23" s="40">
        <v>768</v>
      </c>
      <c r="J23" s="40">
        <v>777.45</v>
      </c>
      <c r="K23" s="31">
        <v>758.55</v>
      </c>
      <c r="L23" s="31">
        <v>740.05</v>
      </c>
      <c r="M23" s="31">
        <v>30.939330000000002</v>
      </c>
      <c r="N23" s="1"/>
      <c r="O23" s="1"/>
    </row>
    <row r="24" spans="1:15" ht="12.75" customHeight="1">
      <c r="A24" s="56">
        <v>15</v>
      </c>
      <c r="B24" s="31" t="s">
        <v>241</v>
      </c>
      <c r="C24" s="31">
        <v>1434.05</v>
      </c>
      <c r="D24" s="40">
        <v>1438.4166666666667</v>
      </c>
      <c r="E24" s="40">
        <v>1406.8333333333335</v>
      </c>
      <c r="F24" s="40">
        <v>1379.6166666666668</v>
      </c>
      <c r="G24" s="40">
        <v>1348.0333333333335</v>
      </c>
      <c r="H24" s="40">
        <v>1465.6333333333334</v>
      </c>
      <c r="I24" s="40">
        <v>1497.2166666666669</v>
      </c>
      <c r="J24" s="40">
        <v>1524.4333333333334</v>
      </c>
      <c r="K24" s="31">
        <v>1470</v>
      </c>
      <c r="L24" s="31">
        <v>1411.2</v>
      </c>
      <c r="M24" s="31">
        <v>5.9325200000000002</v>
      </c>
      <c r="N24" s="1"/>
      <c r="O24" s="1"/>
    </row>
    <row r="25" spans="1:15" ht="12.75" customHeight="1">
      <c r="A25" s="56">
        <v>16</v>
      </c>
      <c r="B25" s="31" t="s">
        <v>242</v>
      </c>
      <c r="C25" s="31">
        <v>1854.85</v>
      </c>
      <c r="D25" s="40">
        <v>1851.6000000000001</v>
      </c>
      <c r="E25" s="40">
        <v>1803.2500000000002</v>
      </c>
      <c r="F25" s="40">
        <v>1751.65</v>
      </c>
      <c r="G25" s="40">
        <v>1703.3000000000002</v>
      </c>
      <c r="H25" s="40">
        <v>1903.2000000000003</v>
      </c>
      <c r="I25" s="40">
        <v>1951.5500000000002</v>
      </c>
      <c r="J25" s="40">
        <v>2003.1500000000003</v>
      </c>
      <c r="K25" s="31">
        <v>1899.95</v>
      </c>
      <c r="L25" s="31">
        <v>1800</v>
      </c>
      <c r="M25" s="31">
        <v>0.62878999999999996</v>
      </c>
      <c r="N25" s="1"/>
      <c r="O25" s="1"/>
    </row>
    <row r="26" spans="1:15" ht="12.75" customHeight="1">
      <c r="A26" s="56">
        <v>17</v>
      </c>
      <c r="B26" s="31" t="s">
        <v>243</v>
      </c>
      <c r="C26" s="31">
        <v>100.3</v>
      </c>
      <c r="D26" s="40">
        <v>99.949999999999989</v>
      </c>
      <c r="E26" s="40">
        <v>98.299999999999983</v>
      </c>
      <c r="F26" s="40">
        <v>96.3</v>
      </c>
      <c r="G26" s="40">
        <v>94.649999999999991</v>
      </c>
      <c r="H26" s="40">
        <v>101.94999999999997</v>
      </c>
      <c r="I26" s="40">
        <v>103.59999999999998</v>
      </c>
      <c r="J26" s="40">
        <v>105.59999999999997</v>
      </c>
      <c r="K26" s="31">
        <v>101.6</v>
      </c>
      <c r="L26" s="31">
        <v>97.95</v>
      </c>
      <c r="M26" s="31">
        <v>26.889109999999999</v>
      </c>
      <c r="N26" s="1"/>
      <c r="O26" s="1"/>
    </row>
    <row r="27" spans="1:15" ht="12.75" customHeight="1">
      <c r="A27" s="56">
        <v>18</v>
      </c>
      <c r="B27" s="31" t="s">
        <v>41</v>
      </c>
      <c r="C27" s="31">
        <v>260.25</v>
      </c>
      <c r="D27" s="40">
        <v>257.05</v>
      </c>
      <c r="E27" s="40">
        <v>252.20000000000005</v>
      </c>
      <c r="F27" s="40">
        <v>244.15000000000003</v>
      </c>
      <c r="G27" s="40">
        <v>239.30000000000007</v>
      </c>
      <c r="H27" s="40">
        <v>265.10000000000002</v>
      </c>
      <c r="I27" s="40">
        <v>269.95000000000005</v>
      </c>
      <c r="J27" s="40">
        <v>278</v>
      </c>
      <c r="K27" s="31">
        <v>261.89999999999998</v>
      </c>
      <c r="L27" s="31">
        <v>249</v>
      </c>
      <c r="M27" s="31">
        <v>32.994480000000003</v>
      </c>
      <c r="N27" s="1"/>
      <c r="O27" s="1"/>
    </row>
    <row r="28" spans="1:15" ht="12.75" customHeight="1">
      <c r="A28" s="56">
        <v>19</v>
      </c>
      <c r="B28" s="31" t="s">
        <v>244</v>
      </c>
      <c r="C28" s="31">
        <v>2117.85</v>
      </c>
      <c r="D28" s="40">
        <v>2130.9999999999995</v>
      </c>
      <c r="E28" s="40">
        <v>2088.0499999999993</v>
      </c>
      <c r="F28" s="40">
        <v>2058.2499999999995</v>
      </c>
      <c r="G28" s="40">
        <v>2015.2999999999993</v>
      </c>
      <c r="H28" s="40">
        <v>2160.7999999999993</v>
      </c>
      <c r="I28" s="40">
        <v>2203.7499999999991</v>
      </c>
      <c r="J28" s="40">
        <v>2233.5499999999993</v>
      </c>
      <c r="K28" s="31">
        <v>2173.9499999999998</v>
      </c>
      <c r="L28" s="31">
        <v>2101.1999999999998</v>
      </c>
      <c r="M28" s="31">
        <v>0.34333999999999998</v>
      </c>
      <c r="N28" s="1"/>
      <c r="O28" s="1"/>
    </row>
    <row r="29" spans="1:15" ht="12.75" customHeight="1">
      <c r="A29" s="56">
        <v>20</v>
      </c>
      <c r="B29" s="31" t="s">
        <v>52</v>
      </c>
      <c r="C29" s="31">
        <v>756.95</v>
      </c>
      <c r="D29" s="40">
        <v>755.05000000000007</v>
      </c>
      <c r="E29" s="40">
        <v>742.90000000000009</v>
      </c>
      <c r="F29" s="40">
        <v>728.85</v>
      </c>
      <c r="G29" s="40">
        <v>716.7</v>
      </c>
      <c r="H29" s="40">
        <v>769.10000000000014</v>
      </c>
      <c r="I29" s="40">
        <v>781.25</v>
      </c>
      <c r="J29" s="40">
        <v>795.30000000000018</v>
      </c>
      <c r="K29" s="31">
        <v>767.2</v>
      </c>
      <c r="L29" s="31">
        <v>741</v>
      </c>
      <c r="M29" s="31">
        <v>2.3609900000000001</v>
      </c>
      <c r="N29" s="1"/>
      <c r="O29" s="1"/>
    </row>
    <row r="30" spans="1:15" ht="12.75" customHeight="1">
      <c r="A30" s="56">
        <v>21</v>
      </c>
      <c r="B30" s="31" t="s">
        <v>48</v>
      </c>
      <c r="C30" s="31">
        <v>3695.85</v>
      </c>
      <c r="D30" s="40">
        <v>3696.9499999999994</v>
      </c>
      <c r="E30" s="40">
        <v>3669.0999999999985</v>
      </c>
      <c r="F30" s="40">
        <v>3642.349999999999</v>
      </c>
      <c r="G30" s="40">
        <v>3614.4999999999982</v>
      </c>
      <c r="H30" s="40">
        <v>3723.6999999999989</v>
      </c>
      <c r="I30" s="40">
        <v>3751.55</v>
      </c>
      <c r="J30" s="40">
        <v>3778.2999999999993</v>
      </c>
      <c r="K30" s="31">
        <v>3724.8</v>
      </c>
      <c r="L30" s="31">
        <v>3670.2</v>
      </c>
      <c r="M30" s="31">
        <v>0.84404000000000001</v>
      </c>
      <c r="N30" s="1"/>
      <c r="O30" s="1"/>
    </row>
    <row r="31" spans="1:15" ht="12.75" customHeight="1">
      <c r="A31" s="56">
        <v>22</v>
      </c>
      <c r="B31" s="31" t="s">
        <v>50</v>
      </c>
      <c r="C31" s="31">
        <v>699.85</v>
      </c>
      <c r="D31" s="40">
        <v>698.26666666666677</v>
      </c>
      <c r="E31" s="40">
        <v>694.18333333333351</v>
      </c>
      <c r="F31" s="40">
        <v>688.51666666666677</v>
      </c>
      <c r="G31" s="40">
        <v>684.43333333333351</v>
      </c>
      <c r="H31" s="40">
        <v>703.93333333333351</v>
      </c>
      <c r="I31" s="40">
        <v>708.01666666666677</v>
      </c>
      <c r="J31" s="40">
        <v>713.68333333333351</v>
      </c>
      <c r="K31" s="31">
        <v>702.35</v>
      </c>
      <c r="L31" s="31">
        <v>692.6</v>
      </c>
      <c r="M31" s="31">
        <v>7.3238500000000002</v>
      </c>
      <c r="N31" s="1"/>
      <c r="O31" s="1"/>
    </row>
    <row r="32" spans="1:15" ht="12.75" customHeight="1">
      <c r="A32" s="56">
        <v>23</v>
      </c>
      <c r="B32" s="31" t="s">
        <v>51</v>
      </c>
      <c r="C32" s="31">
        <v>380.35</v>
      </c>
      <c r="D32" s="40">
        <v>378.3</v>
      </c>
      <c r="E32" s="40">
        <v>375.3</v>
      </c>
      <c r="F32" s="40">
        <v>370.25</v>
      </c>
      <c r="G32" s="40">
        <v>367.25</v>
      </c>
      <c r="H32" s="40">
        <v>383.35</v>
      </c>
      <c r="I32" s="40">
        <v>386.35</v>
      </c>
      <c r="J32" s="40">
        <v>391.40000000000003</v>
      </c>
      <c r="K32" s="31">
        <v>381.3</v>
      </c>
      <c r="L32" s="31">
        <v>373.25</v>
      </c>
      <c r="M32" s="31">
        <v>34.273180000000004</v>
      </c>
      <c r="N32" s="1"/>
      <c r="O32" s="1"/>
    </row>
    <row r="33" spans="1:15" ht="12.75" customHeight="1">
      <c r="A33" s="56">
        <v>24</v>
      </c>
      <c r="B33" s="31" t="s">
        <v>53</v>
      </c>
      <c r="C33" s="31">
        <v>4267.95</v>
      </c>
      <c r="D33" s="40">
        <v>4237.333333333333</v>
      </c>
      <c r="E33" s="40">
        <v>4166.1666666666661</v>
      </c>
      <c r="F33" s="40">
        <v>4064.3833333333332</v>
      </c>
      <c r="G33" s="40">
        <v>3993.2166666666662</v>
      </c>
      <c r="H33" s="40">
        <v>4339.1166666666659</v>
      </c>
      <c r="I33" s="40">
        <v>4410.2833333333319</v>
      </c>
      <c r="J33" s="40">
        <v>4512.0666666666657</v>
      </c>
      <c r="K33" s="31">
        <v>4308.5</v>
      </c>
      <c r="L33" s="31">
        <v>4135.55</v>
      </c>
      <c r="M33" s="31">
        <v>7.9044999999999996</v>
      </c>
      <c r="N33" s="1"/>
      <c r="O33" s="1"/>
    </row>
    <row r="34" spans="1:15" ht="12.75" customHeight="1">
      <c r="A34" s="56">
        <v>25</v>
      </c>
      <c r="B34" s="31" t="s">
        <v>54</v>
      </c>
      <c r="C34" s="31">
        <v>219.05</v>
      </c>
      <c r="D34" s="40">
        <v>218.73333333333335</v>
      </c>
      <c r="E34" s="40">
        <v>216.06666666666669</v>
      </c>
      <c r="F34" s="40">
        <v>213.08333333333334</v>
      </c>
      <c r="G34" s="40">
        <v>210.41666666666669</v>
      </c>
      <c r="H34" s="40">
        <v>221.7166666666667</v>
      </c>
      <c r="I34" s="40">
        <v>224.38333333333333</v>
      </c>
      <c r="J34" s="40">
        <v>227.3666666666667</v>
      </c>
      <c r="K34" s="31">
        <v>221.4</v>
      </c>
      <c r="L34" s="31">
        <v>215.75</v>
      </c>
      <c r="M34" s="31">
        <v>32.814439999999998</v>
      </c>
      <c r="N34" s="1"/>
      <c r="O34" s="1"/>
    </row>
    <row r="35" spans="1:15" ht="12.75" customHeight="1">
      <c r="A35" s="56">
        <v>26</v>
      </c>
      <c r="B35" s="31" t="s">
        <v>55</v>
      </c>
      <c r="C35" s="31">
        <v>143.35</v>
      </c>
      <c r="D35" s="40">
        <v>141.39999999999998</v>
      </c>
      <c r="E35" s="40">
        <v>138.84999999999997</v>
      </c>
      <c r="F35" s="40">
        <v>134.35</v>
      </c>
      <c r="G35" s="40">
        <v>131.79999999999998</v>
      </c>
      <c r="H35" s="40">
        <v>145.89999999999995</v>
      </c>
      <c r="I35" s="40">
        <v>148.44999999999996</v>
      </c>
      <c r="J35" s="40">
        <v>152.94999999999993</v>
      </c>
      <c r="K35" s="31">
        <v>143.94999999999999</v>
      </c>
      <c r="L35" s="31">
        <v>136.9</v>
      </c>
      <c r="M35" s="31">
        <v>125.17838999999999</v>
      </c>
      <c r="N35" s="1"/>
      <c r="O35" s="1"/>
    </row>
    <row r="36" spans="1:15" ht="12.75" customHeight="1">
      <c r="A36" s="56">
        <v>27</v>
      </c>
      <c r="B36" s="31" t="s">
        <v>57</v>
      </c>
      <c r="C36" s="31">
        <v>2969.8</v>
      </c>
      <c r="D36" s="40">
        <v>2963.9333333333329</v>
      </c>
      <c r="E36" s="40">
        <v>2903.8666666666659</v>
      </c>
      <c r="F36" s="40">
        <v>2837.9333333333329</v>
      </c>
      <c r="G36" s="40">
        <v>2777.8666666666659</v>
      </c>
      <c r="H36" s="40">
        <v>3029.8666666666659</v>
      </c>
      <c r="I36" s="40">
        <v>3089.9333333333325</v>
      </c>
      <c r="J36" s="40">
        <v>3155.8666666666659</v>
      </c>
      <c r="K36" s="31">
        <v>3024</v>
      </c>
      <c r="L36" s="31">
        <v>2898</v>
      </c>
      <c r="M36" s="31">
        <v>19.882629999999999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703.5</v>
      </c>
      <c r="D37" s="40">
        <v>697.4666666666667</v>
      </c>
      <c r="E37" s="40">
        <v>689.43333333333339</v>
      </c>
      <c r="F37" s="40">
        <v>675.36666666666667</v>
      </c>
      <c r="G37" s="40">
        <v>667.33333333333337</v>
      </c>
      <c r="H37" s="40">
        <v>711.53333333333342</v>
      </c>
      <c r="I37" s="40">
        <v>719.56666666666672</v>
      </c>
      <c r="J37" s="40">
        <v>733.63333333333344</v>
      </c>
      <c r="K37" s="31">
        <v>705.5</v>
      </c>
      <c r="L37" s="31">
        <v>683.4</v>
      </c>
      <c r="M37" s="31">
        <v>17.172879999999999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4568.5</v>
      </c>
      <c r="D38" s="40">
        <v>4510.833333333333</v>
      </c>
      <c r="E38" s="40">
        <v>4422.6666666666661</v>
      </c>
      <c r="F38" s="40">
        <v>4276.833333333333</v>
      </c>
      <c r="G38" s="40">
        <v>4188.6666666666661</v>
      </c>
      <c r="H38" s="40">
        <v>4656.6666666666661</v>
      </c>
      <c r="I38" s="40">
        <v>4744.8333333333321</v>
      </c>
      <c r="J38" s="40">
        <v>4890.6666666666661</v>
      </c>
      <c r="K38" s="31">
        <v>4599</v>
      </c>
      <c r="L38" s="31">
        <v>4365</v>
      </c>
      <c r="M38" s="31">
        <v>6.3783399999999997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841.9</v>
      </c>
      <c r="D39" s="40">
        <v>839.01666666666677</v>
      </c>
      <c r="E39" s="40">
        <v>826.38333333333355</v>
      </c>
      <c r="F39" s="40">
        <v>810.86666666666679</v>
      </c>
      <c r="G39" s="40">
        <v>798.23333333333358</v>
      </c>
      <c r="H39" s="40">
        <v>854.53333333333353</v>
      </c>
      <c r="I39" s="40">
        <v>867.16666666666674</v>
      </c>
      <c r="J39" s="40">
        <v>882.68333333333351</v>
      </c>
      <c r="K39" s="31">
        <v>851.65</v>
      </c>
      <c r="L39" s="31">
        <v>823.5</v>
      </c>
      <c r="M39" s="31">
        <v>167.71908999999999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3791.75</v>
      </c>
      <c r="D40" s="40">
        <v>3788.6</v>
      </c>
      <c r="E40" s="40">
        <v>3765.3999999999996</v>
      </c>
      <c r="F40" s="40">
        <v>3739.0499999999997</v>
      </c>
      <c r="G40" s="40">
        <v>3715.8499999999995</v>
      </c>
      <c r="H40" s="40">
        <v>3814.95</v>
      </c>
      <c r="I40" s="40">
        <v>3838.1499999999996</v>
      </c>
      <c r="J40" s="40">
        <v>3864.5</v>
      </c>
      <c r="K40" s="31">
        <v>3811.8</v>
      </c>
      <c r="L40" s="31">
        <v>3762.25</v>
      </c>
      <c r="M40" s="31">
        <v>1.7004999999999999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7855.65</v>
      </c>
      <c r="D41" s="40">
        <v>7800.5666666666657</v>
      </c>
      <c r="E41" s="40">
        <v>7706.1833333333316</v>
      </c>
      <c r="F41" s="40">
        <v>7556.7166666666662</v>
      </c>
      <c r="G41" s="40">
        <v>7462.3333333333321</v>
      </c>
      <c r="H41" s="40">
        <v>7950.033333333331</v>
      </c>
      <c r="I41" s="40">
        <v>8044.4166666666661</v>
      </c>
      <c r="J41" s="40">
        <v>8193.8833333333314</v>
      </c>
      <c r="K41" s="31">
        <v>7894.95</v>
      </c>
      <c r="L41" s="31">
        <v>7651.1</v>
      </c>
      <c r="M41" s="31">
        <v>16.60575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18353.349999999999</v>
      </c>
      <c r="D42" s="40">
        <v>18259.466666666664</v>
      </c>
      <c r="E42" s="40">
        <v>18068.933333333327</v>
      </c>
      <c r="F42" s="40">
        <v>17784.516666666663</v>
      </c>
      <c r="G42" s="40">
        <v>17593.983333333326</v>
      </c>
      <c r="H42" s="40">
        <v>18543.883333333328</v>
      </c>
      <c r="I42" s="40">
        <v>18734.416666666661</v>
      </c>
      <c r="J42" s="40">
        <v>19018.833333333328</v>
      </c>
      <c r="K42" s="31">
        <v>18450</v>
      </c>
      <c r="L42" s="31">
        <v>17975.05</v>
      </c>
      <c r="M42" s="31">
        <v>2.9674900000000002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4725.5</v>
      </c>
      <c r="D43" s="40">
        <v>4735.5333333333338</v>
      </c>
      <c r="E43" s="40">
        <v>4693.0666666666675</v>
      </c>
      <c r="F43" s="40">
        <v>4660.6333333333341</v>
      </c>
      <c r="G43" s="40">
        <v>4618.1666666666679</v>
      </c>
      <c r="H43" s="40">
        <v>4767.9666666666672</v>
      </c>
      <c r="I43" s="40">
        <v>4810.4333333333325</v>
      </c>
      <c r="J43" s="40">
        <v>4842.8666666666668</v>
      </c>
      <c r="K43" s="31">
        <v>4778</v>
      </c>
      <c r="L43" s="31">
        <v>4703.1000000000004</v>
      </c>
      <c r="M43" s="31">
        <v>0.10372000000000001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2492.1999999999998</v>
      </c>
      <c r="D44" s="40">
        <v>2459.2000000000003</v>
      </c>
      <c r="E44" s="40">
        <v>2413.5000000000005</v>
      </c>
      <c r="F44" s="40">
        <v>2334.8000000000002</v>
      </c>
      <c r="G44" s="40">
        <v>2289.1000000000004</v>
      </c>
      <c r="H44" s="40">
        <v>2537.9000000000005</v>
      </c>
      <c r="I44" s="40">
        <v>2583.6000000000004</v>
      </c>
      <c r="J44" s="40">
        <v>2662.3000000000006</v>
      </c>
      <c r="K44" s="31">
        <v>2504.9</v>
      </c>
      <c r="L44" s="31">
        <v>2380.5</v>
      </c>
      <c r="M44" s="31">
        <v>5.5053200000000002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305.39999999999998</v>
      </c>
      <c r="D45" s="40">
        <v>306.8</v>
      </c>
      <c r="E45" s="40">
        <v>297.8</v>
      </c>
      <c r="F45" s="40">
        <v>290.2</v>
      </c>
      <c r="G45" s="40">
        <v>281.2</v>
      </c>
      <c r="H45" s="40">
        <v>314.40000000000003</v>
      </c>
      <c r="I45" s="40">
        <v>323.40000000000003</v>
      </c>
      <c r="J45" s="40">
        <v>331.00000000000006</v>
      </c>
      <c r="K45" s="31">
        <v>315.8</v>
      </c>
      <c r="L45" s="31">
        <v>299.2</v>
      </c>
      <c r="M45" s="31">
        <v>112.08268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99.9</v>
      </c>
      <c r="D46" s="40">
        <v>99.933333333333337</v>
      </c>
      <c r="E46" s="40">
        <v>96.466666666666669</v>
      </c>
      <c r="F46" s="40">
        <v>93.033333333333331</v>
      </c>
      <c r="G46" s="40">
        <v>89.566666666666663</v>
      </c>
      <c r="H46" s="40">
        <v>103.36666666666667</v>
      </c>
      <c r="I46" s="40">
        <v>106.83333333333334</v>
      </c>
      <c r="J46" s="40">
        <v>110.26666666666668</v>
      </c>
      <c r="K46" s="31">
        <v>103.4</v>
      </c>
      <c r="L46" s="31">
        <v>96.5</v>
      </c>
      <c r="M46" s="31">
        <v>1482.1129599999999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61.85</v>
      </c>
      <c r="D47" s="40">
        <v>62.04999999999999</v>
      </c>
      <c r="E47" s="40">
        <v>60.84999999999998</v>
      </c>
      <c r="F47" s="40">
        <v>59.849999999999987</v>
      </c>
      <c r="G47" s="40">
        <v>58.649999999999977</v>
      </c>
      <c r="H47" s="40">
        <v>63.049999999999983</v>
      </c>
      <c r="I47" s="40">
        <v>64.249999999999986</v>
      </c>
      <c r="J47" s="40">
        <v>65.249999999999986</v>
      </c>
      <c r="K47" s="31">
        <v>63.25</v>
      </c>
      <c r="L47" s="31">
        <v>61.05</v>
      </c>
      <c r="M47" s="31">
        <v>138.26130000000001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1989.5</v>
      </c>
      <c r="D48" s="40">
        <v>1983.7666666666667</v>
      </c>
      <c r="E48" s="40">
        <v>1962.7333333333333</v>
      </c>
      <c r="F48" s="40">
        <v>1935.9666666666667</v>
      </c>
      <c r="G48" s="40">
        <v>1914.9333333333334</v>
      </c>
      <c r="H48" s="40">
        <v>2010.5333333333333</v>
      </c>
      <c r="I48" s="40">
        <v>2031.5666666666666</v>
      </c>
      <c r="J48" s="40">
        <v>2058.333333333333</v>
      </c>
      <c r="K48" s="31">
        <v>2004.8</v>
      </c>
      <c r="L48" s="31">
        <v>1957</v>
      </c>
      <c r="M48" s="31">
        <v>2.7451400000000001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733.3</v>
      </c>
      <c r="D49" s="40">
        <v>731.35</v>
      </c>
      <c r="E49" s="40">
        <v>719.7</v>
      </c>
      <c r="F49" s="40">
        <v>706.1</v>
      </c>
      <c r="G49" s="40">
        <v>694.45</v>
      </c>
      <c r="H49" s="40">
        <v>744.95</v>
      </c>
      <c r="I49" s="40">
        <v>756.59999999999991</v>
      </c>
      <c r="J49" s="40">
        <v>770.2</v>
      </c>
      <c r="K49" s="31">
        <v>743</v>
      </c>
      <c r="L49" s="31">
        <v>717.75</v>
      </c>
      <c r="M49" s="31">
        <v>6.8613200000000001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206.2</v>
      </c>
      <c r="D50" s="40">
        <v>204.85</v>
      </c>
      <c r="E50" s="40">
        <v>202.45</v>
      </c>
      <c r="F50" s="40">
        <v>198.7</v>
      </c>
      <c r="G50" s="40">
        <v>196.29999999999998</v>
      </c>
      <c r="H50" s="40">
        <v>208.6</v>
      </c>
      <c r="I50" s="40">
        <v>211.00000000000003</v>
      </c>
      <c r="J50" s="40">
        <v>214.75</v>
      </c>
      <c r="K50" s="31">
        <v>207.25</v>
      </c>
      <c r="L50" s="31">
        <v>201.1</v>
      </c>
      <c r="M50" s="31">
        <v>31.683820000000001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785.9</v>
      </c>
      <c r="D51" s="40">
        <v>777.31666666666661</v>
      </c>
      <c r="E51" s="40">
        <v>766.63333333333321</v>
      </c>
      <c r="F51" s="40">
        <v>747.36666666666656</v>
      </c>
      <c r="G51" s="40">
        <v>736.68333333333317</v>
      </c>
      <c r="H51" s="40">
        <v>796.58333333333326</v>
      </c>
      <c r="I51" s="40">
        <v>807.26666666666665</v>
      </c>
      <c r="J51" s="40">
        <v>826.5333333333333</v>
      </c>
      <c r="K51" s="31">
        <v>788</v>
      </c>
      <c r="L51" s="31">
        <v>758.05</v>
      </c>
      <c r="M51" s="31">
        <v>12.98265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71.650000000000006</v>
      </c>
      <c r="D52" s="40">
        <v>70.8</v>
      </c>
      <c r="E52" s="40">
        <v>69.5</v>
      </c>
      <c r="F52" s="40">
        <v>67.350000000000009</v>
      </c>
      <c r="G52" s="40">
        <v>66.050000000000011</v>
      </c>
      <c r="H52" s="40">
        <v>72.949999999999989</v>
      </c>
      <c r="I52" s="40">
        <v>74.249999999999972</v>
      </c>
      <c r="J52" s="40">
        <v>76.399999999999977</v>
      </c>
      <c r="K52" s="31">
        <v>72.099999999999994</v>
      </c>
      <c r="L52" s="31">
        <v>68.650000000000006</v>
      </c>
      <c r="M52" s="31">
        <v>619.31483000000003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431.05</v>
      </c>
      <c r="D53" s="40">
        <v>432.01666666666665</v>
      </c>
      <c r="E53" s="40">
        <v>427.08333333333331</v>
      </c>
      <c r="F53" s="40">
        <v>423.11666666666667</v>
      </c>
      <c r="G53" s="40">
        <v>418.18333333333334</v>
      </c>
      <c r="H53" s="40">
        <v>435.98333333333329</v>
      </c>
      <c r="I53" s="40">
        <v>440.91666666666669</v>
      </c>
      <c r="J53" s="40">
        <v>444.88333333333327</v>
      </c>
      <c r="K53" s="31">
        <v>436.95</v>
      </c>
      <c r="L53" s="31">
        <v>428.05</v>
      </c>
      <c r="M53" s="31">
        <v>49.726129999999998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696.2</v>
      </c>
      <c r="D54" s="40">
        <v>698.35</v>
      </c>
      <c r="E54" s="40">
        <v>686.85</v>
      </c>
      <c r="F54" s="40">
        <v>677.5</v>
      </c>
      <c r="G54" s="40">
        <v>666</v>
      </c>
      <c r="H54" s="40">
        <v>707.7</v>
      </c>
      <c r="I54" s="40">
        <v>719.2</v>
      </c>
      <c r="J54" s="40">
        <v>728.55000000000007</v>
      </c>
      <c r="K54" s="31">
        <v>709.85</v>
      </c>
      <c r="L54" s="31">
        <v>689</v>
      </c>
      <c r="M54" s="31">
        <v>109.53878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333.55</v>
      </c>
      <c r="D55" s="40">
        <v>329.45</v>
      </c>
      <c r="E55" s="40">
        <v>324.2</v>
      </c>
      <c r="F55" s="40">
        <v>314.85000000000002</v>
      </c>
      <c r="G55" s="40">
        <v>309.60000000000002</v>
      </c>
      <c r="H55" s="40">
        <v>338.79999999999995</v>
      </c>
      <c r="I55" s="40">
        <v>344.04999999999995</v>
      </c>
      <c r="J55" s="40">
        <v>353.39999999999992</v>
      </c>
      <c r="K55" s="31">
        <v>334.7</v>
      </c>
      <c r="L55" s="31">
        <v>320.10000000000002</v>
      </c>
      <c r="M55" s="31">
        <v>31.13691</v>
      </c>
      <c r="N55" s="1"/>
      <c r="O55" s="1"/>
    </row>
    <row r="56" spans="1:15" ht="12.75" customHeight="1">
      <c r="A56" s="56">
        <v>47</v>
      </c>
      <c r="B56" s="31" t="s">
        <v>248</v>
      </c>
      <c r="C56" s="31">
        <v>1094.8</v>
      </c>
      <c r="D56" s="40">
        <v>1096.6000000000001</v>
      </c>
      <c r="E56" s="40">
        <v>1089.2000000000003</v>
      </c>
      <c r="F56" s="40">
        <v>1083.6000000000001</v>
      </c>
      <c r="G56" s="40">
        <v>1076.2000000000003</v>
      </c>
      <c r="H56" s="40">
        <v>1102.2000000000003</v>
      </c>
      <c r="I56" s="40">
        <v>1109.6000000000004</v>
      </c>
      <c r="J56" s="40">
        <v>1115.2000000000003</v>
      </c>
      <c r="K56" s="31">
        <v>1104</v>
      </c>
      <c r="L56" s="31">
        <v>1091</v>
      </c>
      <c r="M56" s="31">
        <v>0.25044</v>
      </c>
      <c r="N56" s="1"/>
      <c r="O56" s="1"/>
    </row>
    <row r="57" spans="1:15" ht="12.75" customHeight="1">
      <c r="A57" s="56">
        <v>48</v>
      </c>
      <c r="B57" s="31" t="s">
        <v>78</v>
      </c>
      <c r="C57" s="31">
        <v>17021.8</v>
      </c>
      <c r="D57" s="40">
        <v>16920.266666666666</v>
      </c>
      <c r="E57" s="40">
        <v>16761.533333333333</v>
      </c>
      <c r="F57" s="40">
        <v>16501.266666666666</v>
      </c>
      <c r="G57" s="40">
        <v>16342.533333333333</v>
      </c>
      <c r="H57" s="40">
        <v>17180.533333333333</v>
      </c>
      <c r="I57" s="40">
        <v>17339.266666666663</v>
      </c>
      <c r="J57" s="40">
        <v>17599.533333333333</v>
      </c>
      <c r="K57" s="31">
        <v>17079</v>
      </c>
      <c r="L57" s="31">
        <v>16660</v>
      </c>
      <c r="M57" s="31">
        <v>0.22206000000000001</v>
      </c>
      <c r="N57" s="1"/>
      <c r="O57" s="1"/>
    </row>
    <row r="58" spans="1:15" ht="12.75" customHeight="1">
      <c r="A58" s="56">
        <v>49</v>
      </c>
      <c r="B58" s="31" t="s">
        <v>81</v>
      </c>
      <c r="C58" s="31">
        <v>3692.8</v>
      </c>
      <c r="D58" s="40">
        <v>3667.9</v>
      </c>
      <c r="E58" s="40">
        <v>3630.75</v>
      </c>
      <c r="F58" s="40">
        <v>3568.7</v>
      </c>
      <c r="G58" s="40">
        <v>3531.5499999999997</v>
      </c>
      <c r="H58" s="40">
        <v>3729.9500000000003</v>
      </c>
      <c r="I58" s="40">
        <v>3767.1000000000008</v>
      </c>
      <c r="J58" s="40">
        <v>3829.1500000000005</v>
      </c>
      <c r="K58" s="31">
        <v>3705.05</v>
      </c>
      <c r="L58" s="31">
        <v>3605.85</v>
      </c>
      <c r="M58" s="31">
        <v>3.2682500000000001</v>
      </c>
      <c r="N58" s="1"/>
      <c r="O58" s="1"/>
    </row>
    <row r="59" spans="1:15" ht="12.75" customHeight="1">
      <c r="A59" s="56">
        <v>50</v>
      </c>
      <c r="B59" s="31" t="s">
        <v>249</v>
      </c>
      <c r="C59" s="31">
        <v>91.95</v>
      </c>
      <c r="D59" s="40">
        <v>92.116666666666674</v>
      </c>
      <c r="E59" s="40">
        <v>90.833333333333343</v>
      </c>
      <c r="F59" s="40">
        <v>89.716666666666669</v>
      </c>
      <c r="G59" s="40">
        <v>88.433333333333337</v>
      </c>
      <c r="H59" s="40">
        <v>93.233333333333348</v>
      </c>
      <c r="I59" s="40">
        <v>94.51666666666668</v>
      </c>
      <c r="J59" s="40">
        <v>95.633333333333354</v>
      </c>
      <c r="K59" s="31">
        <v>93.4</v>
      </c>
      <c r="L59" s="31">
        <v>91</v>
      </c>
      <c r="M59" s="31">
        <v>28.833950000000002</v>
      </c>
      <c r="N59" s="1"/>
      <c r="O59" s="1"/>
    </row>
    <row r="60" spans="1:15" ht="12.75" customHeight="1">
      <c r="A60" s="56">
        <v>51</v>
      </c>
      <c r="B60" s="31" t="s">
        <v>82</v>
      </c>
      <c r="C60" s="31">
        <v>508.8</v>
      </c>
      <c r="D60" s="40">
        <v>505.58333333333331</v>
      </c>
      <c r="E60" s="40">
        <v>501.16666666666663</v>
      </c>
      <c r="F60" s="40">
        <v>493.5333333333333</v>
      </c>
      <c r="G60" s="40">
        <v>489.11666666666662</v>
      </c>
      <c r="H60" s="40">
        <v>513.2166666666667</v>
      </c>
      <c r="I60" s="40">
        <v>517.63333333333321</v>
      </c>
      <c r="J60" s="40">
        <v>525.26666666666665</v>
      </c>
      <c r="K60" s="31">
        <v>510</v>
      </c>
      <c r="L60" s="31">
        <v>497.95</v>
      </c>
      <c r="M60" s="31">
        <v>19.21489</v>
      </c>
      <c r="N60" s="1"/>
      <c r="O60" s="1"/>
    </row>
    <row r="61" spans="1:15" ht="12.75" customHeight="1">
      <c r="A61" s="56">
        <v>52</v>
      </c>
      <c r="B61" s="31" t="s">
        <v>83</v>
      </c>
      <c r="C61" s="31">
        <v>193.35</v>
      </c>
      <c r="D61" s="40">
        <v>197.36666666666667</v>
      </c>
      <c r="E61" s="40">
        <v>187.23333333333335</v>
      </c>
      <c r="F61" s="40">
        <v>181.11666666666667</v>
      </c>
      <c r="G61" s="40">
        <v>170.98333333333335</v>
      </c>
      <c r="H61" s="40">
        <v>203.48333333333335</v>
      </c>
      <c r="I61" s="40">
        <v>213.61666666666667</v>
      </c>
      <c r="J61" s="40">
        <v>219.73333333333335</v>
      </c>
      <c r="K61" s="31">
        <v>207.5</v>
      </c>
      <c r="L61" s="31">
        <v>191.25</v>
      </c>
      <c r="M61" s="31">
        <v>601.55155000000002</v>
      </c>
      <c r="N61" s="1"/>
      <c r="O61" s="1"/>
    </row>
    <row r="62" spans="1:15" ht="12.75" customHeight="1">
      <c r="A62" s="56">
        <v>53</v>
      </c>
      <c r="B62" s="31" t="s">
        <v>250</v>
      </c>
      <c r="C62" s="31">
        <v>140.75</v>
      </c>
      <c r="D62" s="40">
        <v>140.31666666666666</v>
      </c>
      <c r="E62" s="40">
        <v>138.73333333333332</v>
      </c>
      <c r="F62" s="40">
        <v>136.71666666666667</v>
      </c>
      <c r="G62" s="40">
        <v>135.13333333333333</v>
      </c>
      <c r="H62" s="40">
        <v>142.33333333333331</v>
      </c>
      <c r="I62" s="40">
        <v>143.91666666666669</v>
      </c>
      <c r="J62" s="40">
        <v>145.93333333333331</v>
      </c>
      <c r="K62" s="31">
        <v>141.9</v>
      </c>
      <c r="L62" s="31">
        <v>138.30000000000001</v>
      </c>
      <c r="M62" s="31">
        <v>4.5639200000000004</v>
      </c>
      <c r="N62" s="1"/>
      <c r="O62" s="1"/>
    </row>
    <row r="63" spans="1:15" ht="12.75" customHeight="1">
      <c r="A63" s="56">
        <v>54</v>
      </c>
      <c r="B63" s="31" t="s">
        <v>84</v>
      </c>
      <c r="C63" s="31">
        <v>604.9</v>
      </c>
      <c r="D63" s="40">
        <v>598.33333333333337</v>
      </c>
      <c r="E63" s="40">
        <v>584.91666666666674</v>
      </c>
      <c r="F63" s="40">
        <v>564.93333333333339</v>
      </c>
      <c r="G63" s="40">
        <v>551.51666666666677</v>
      </c>
      <c r="H63" s="40">
        <v>618.31666666666672</v>
      </c>
      <c r="I63" s="40">
        <v>631.73333333333346</v>
      </c>
      <c r="J63" s="40">
        <v>651.7166666666667</v>
      </c>
      <c r="K63" s="31">
        <v>611.75</v>
      </c>
      <c r="L63" s="31">
        <v>578.35</v>
      </c>
      <c r="M63" s="31">
        <v>35.969970000000004</v>
      </c>
      <c r="N63" s="1"/>
      <c r="O63" s="1"/>
    </row>
    <row r="64" spans="1:15" ht="12.75" customHeight="1">
      <c r="A64" s="56">
        <v>55</v>
      </c>
      <c r="B64" s="31" t="s">
        <v>85</v>
      </c>
      <c r="C64" s="31">
        <v>907.5</v>
      </c>
      <c r="D64" s="40">
        <v>907.2166666666667</v>
      </c>
      <c r="E64" s="40">
        <v>900.28333333333342</v>
      </c>
      <c r="F64" s="40">
        <v>893.06666666666672</v>
      </c>
      <c r="G64" s="40">
        <v>886.13333333333344</v>
      </c>
      <c r="H64" s="40">
        <v>914.43333333333339</v>
      </c>
      <c r="I64" s="40">
        <v>921.36666666666679</v>
      </c>
      <c r="J64" s="40">
        <v>928.58333333333337</v>
      </c>
      <c r="K64" s="31">
        <v>914.15</v>
      </c>
      <c r="L64" s="31">
        <v>900</v>
      </c>
      <c r="M64" s="31">
        <v>14.05411</v>
      </c>
      <c r="N64" s="1"/>
      <c r="O64" s="1"/>
    </row>
    <row r="65" spans="1:15" ht="12.75" customHeight="1">
      <c r="A65" s="56">
        <v>56</v>
      </c>
      <c r="B65" s="31" t="s">
        <v>92</v>
      </c>
      <c r="C65" s="31">
        <v>181.05</v>
      </c>
      <c r="D65" s="40">
        <v>180.06666666666669</v>
      </c>
      <c r="E65" s="40">
        <v>176.18333333333339</v>
      </c>
      <c r="F65" s="40">
        <v>171.31666666666669</v>
      </c>
      <c r="G65" s="40">
        <v>167.43333333333339</v>
      </c>
      <c r="H65" s="40">
        <v>184.93333333333339</v>
      </c>
      <c r="I65" s="40">
        <v>188.81666666666666</v>
      </c>
      <c r="J65" s="40">
        <v>193.68333333333339</v>
      </c>
      <c r="K65" s="31">
        <v>183.95</v>
      </c>
      <c r="L65" s="31">
        <v>175.2</v>
      </c>
      <c r="M65" s="31">
        <v>107.79683</v>
      </c>
      <c r="N65" s="1"/>
      <c r="O65" s="1"/>
    </row>
    <row r="66" spans="1:15" ht="12.75" customHeight="1">
      <c r="A66" s="56">
        <v>57</v>
      </c>
      <c r="B66" s="31" t="s">
        <v>86</v>
      </c>
      <c r="C66" s="31">
        <v>175.05</v>
      </c>
      <c r="D66" s="40">
        <v>174.26666666666665</v>
      </c>
      <c r="E66" s="40">
        <v>172.5333333333333</v>
      </c>
      <c r="F66" s="40">
        <v>170.01666666666665</v>
      </c>
      <c r="G66" s="40">
        <v>168.2833333333333</v>
      </c>
      <c r="H66" s="40">
        <v>176.7833333333333</v>
      </c>
      <c r="I66" s="40">
        <v>178.51666666666665</v>
      </c>
      <c r="J66" s="40">
        <v>181.0333333333333</v>
      </c>
      <c r="K66" s="31">
        <v>176</v>
      </c>
      <c r="L66" s="31">
        <v>171.75</v>
      </c>
      <c r="M66" s="31">
        <v>116.02891</v>
      </c>
      <c r="N66" s="1"/>
      <c r="O66" s="1"/>
    </row>
    <row r="67" spans="1:15" ht="12.75" customHeight="1">
      <c r="A67" s="56">
        <v>58</v>
      </c>
      <c r="B67" s="31" t="s">
        <v>88</v>
      </c>
      <c r="C67" s="31">
        <v>5088.05</v>
      </c>
      <c r="D67" s="40">
        <v>5086.0166666666664</v>
      </c>
      <c r="E67" s="40">
        <v>4964.083333333333</v>
      </c>
      <c r="F67" s="40">
        <v>4840.1166666666668</v>
      </c>
      <c r="G67" s="40">
        <v>4718.1833333333334</v>
      </c>
      <c r="H67" s="40">
        <v>5209.9833333333327</v>
      </c>
      <c r="I67" s="40">
        <v>5331.916666666667</v>
      </c>
      <c r="J67" s="40">
        <v>5455.8833333333323</v>
      </c>
      <c r="K67" s="31">
        <v>5207.95</v>
      </c>
      <c r="L67" s="31">
        <v>4962.05</v>
      </c>
      <c r="M67" s="31">
        <v>4.8988199999999997</v>
      </c>
      <c r="N67" s="1"/>
      <c r="O67" s="1"/>
    </row>
    <row r="68" spans="1:15" ht="12.75" customHeight="1">
      <c r="A68" s="56">
        <v>59</v>
      </c>
      <c r="B68" s="31" t="s">
        <v>89</v>
      </c>
      <c r="C68" s="31">
        <v>1546.6</v>
      </c>
      <c r="D68" s="40">
        <v>1538.7833333333335</v>
      </c>
      <c r="E68" s="40">
        <v>1527.8166666666671</v>
      </c>
      <c r="F68" s="40">
        <v>1509.0333333333335</v>
      </c>
      <c r="G68" s="40">
        <v>1498.0666666666671</v>
      </c>
      <c r="H68" s="40">
        <v>1557.5666666666671</v>
      </c>
      <c r="I68" s="40">
        <v>1568.5333333333338</v>
      </c>
      <c r="J68" s="40">
        <v>1587.3166666666671</v>
      </c>
      <c r="K68" s="31">
        <v>1549.75</v>
      </c>
      <c r="L68" s="31">
        <v>1520</v>
      </c>
      <c r="M68" s="31">
        <v>6.4213399999999998</v>
      </c>
      <c r="N68" s="1"/>
      <c r="O68" s="1"/>
    </row>
    <row r="69" spans="1:15" ht="12.75" customHeight="1">
      <c r="A69" s="56">
        <v>60</v>
      </c>
      <c r="B69" s="31" t="s">
        <v>90</v>
      </c>
      <c r="C69" s="31">
        <v>676.5</v>
      </c>
      <c r="D69" s="40">
        <v>674.88333333333333</v>
      </c>
      <c r="E69" s="40">
        <v>668.61666666666667</v>
      </c>
      <c r="F69" s="40">
        <v>660.73333333333335</v>
      </c>
      <c r="G69" s="40">
        <v>654.4666666666667</v>
      </c>
      <c r="H69" s="40">
        <v>682.76666666666665</v>
      </c>
      <c r="I69" s="40">
        <v>689.0333333333333</v>
      </c>
      <c r="J69" s="40">
        <v>696.91666666666663</v>
      </c>
      <c r="K69" s="31">
        <v>681.15</v>
      </c>
      <c r="L69" s="31">
        <v>667</v>
      </c>
      <c r="M69" s="31">
        <v>16.916589999999999</v>
      </c>
      <c r="N69" s="1"/>
      <c r="O69" s="1"/>
    </row>
    <row r="70" spans="1:15" ht="12.75" customHeight="1">
      <c r="A70" s="56">
        <v>61</v>
      </c>
      <c r="B70" s="31" t="s">
        <v>91</v>
      </c>
      <c r="C70" s="31">
        <v>807.9</v>
      </c>
      <c r="D70" s="40">
        <v>807.73333333333323</v>
      </c>
      <c r="E70" s="40">
        <v>799.21666666666647</v>
      </c>
      <c r="F70" s="40">
        <v>790.53333333333319</v>
      </c>
      <c r="G70" s="40">
        <v>782.01666666666642</v>
      </c>
      <c r="H70" s="40">
        <v>816.41666666666652</v>
      </c>
      <c r="I70" s="40">
        <v>824.93333333333317</v>
      </c>
      <c r="J70" s="40">
        <v>833.61666666666656</v>
      </c>
      <c r="K70" s="31">
        <v>816.25</v>
      </c>
      <c r="L70" s="31">
        <v>799.05</v>
      </c>
      <c r="M70" s="31">
        <v>2.9211999999999998</v>
      </c>
      <c r="N70" s="1"/>
      <c r="O70" s="1"/>
    </row>
    <row r="71" spans="1:15" ht="12.75" customHeight="1">
      <c r="A71" s="56">
        <v>62</v>
      </c>
      <c r="B71" s="31" t="s">
        <v>251</v>
      </c>
      <c r="C71" s="31">
        <v>463.9</v>
      </c>
      <c r="D71" s="40">
        <v>461.9666666666667</v>
      </c>
      <c r="E71" s="40">
        <v>451.93333333333339</v>
      </c>
      <c r="F71" s="40">
        <v>439.9666666666667</v>
      </c>
      <c r="G71" s="40">
        <v>429.93333333333339</v>
      </c>
      <c r="H71" s="40">
        <v>473.93333333333339</v>
      </c>
      <c r="I71" s="40">
        <v>483.9666666666667</v>
      </c>
      <c r="J71" s="40">
        <v>495.93333333333339</v>
      </c>
      <c r="K71" s="31">
        <v>472</v>
      </c>
      <c r="L71" s="31">
        <v>450</v>
      </c>
      <c r="M71" s="31">
        <v>21.309259999999998</v>
      </c>
      <c r="N71" s="1"/>
      <c r="O71" s="1"/>
    </row>
    <row r="72" spans="1:15" ht="12.75" customHeight="1">
      <c r="A72" s="56">
        <v>63</v>
      </c>
      <c r="B72" s="31" t="s">
        <v>93</v>
      </c>
      <c r="C72" s="31">
        <v>875.35</v>
      </c>
      <c r="D72" s="40">
        <v>875.9</v>
      </c>
      <c r="E72" s="40">
        <v>864.8</v>
      </c>
      <c r="F72" s="40">
        <v>854.25</v>
      </c>
      <c r="G72" s="40">
        <v>843.15</v>
      </c>
      <c r="H72" s="40">
        <v>886.44999999999993</v>
      </c>
      <c r="I72" s="40">
        <v>897.55000000000007</v>
      </c>
      <c r="J72" s="40">
        <v>908.09999999999991</v>
      </c>
      <c r="K72" s="31">
        <v>887</v>
      </c>
      <c r="L72" s="31">
        <v>865.35</v>
      </c>
      <c r="M72" s="31">
        <v>6.5491999999999999</v>
      </c>
      <c r="N72" s="1"/>
      <c r="O72" s="1"/>
    </row>
    <row r="73" spans="1:15" ht="12.75" customHeight="1">
      <c r="A73" s="56">
        <v>64</v>
      </c>
      <c r="B73" s="31" t="s">
        <v>98</v>
      </c>
      <c r="C73" s="31">
        <v>415.85</v>
      </c>
      <c r="D73" s="40">
        <v>411.7833333333333</v>
      </c>
      <c r="E73" s="40">
        <v>406.41666666666663</v>
      </c>
      <c r="F73" s="40">
        <v>396.98333333333335</v>
      </c>
      <c r="G73" s="40">
        <v>391.61666666666667</v>
      </c>
      <c r="H73" s="40">
        <v>421.21666666666658</v>
      </c>
      <c r="I73" s="40">
        <v>426.58333333333326</v>
      </c>
      <c r="J73" s="40">
        <v>436.01666666666654</v>
      </c>
      <c r="K73" s="31">
        <v>417.15</v>
      </c>
      <c r="L73" s="31">
        <v>402.35</v>
      </c>
      <c r="M73" s="31">
        <v>51.119579999999999</v>
      </c>
      <c r="N73" s="1"/>
      <c r="O73" s="1"/>
    </row>
    <row r="74" spans="1:15" ht="12.75" customHeight="1">
      <c r="A74" s="56">
        <v>65</v>
      </c>
      <c r="B74" s="31" t="s">
        <v>94</v>
      </c>
      <c r="C74" s="31">
        <v>581.35</v>
      </c>
      <c r="D74" s="40">
        <v>579.91666666666674</v>
      </c>
      <c r="E74" s="40">
        <v>575.88333333333344</v>
      </c>
      <c r="F74" s="40">
        <v>570.41666666666674</v>
      </c>
      <c r="G74" s="40">
        <v>566.38333333333344</v>
      </c>
      <c r="H74" s="40">
        <v>585.38333333333344</v>
      </c>
      <c r="I74" s="40">
        <v>589.41666666666674</v>
      </c>
      <c r="J74" s="40">
        <v>594.88333333333344</v>
      </c>
      <c r="K74" s="31">
        <v>583.95000000000005</v>
      </c>
      <c r="L74" s="31">
        <v>574.45000000000005</v>
      </c>
      <c r="M74" s="31">
        <v>19.496839999999999</v>
      </c>
      <c r="N74" s="1"/>
      <c r="O74" s="1"/>
    </row>
    <row r="75" spans="1:15" ht="12.75" customHeight="1">
      <c r="A75" s="56">
        <v>66</v>
      </c>
      <c r="B75" s="31" t="s">
        <v>252</v>
      </c>
      <c r="C75" s="31">
        <v>1944.6</v>
      </c>
      <c r="D75" s="40">
        <v>1927.3</v>
      </c>
      <c r="E75" s="40">
        <v>1899.6</v>
      </c>
      <c r="F75" s="40">
        <v>1854.6</v>
      </c>
      <c r="G75" s="40">
        <v>1826.8999999999999</v>
      </c>
      <c r="H75" s="40">
        <v>1972.3</v>
      </c>
      <c r="I75" s="40">
        <v>2000.0000000000002</v>
      </c>
      <c r="J75" s="40">
        <v>2045</v>
      </c>
      <c r="K75" s="31">
        <v>1955</v>
      </c>
      <c r="L75" s="31">
        <v>1882.3</v>
      </c>
      <c r="M75" s="31">
        <v>2.1392099999999998</v>
      </c>
      <c r="N75" s="1"/>
      <c r="O75" s="1"/>
    </row>
    <row r="76" spans="1:15" ht="12.75" customHeight="1">
      <c r="A76" s="56">
        <v>67</v>
      </c>
      <c r="B76" s="31" t="s">
        <v>95</v>
      </c>
      <c r="C76" s="31">
        <v>2467</v>
      </c>
      <c r="D76" s="40">
        <v>2425.6666666666665</v>
      </c>
      <c r="E76" s="40">
        <v>2371.333333333333</v>
      </c>
      <c r="F76" s="40">
        <v>2275.6666666666665</v>
      </c>
      <c r="G76" s="40">
        <v>2221.333333333333</v>
      </c>
      <c r="H76" s="40">
        <v>2521.333333333333</v>
      </c>
      <c r="I76" s="40">
        <v>2575.6666666666661</v>
      </c>
      <c r="J76" s="40">
        <v>2671.333333333333</v>
      </c>
      <c r="K76" s="31">
        <v>2480</v>
      </c>
      <c r="L76" s="31">
        <v>2330</v>
      </c>
      <c r="M76" s="31">
        <v>14.872809999999999</v>
      </c>
      <c r="N76" s="1"/>
      <c r="O76" s="1"/>
    </row>
    <row r="77" spans="1:15" ht="12.75" customHeight="1">
      <c r="A77" s="56">
        <v>68</v>
      </c>
      <c r="B77" s="31" t="s">
        <v>253</v>
      </c>
      <c r="C77" s="31">
        <v>197.35</v>
      </c>
      <c r="D77" s="40">
        <v>198.61666666666665</v>
      </c>
      <c r="E77" s="40">
        <v>194.18333333333328</v>
      </c>
      <c r="F77" s="40">
        <v>191.01666666666662</v>
      </c>
      <c r="G77" s="40">
        <v>186.58333333333326</v>
      </c>
      <c r="H77" s="40">
        <v>201.7833333333333</v>
      </c>
      <c r="I77" s="40">
        <v>206.21666666666664</v>
      </c>
      <c r="J77" s="40">
        <v>209.38333333333333</v>
      </c>
      <c r="K77" s="31">
        <v>203.05</v>
      </c>
      <c r="L77" s="31">
        <v>195.45</v>
      </c>
      <c r="M77" s="31">
        <v>10.957090000000001</v>
      </c>
      <c r="N77" s="1"/>
      <c r="O77" s="1"/>
    </row>
    <row r="78" spans="1:15" ht="12.75" customHeight="1">
      <c r="A78" s="56">
        <v>69</v>
      </c>
      <c r="B78" s="31" t="s">
        <v>96</v>
      </c>
      <c r="C78" s="31">
        <v>5018.8999999999996</v>
      </c>
      <c r="D78" s="40">
        <v>5021.666666666667</v>
      </c>
      <c r="E78" s="40">
        <v>4969.3333333333339</v>
      </c>
      <c r="F78" s="40">
        <v>4919.7666666666673</v>
      </c>
      <c r="G78" s="40">
        <v>4867.4333333333343</v>
      </c>
      <c r="H78" s="40">
        <v>5071.2333333333336</v>
      </c>
      <c r="I78" s="40">
        <v>5123.5666666666675</v>
      </c>
      <c r="J78" s="40">
        <v>5173.1333333333332</v>
      </c>
      <c r="K78" s="31">
        <v>5074</v>
      </c>
      <c r="L78" s="31">
        <v>4972.1000000000004</v>
      </c>
      <c r="M78" s="31">
        <v>3.3436699999999999</v>
      </c>
      <c r="N78" s="1"/>
      <c r="O78" s="1"/>
    </row>
    <row r="79" spans="1:15" ht="12.75" customHeight="1">
      <c r="A79" s="56">
        <v>70</v>
      </c>
      <c r="B79" s="31" t="s">
        <v>254</v>
      </c>
      <c r="C79" s="31">
        <v>5161.1000000000004</v>
      </c>
      <c r="D79" s="40">
        <v>5037.95</v>
      </c>
      <c r="E79" s="40">
        <v>4858.1499999999996</v>
      </c>
      <c r="F79" s="40">
        <v>4555.2</v>
      </c>
      <c r="G79" s="40">
        <v>4375.3999999999996</v>
      </c>
      <c r="H79" s="40">
        <v>5340.9</v>
      </c>
      <c r="I79" s="40">
        <v>5520.7000000000007</v>
      </c>
      <c r="J79" s="40">
        <v>5823.65</v>
      </c>
      <c r="K79" s="31">
        <v>5217.75</v>
      </c>
      <c r="L79" s="31">
        <v>4735</v>
      </c>
      <c r="M79" s="31">
        <v>7.6607399999999997</v>
      </c>
      <c r="N79" s="1"/>
      <c r="O79" s="1"/>
    </row>
    <row r="80" spans="1:15" ht="12.75" customHeight="1">
      <c r="A80" s="56">
        <v>71</v>
      </c>
      <c r="B80" s="31" t="s">
        <v>144</v>
      </c>
      <c r="C80" s="31">
        <v>3556.45</v>
      </c>
      <c r="D80" s="40">
        <v>3517.1666666666665</v>
      </c>
      <c r="E80" s="40">
        <v>3455.333333333333</v>
      </c>
      <c r="F80" s="40">
        <v>3354.2166666666667</v>
      </c>
      <c r="G80" s="40">
        <v>3292.3833333333332</v>
      </c>
      <c r="H80" s="40">
        <v>3618.2833333333328</v>
      </c>
      <c r="I80" s="40">
        <v>3680.1166666666659</v>
      </c>
      <c r="J80" s="40">
        <v>3781.2333333333327</v>
      </c>
      <c r="K80" s="31">
        <v>3579</v>
      </c>
      <c r="L80" s="31">
        <v>3416.05</v>
      </c>
      <c r="M80" s="31">
        <v>2.04718</v>
      </c>
      <c r="N80" s="1"/>
      <c r="O80" s="1"/>
    </row>
    <row r="81" spans="1:15" ht="12.75" customHeight="1">
      <c r="A81" s="56">
        <v>72</v>
      </c>
      <c r="B81" s="31" t="s">
        <v>99</v>
      </c>
      <c r="C81" s="31">
        <v>4666.2</v>
      </c>
      <c r="D81" s="40">
        <v>4667.333333333333</v>
      </c>
      <c r="E81" s="40">
        <v>4635.8666666666659</v>
      </c>
      <c r="F81" s="40">
        <v>4605.5333333333328</v>
      </c>
      <c r="G81" s="40">
        <v>4574.0666666666657</v>
      </c>
      <c r="H81" s="40">
        <v>4697.6666666666661</v>
      </c>
      <c r="I81" s="40">
        <v>4729.1333333333332</v>
      </c>
      <c r="J81" s="40">
        <v>4759.4666666666662</v>
      </c>
      <c r="K81" s="31">
        <v>4698.8</v>
      </c>
      <c r="L81" s="31">
        <v>4637</v>
      </c>
      <c r="M81" s="31">
        <v>2.7271299999999998</v>
      </c>
      <c r="N81" s="1"/>
      <c r="O81" s="1"/>
    </row>
    <row r="82" spans="1:15" ht="12.75" customHeight="1">
      <c r="A82" s="56">
        <v>73</v>
      </c>
      <c r="B82" s="31" t="s">
        <v>100</v>
      </c>
      <c r="C82" s="31">
        <v>2590.25</v>
      </c>
      <c r="D82" s="40">
        <v>2591.7333333333331</v>
      </c>
      <c r="E82" s="40">
        <v>2570.4666666666662</v>
      </c>
      <c r="F82" s="40">
        <v>2550.6833333333329</v>
      </c>
      <c r="G82" s="40">
        <v>2529.4166666666661</v>
      </c>
      <c r="H82" s="40">
        <v>2611.5166666666664</v>
      </c>
      <c r="I82" s="40">
        <v>2632.7833333333338</v>
      </c>
      <c r="J82" s="40">
        <v>2652.5666666666666</v>
      </c>
      <c r="K82" s="31">
        <v>2613</v>
      </c>
      <c r="L82" s="31">
        <v>2571.9499999999998</v>
      </c>
      <c r="M82" s="31">
        <v>6.7751200000000003</v>
      </c>
      <c r="N82" s="1"/>
      <c r="O82" s="1"/>
    </row>
    <row r="83" spans="1:15" ht="12.75" customHeight="1">
      <c r="A83" s="56">
        <v>74</v>
      </c>
      <c r="B83" s="31" t="s">
        <v>255</v>
      </c>
      <c r="C83" s="31">
        <v>520.65</v>
      </c>
      <c r="D83" s="40">
        <v>520.21666666666658</v>
      </c>
      <c r="E83" s="40">
        <v>508.38333333333321</v>
      </c>
      <c r="F83" s="40">
        <v>496.11666666666662</v>
      </c>
      <c r="G83" s="40">
        <v>484.28333333333325</v>
      </c>
      <c r="H83" s="40">
        <v>532.48333333333312</v>
      </c>
      <c r="I83" s="40">
        <v>544.31666666666638</v>
      </c>
      <c r="J83" s="40">
        <v>556.58333333333314</v>
      </c>
      <c r="K83" s="31">
        <v>532.04999999999995</v>
      </c>
      <c r="L83" s="31">
        <v>507.95</v>
      </c>
      <c r="M83" s="31">
        <v>6.6458199999999996</v>
      </c>
      <c r="N83" s="1"/>
      <c r="O83" s="1"/>
    </row>
    <row r="84" spans="1:15" ht="12.75" customHeight="1">
      <c r="A84" s="56">
        <v>75</v>
      </c>
      <c r="B84" s="31" t="s">
        <v>256</v>
      </c>
      <c r="C84" s="31">
        <v>1785.55</v>
      </c>
      <c r="D84" s="40">
        <v>1785.3</v>
      </c>
      <c r="E84" s="40">
        <v>1725.6</v>
      </c>
      <c r="F84" s="40">
        <v>1665.6499999999999</v>
      </c>
      <c r="G84" s="40">
        <v>1605.9499999999998</v>
      </c>
      <c r="H84" s="40">
        <v>1845.25</v>
      </c>
      <c r="I84" s="40">
        <v>1904.9500000000003</v>
      </c>
      <c r="J84" s="40">
        <v>1964.9</v>
      </c>
      <c r="K84" s="31">
        <v>1845</v>
      </c>
      <c r="L84" s="31">
        <v>1725.35</v>
      </c>
      <c r="M84" s="31">
        <v>1.2437800000000001</v>
      </c>
      <c r="N84" s="1"/>
      <c r="O84" s="1"/>
    </row>
    <row r="85" spans="1:15" ht="12.75" customHeight="1">
      <c r="A85" s="56">
        <v>76</v>
      </c>
      <c r="B85" s="31" t="s">
        <v>101</v>
      </c>
      <c r="C85" s="31">
        <v>1544.45</v>
      </c>
      <c r="D85" s="40">
        <v>1526.7833333333335</v>
      </c>
      <c r="E85" s="40">
        <v>1503.916666666667</v>
      </c>
      <c r="F85" s="40">
        <v>1463.3833333333334</v>
      </c>
      <c r="G85" s="40">
        <v>1440.5166666666669</v>
      </c>
      <c r="H85" s="40">
        <v>1567.3166666666671</v>
      </c>
      <c r="I85" s="40">
        <v>1590.1833333333334</v>
      </c>
      <c r="J85" s="40">
        <v>1630.7166666666672</v>
      </c>
      <c r="K85" s="31">
        <v>1549.65</v>
      </c>
      <c r="L85" s="31">
        <v>1486.25</v>
      </c>
      <c r="M85" s="31">
        <v>13.643330000000001</v>
      </c>
      <c r="N85" s="1"/>
      <c r="O85" s="1"/>
    </row>
    <row r="86" spans="1:15" ht="12.75" customHeight="1">
      <c r="A86" s="56">
        <v>77</v>
      </c>
      <c r="B86" s="31" t="s">
        <v>102</v>
      </c>
      <c r="C86" s="31">
        <v>176.65</v>
      </c>
      <c r="D86" s="40">
        <v>176.06666666666669</v>
      </c>
      <c r="E86" s="40">
        <v>174.78333333333339</v>
      </c>
      <c r="F86" s="40">
        <v>172.91666666666669</v>
      </c>
      <c r="G86" s="40">
        <v>171.63333333333338</v>
      </c>
      <c r="H86" s="40">
        <v>177.93333333333339</v>
      </c>
      <c r="I86" s="40">
        <v>179.2166666666667</v>
      </c>
      <c r="J86" s="40">
        <v>181.0833333333334</v>
      </c>
      <c r="K86" s="31">
        <v>177.35</v>
      </c>
      <c r="L86" s="31">
        <v>174.2</v>
      </c>
      <c r="M86" s="31">
        <v>22.124669999999998</v>
      </c>
      <c r="N86" s="1"/>
      <c r="O86" s="1"/>
    </row>
    <row r="87" spans="1:15" ht="12.75" customHeight="1">
      <c r="A87" s="56">
        <v>78</v>
      </c>
      <c r="B87" s="31" t="s">
        <v>103</v>
      </c>
      <c r="C87" s="31">
        <v>102</v>
      </c>
      <c r="D87" s="40">
        <v>102.78333333333335</v>
      </c>
      <c r="E87" s="40">
        <v>100.86666666666669</v>
      </c>
      <c r="F87" s="40">
        <v>99.733333333333348</v>
      </c>
      <c r="G87" s="40">
        <v>97.816666666666691</v>
      </c>
      <c r="H87" s="40">
        <v>103.91666666666669</v>
      </c>
      <c r="I87" s="40">
        <v>105.83333333333334</v>
      </c>
      <c r="J87" s="40">
        <v>106.96666666666668</v>
      </c>
      <c r="K87" s="31">
        <v>104.7</v>
      </c>
      <c r="L87" s="31">
        <v>101.65</v>
      </c>
      <c r="M87" s="31">
        <v>256.56806999999998</v>
      </c>
      <c r="N87" s="1"/>
      <c r="O87" s="1"/>
    </row>
    <row r="88" spans="1:15" ht="12.75" customHeight="1">
      <c r="A88" s="56">
        <v>79</v>
      </c>
      <c r="B88" s="31" t="s">
        <v>257</v>
      </c>
      <c r="C88" s="31">
        <v>257.25</v>
      </c>
      <c r="D88" s="40">
        <v>254.43333333333331</v>
      </c>
      <c r="E88" s="40">
        <v>250.86666666666662</v>
      </c>
      <c r="F88" s="40">
        <v>244.48333333333332</v>
      </c>
      <c r="G88" s="40">
        <v>240.91666666666663</v>
      </c>
      <c r="H88" s="40">
        <v>260.81666666666661</v>
      </c>
      <c r="I88" s="40">
        <v>264.38333333333327</v>
      </c>
      <c r="J88" s="40">
        <v>270.76666666666659</v>
      </c>
      <c r="K88" s="31">
        <v>258</v>
      </c>
      <c r="L88" s="31">
        <v>248.05</v>
      </c>
      <c r="M88" s="31">
        <v>13.68351</v>
      </c>
      <c r="N88" s="1"/>
      <c r="O88" s="1"/>
    </row>
    <row r="89" spans="1:15" ht="12.75" customHeight="1">
      <c r="A89" s="56">
        <v>80</v>
      </c>
      <c r="B89" s="31" t="s">
        <v>104</v>
      </c>
      <c r="C89" s="31">
        <v>152</v>
      </c>
      <c r="D89" s="40">
        <v>151.11666666666667</v>
      </c>
      <c r="E89" s="40">
        <v>149.73333333333335</v>
      </c>
      <c r="F89" s="40">
        <v>147.46666666666667</v>
      </c>
      <c r="G89" s="40">
        <v>146.08333333333334</v>
      </c>
      <c r="H89" s="40">
        <v>153.38333333333335</v>
      </c>
      <c r="I89" s="40">
        <v>154.76666666666668</v>
      </c>
      <c r="J89" s="40">
        <v>157.03333333333336</v>
      </c>
      <c r="K89" s="31">
        <v>152.5</v>
      </c>
      <c r="L89" s="31">
        <v>148.85</v>
      </c>
      <c r="M89" s="31">
        <v>75.503600000000006</v>
      </c>
      <c r="N89" s="1"/>
      <c r="O89" s="1"/>
    </row>
    <row r="90" spans="1:15" ht="12.75" customHeight="1">
      <c r="A90" s="56">
        <v>81</v>
      </c>
      <c r="B90" s="31" t="s">
        <v>107</v>
      </c>
      <c r="C90" s="31">
        <v>41.2</v>
      </c>
      <c r="D90" s="40">
        <v>41.133333333333333</v>
      </c>
      <c r="E90" s="40">
        <v>40.666666666666664</v>
      </c>
      <c r="F90" s="40">
        <v>40.133333333333333</v>
      </c>
      <c r="G90" s="40">
        <v>39.666666666666664</v>
      </c>
      <c r="H90" s="40">
        <v>41.666666666666664</v>
      </c>
      <c r="I90" s="40">
        <v>42.133333333333333</v>
      </c>
      <c r="J90" s="40">
        <v>42.666666666666664</v>
      </c>
      <c r="K90" s="31">
        <v>41.6</v>
      </c>
      <c r="L90" s="31">
        <v>40.6</v>
      </c>
      <c r="M90" s="31">
        <v>122.80853</v>
      </c>
      <c r="N90" s="1"/>
      <c r="O90" s="1"/>
    </row>
    <row r="91" spans="1:15" ht="12.75" customHeight="1">
      <c r="A91" s="56">
        <v>82</v>
      </c>
      <c r="B91" s="31" t="s">
        <v>258</v>
      </c>
      <c r="C91" s="31">
        <v>3560.3</v>
      </c>
      <c r="D91" s="40">
        <v>3617.6</v>
      </c>
      <c r="E91" s="40">
        <v>3455.2</v>
      </c>
      <c r="F91" s="40">
        <v>3350.1</v>
      </c>
      <c r="G91" s="40">
        <v>3187.7</v>
      </c>
      <c r="H91" s="40">
        <v>3722.7</v>
      </c>
      <c r="I91" s="40">
        <v>3885.1000000000004</v>
      </c>
      <c r="J91" s="40">
        <v>3990.2</v>
      </c>
      <c r="K91" s="31">
        <v>3780</v>
      </c>
      <c r="L91" s="31">
        <v>3512.5</v>
      </c>
      <c r="M91" s="31">
        <v>3.7270500000000002</v>
      </c>
      <c r="N91" s="1"/>
      <c r="O91" s="1"/>
    </row>
    <row r="92" spans="1:15" ht="12.75" customHeight="1">
      <c r="A92" s="56">
        <v>83</v>
      </c>
      <c r="B92" s="31" t="s">
        <v>105</v>
      </c>
      <c r="C92" s="31">
        <v>507.9</v>
      </c>
      <c r="D92" s="40">
        <v>501.7</v>
      </c>
      <c r="E92" s="40">
        <v>493.84999999999997</v>
      </c>
      <c r="F92" s="40">
        <v>479.79999999999995</v>
      </c>
      <c r="G92" s="40">
        <v>471.94999999999993</v>
      </c>
      <c r="H92" s="40">
        <v>515.75</v>
      </c>
      <c r="I92" s="40">
        <v>523.6</v>
      </c>
      <c r="J92" s="40">
        <v>537.65000000000009</v>
      </c>
      <c r="K92" s="31">
        <v>509.55</v>
      </c>
      <c r="L92" s="31">
        <v>487.65</v>
      </c>
      <c r="M92" s="31">
        <v>11.73704</v>
      </c>
      <c r="N92" s="1"/>
      <c r="O92" s="1"/>
    </row>
    <row r="93" spans="1:15" ht="12.75" customHeight="1">
      <c r="A93" s="56">
        <v>84</v>
      </c>
      <c r="B93" s="31" t="s">
        <v>259</v>
      </c>
      <c r="C93" s="31">
        <v>593.45000000000005</v>
      </c>
      <c r="D93" s="40">
        <v>594.35</v>
      </c>
      <c r="E93" s="40">
        <v>585.70000000000005</v>
      </c>
      <c r="F93" s="40">
        <v>577.95000000000005</v>
      </c>
      <c r="G93" s="40">
        <v>569.30000000000007</v>
      </c>
      <c r="H93" s="40">
        <v>602.1</v>
      </c>
      <c r="I93" s="40">
        <v>610.74999999999989</v>
      </c>
      <c r="J93" s="40">
        <v>618.5</v>
      </c>
      <c r="K93" s="31">
        <v>603</v>
      </c>
      <c r="L93" s="31">
        <v>586.6</v>
      </c>
      <c r="M93" s="31">
        <v>0.59621999999999997</v>
      </c>
      <c r="N93" s="1"/>
      <c r="O93" s="1"/>
    </row>
    <row r="94" spans="1:15" ht="12.75" customHeight="1">
      <c r="A94" s="56">
        <v>85</v>
      </c>
      <c r="B94" s="31" t="s">
        <v>108</v>
      </c>
      <c r="C94" s="31">
        <v>964</v>
      </c>
      <c r="D94" s="40">
        <v>956</v>
      </c>
      <c r="E94" s="40">
        <v>943.1</v>
      </c>
      <c r="F94" s="40">
        <v>922.2</v>
      </c>
      <c r="G94" s="40">
        <v>909.30000000000007</v>
      </c>
      <c r="H94" s="40">
        <v>976.9</v>
      </c>
      <c r="I94" s="40">
        <v>989.80000000000007</v>
      </c>
      <c r="J94" s="40">
        <v>1010.6999999999999</v>
      </c>
      <c r="K94" s="31">
        <v>968.9</v>
      </c>
      <c r="L94" s="31">
        <v>935.1</v>
      </c>
      <c r="M94" s="31">
        <v>8.6769200000000009</v>
      </c>
      <c r="N94" s="1"/>
      <c r="O94" s="1"/>
    </row>
    <row r="95" spans="1:15" ht="12.75" customHeight="1">
      <c r="A95" s="56">
        <v>86</v>
      </c>
      <c r="B95" s="31" t="s">
        <v>260</v>
      </c>
      <c r="C95" s="31">
        <v>575.45000000000005</v>
      </c>
      <c r="D95" s="40">
        <v>574.83333333333337</v>
      </c>
      <c r="E95" s="40">
        <v>570.66666666666674</v>
      </c>
      <c r="F95" s="40">
        <v>565.88333333333333</v>
      </c>
      <c r="G95" s="40">
        <v>561.7166666666667</v>
      </c>
      <c r="H95" s="40">
        <v>579.61666666666679</v>
      </c>
      <c r="I95" s="40">
        <v>583.78333333333353</v>
      </c>
      <c r="J95" s="40">
        <v>588.56666666666683</v>
      </c>
      <c r="K95" s="31">
        <v>579</v>
      </c>
      <c r="L95" s="31">
        <v>570.04999999999995</v>
      </c>
      <c r="M95" s="31">
        <v>0.70509999999999995</v>
      </c>
      <c r="N95" s="1"/>
      <c r="O95" s="1"/>
    </row>
    <row r="96" spans="1:15" ht="12.75" customHeight="1">
      <c r="A96" s="56">
        <v>87</v>
      </c>
      <c r="B96" s="31" t="s">
        <v>109</v>
      </c>
      <c r="C96" s="31">
        <v>2345.25</v>
      </c>
      <c r="D96" s="40">
        <v>2324.9500000000003</v>
      </c>
      <c r="E96" s="40">
        <v>2286.4000000000005</v>
      </c>
      <c r="F96" s="40">
        <v>2227.5500000000002</v>
      </c>
      <c r="G96" s="40">
        <v>2189.0000000000005</v>
      </c>
      <c r="H96" s="40">
        <v>2383.8000000000006</v>
      </c>
      <c r="I96" s="40">
        <v>2422.3500000000008</v>
      </c>
      <c r="J96" s="40">
        <v>2481.2000000000007</v>
      </c>
      <c r="K96" s="31">
        <v>2363.5</v>
      </c>
      <c r="L96" s="31">
        <v>2266.1</v>
      </c>
      <c r="M96" s="31">
        <v>10.14326</v>
      </c>
      <c r="N96" s="1"/>
      <c r="O96" s="1"/>
    </row>
    <row r="97" spans="1:15" ht="12.75" customHeight="1">
      <c r="A97" s="56">
        <v>88</v>
      </c>
      <c r="B97" s="31" t="s">
        <v>111</v>
      </c>
      <c r="C97" s="31">
        <v>1739.4</v>
      </c>
      <c r="D97" s="40">
        <v>1736.8833333333332</v>
      </c>
      <c r="E97" s="40">
        <v>1706.7666666666664</v>
      </c>
      <c r="F97" s="40">
        <v>1674.1333333333332</v>
      </c>
      <c r="G97" s="40">
        <v>1644.0166666666664</v>
      </c>
      <c r="H97" s="40">
        <v>1769.5166666666664</v>
      </c>
      <c r="I97" s="40">
        <v>1799.6333333333332</v>
      </c>
      <c r="J97" s="40">
        <v>1832.2666666666664</v>
      </c>
      <c r="K97" s="31">
        <v>1767</v>
      </c>
      <c r="L97" s="31">
        <v>1704.25</v>
      </c>
      <c r="M97" s="31">
        <v>13.34788</v>
      </c>
      <c r="N97" s="1"/>
      <c r="O97" s="1"/>
    </row>
    <row r="98" spans="1:15" ht="12.75" customHeight="1">
      <c r="A98" s="56">
        <v>89</v>
      </c>
      <c r="B98" s="31" t="s">
        <v>112</v>
      </c>
      <c r="C98" s="31">
        <v>595.20000000000005</v>
      </c>
      <c r="D98" s="40">
        <v>591.48333333333335</v>
      </c>
      <c r="E98" s="40">
        <v>584.9666666666667</v>
      </c>
      <c r="F98" s="40">
        <v>574.73333333333335</v>
      </c>
      <c r="G98" s="40">
        <v>568.2166666666667</v>
      </c>
      <c r="H98" s="40">
        <v>601.7166666666667</v>
      </c>
      <c r="I98" s="40">
        <v>608.23333333333335</v>
      </c>
      <c r="J98" s="40">
        <v>618.4666666666667</v>
      </c>
      <c r="K98" s="31">
        <v>598</v>
      </c>
      <c r="L98" s="31">
        <v>581.25</v>
      </c>
      <c r="M98" s="31">
        <v>9.3452800000000007</v>
      </c>
      <c r="N98" s="1"/>
      <c r="O98" s="1"/>
    </row>
    <row r="99" spans="1:15" ht="12.75" customHeight="1">
      <c r="A99" s="56">
        <v>90</v>
      </c>
      <c r="B99" s="31" t="s">
        <v>261</v>
      </c>
      <c r="C99" s="31">
        <v>305.10000000000002</v>
      </c>
      <c r="D99" s="40">
        <v>304.91666666666669</v>
      </c>
      <c r="E99" s="40">
        <v>302.38333333333338</v>
      </c>
      <c r="F99" s="40">
        <v>299.66666666666669</v>
      </c>
      <c r="G99" s="40">
        <v>297.13333333333338</v>
      </c>
      <c r="H99" s="40">
        <v>307.63333333333338</v>
      </c>
      <c r="I99" s="40">
        <v>310.16666666666669</v>
      </c>
      <c r="J99" s="40">
        <v>312.88333333333338</v>
      </c>
      <c r="K99" s="31">
        <v>307.45</v>
      </c>
      <c r="L99" s="31">
        <v>302.2</v>
      </c>
      <c r="M99" s="31">
        <v>7.7399699999999996</v>
      </c>
      <c r="N99" s="1"/>
      <c r="O99" s="1"/>
    </row>
    <row r="100" spans="1:15" ht="12.75" customHeight="1">
      <c r="A100" s="56">
        <v>91</v>
      </c>
      <c r="B100" s="31" t="s">
        <v>114</v>
      </c>
      <c r="C100" s="31">
        <v>1166.8</v>
      </c>
      <c r="D100" s="40">
        <v>1167.3500000000001</v>
      </c>
      <c r="E100" s="40">
        <v>1152.7000000000003</v>
      </c>
      <c r="F100" s="40">
        <v>1138.6000000000001</v>
      </c>
      <c r="G100" s="40">
        <v>1123.9500000000003</v>
      </c>
      <c r="H100" s="40">
        <v>1181.4500000000003</v>
      </c>
      <c r="I100" s="40">
        <v>1196.1000000000004</v>
      </c>
      <c r="J100" s="40">
        <v>1210.2000000000003</v>
      </c>
      <c r="K100" s="31">
        <v>1182</v>
      </c>
      <c r="L100" s="31">
        <v>1153.25</v>
      </c>
      <c r="M100" s="31">
        <v>51.266599999999997</v>
      </c>
      <c r="N100" s="1"/>
      <c r="O100" s="1"/>
    </row>
    <row r="101" spans="1:15" ht="12.75" customHeight="1">
      <c r="A101" s="56">
        <v>92</v>
      </c>
      <c r="B101" s="31" t="s">
        <v>116</v>
      </c>
      <c r="C101" s="31">
        <v>2736.15</v>
      </c>
      <c r="D101" s="40">
        <v>2728.5833333333335</v>
      </c>
      <c r="E101" s="40">
        <v>2687.166666666667</v>
      </c>
      <c r="F101" s="40">
        <v>2638.1833333333334</v>
      </c>
      <c r="G101" s="40">
        <v>2596.7666666666669</v>
      </c>
      <c r="H101" s="40">
        <v>2777.5666666666671</v>
      </c>
      <c r="I101" s="40">
        <v>2818.983333333334</v>
      </c>
      <c r="J101" s="40">
        <v>2867.9666666666672</v>
      </c>
      <c r="K101" s="31">
        <v>2770</v>
      </c>
      <c r="L101" s="31">
        <v>2679.6</v>
      </c>
      <c r="M101" s="31">
        <v>7.7527999999999997</v>
      </c>
      <c r="N101" s="1"/>
      <c r="O101" s="1"/>
    </row>
    <row r="102" spans="1:15" ht="12.75" customHeight="1">
      <c r="A102" s="56">
        <v>93</v>
      </c>
      <c r="B102" s="31" t="s">
        <v>117</v>
      </c>
      <c r="C102" s="31">
        <v>1652.75</v>
      </c>
      <c r="D102" s="40">
        <v>1657.6499999999999</v>
      </c>
      <c r="E102" s="40">
        <v>1641.4499999999998</v>
      </c>
      <c r="F102" s="40">
        <v>1630.1499999999999</v>
      </c>
      <c r="G102" s="40">
        <v>1613.9499999999998</v>
      </c>
      <c r="H102" s="40">
        <v>1668.9499999999998</v>
      </c>
      <c r="I102" s="40">
        <v>1685.15</v>
      </c>
      <c r="J102" s="40">
        <v>1696.4499999999998</v>
      </c>
      <c r="K102" s="31">
        <v>1673.85</v>
      </c>
      <c r="L102" s="31">
        <v>1646.35</v>
      </c>
      <c r="M102" s="31">
        <v>60.453279999999999</v>
      </c>
      <c r="N102" s="1"/>
      <c r="O102" s="1"/>
    </row>
    <row r="103" spans="1:15" ht="12.75" customHeight="1">
      <c r="A103" s="56">
        <v>94</v>
      </c>
      <c r="B103" s="31" t="s">
        <v>118</v>
      </c>
      <c r="C103" s="31">
        <v>690.05</v>
      </c>
      <c r="D103" s="40">
        <v>689.7166666666667</v>
      </c>
      <c r="E103" s="40">
        <v>684.43333333333339</v>
      </c>
      <c r="F103" s="40">
        <v>678.81666666666672</v>
      </c>
      <c r="G103" s="40">
        <v>673.53333333333342</v>
      </c>
      <c r="H103" s="40">
        <v>695.33333333333337</v>
      </c>
      <c r="I103" s="40">
        <v>700.61666666666667</v>
      </c>
      <c r="J103" s="40">
        <v>706.23333333333335</v>
      </c>
      <c r="K103" s="31">
        <v>695</v>
      </c>
      <c r="L103" s="31">
        <v>684.1</v>
      </c>
      <c r="M103" s="31">
        <v>26.161740000000002</v>
      </c>
      <c r="N103" s="1"/>
      <c r="O103" s="1"/>
    </row>
    <row r="104" spans="1:15" ht="12.75" customHeight="1">
      <c r="A104" s="56">
        <v>95</v>
      </c>
      <c r="B104" s="31" t="s">
        <v>113</v>
      </c>
      <c r="C104" s="31">
        <v>1285.5</v>
      </c>
      <c r="D104" s="40">
        <v>1285.4333333333334</v>
      </c>
      <c r="E104" s="40">
        <v>1261.8666666666668</v>
      </c>
      <c r="F104" s="40">
        <v>1238.2333333333333</v>
      </c>
      <c r="G104" s="40">
        <v>1214.6666666666667</v>
      </c>
      <c r="H104" s="40">
        <v>1309.0666666666668</v>
      </c>
      <c r="I104" s="40">
        <v>1332.6333333333334</v>
      </c>
      <c r="J104" s="40">
        <v>1356.2666666666669</v>
      </c>
      <c r="K104" s="31">
        <v>1309</v>
      </c>
      <c r="L104" s="31">
        <v>1261.8</v>
      </c>
      <c r="M104" s="31">
        <v>13.745340000000001</v>
      </c>
      <c r="N104" s="1"/>
      <c r="O104" s="1"/>
    </row>
    <row r="105" spans="1:15" ht="12.75" customHeight="1">
      <c r="A105" s="56">
        <v>96</v>
      </c>
      <c r="B105" s="31" t="s">
        <v>119</v>
      </c>
      <c r="C105" s="31">
        <v>2700.5</v>
      </c>
      <c r="D105" s="40">
        <v>2697.8333333333335</v>
      </c>
      <c r="E105" s="40">
        <v>2687.666666666667</v>
      </c>
      <c r="F105" s="40">
        <v>2674.8333333333335</v>
      </c>
      <c r="G105" s="40">
        <v>2664.666666666667</v>
      </c>
      <c r="H105" s="40">
        <v>2710.666666666667</v>
      </c>
      <c r="I105" s="40">
        <v>2720.8333333333339</v>
      </c>
      <c r="J105" s="40">
        <v>2733.666666666667</v>
      </c>
      <c r="K105" s="31">
        <v>2708</v>
      </c>
      <c r="L105" s="31">
        <v>2685</v>
      </c>
      <c r="M105" s="31">
        <v>2.8234599999999999</v>
      </c>
      <c r="N105" s="1"/>
      <c r="O105" s="1"/>
    </row>
    <row r="106" spans="1:15" ht="12.75" customHeight="1">
      <c r="A106" s="56">
        <v>97</v>
      </c>
      <c r="B106" s="31" t="s">
        <v>121</v>
      </c>
      <c r="C106" s="31">
        <v>486.05</v>
      </c>
      <c r="D106" s="40">
        <v>482.2</v>
      </c>
      <c r="E106" s="40">
        <v>476.4</v>
      </c>
      <c r="F106" s="40">
        <v>466.75</v>
      </c>
      <c r="G106" s="40">
        <v>460.95</v>
      </c>
      <c r="H106" s="40">
        <v>491.84999999999997</v>
      </c>
      <c r="I106" s="40">
        <v>497.65000000000003</v>
      </c>
      <c r="J106" s="40">
        <v>507.29999999999995</v>
      </c>
      <c r="K106" s="31">
        <v>488</v>
      </c>
      <c r="L106" s="31">
        <v>472.55</v>
      </c>
      <c r="M106" s="31">
        <v>81.204329999999999</v>
      </c>
      <c r="N106" s="1"/>
      <c r="O106" s="1"/>
    </row>
    <row r="107" spans="1:15" ht="12.75" customHeight="1">
      <c r="A107" s="56">
        <v>98</v>
      </c>
      <c r="B107" s="31" t="s">
        <v>262</v>
      </c>
      <c r="C107" s="31">
        <v>1324.9</v>
      </c>
      <c r="D107" s="40">
        <v>1324.4333333333334</v>
      </c>
      <c r="E107" s="40">
        <v>1313.8666666666668</v>
      </c>
      <c r="F107" s="40">
        <v>1302.8333333333335</v>
      </c>
      <c r="G107" s="40">
        <v>1292.2666666666669</v>
      </c>
      <c r="H107" s="40">
        <v>1335.4666666666667</v>
      </c>
      <c r="I107" s="40">
        <v>1346.0333333333333</v>
      </c>
      <c r="J107" s="40">
        <v>1357.0666666666666</v>
      </c>
      <c r="K107" s="31">
        <v>1335</v>
      </c>
      <c r="L107" s="31">
        <v>1313.4</v>
      </c>
      <c r="M107" s="31">
        <v>6.6385899999999998</v>
      </c>
      <c r="N107" s="1"/>
      <c r="O107" s="1"/>
    </row>
    <row r="108" spans="1:15" ht="12.75" customHeight="1">
      <c r="A108" s="56">
        <v>99</v>
      </c>
      <c r="B108" s="31" t="s">
        <v>122</v>
      </c>
      <c r="C108" s="31">
        <v>332.4</v>
      </c>
      <c r="D108" s="40">
        <v>328.9</v>
      </c>
      <c r="E108" s="40">
        <v>321.89999999999998</v>
      </c>
      <c r="F108" s="40">
        <v>311.39999999999998</v>
      </c>
      <c r="G108" s="40">
        <v>304.39999999999998</v>
      </c>
      <c r="H108" s="40">
        <v>339.4</v>
      </c>
      <c r="I108" s="40">
        <v>346.4</v>
      </c>
      <c r="J108" s="40">
        <v>356.9</v>
      </c>
      <c r="K108" s="31">
        <v>335.9</v>
      </c>
      <c r="L108" s="31">
        <v>318.39999999999998</v>
      </c>
      <c r="M108" s="31">
        <v>57.269880000000001</v>
      </c>
      <c r="N108" s="1"/>
      <c r="O108" s="1"/>
    </row>
    <row r="109" spans="1:15" ht="12.75" customHeight="1">
      <c r="A109" s="56">
        <v>100</v>
      </c>
      <c r="B109" s="31" t="s">
        <v>123</v>
      </c>
      <c r="C109" s="31">
        <v>2436.85</v>
      </c>
      <c r="D109" s="40">
        <v>2440.9333333333334</v>
      </c>
      <c r="E109" s="40">
        <v>2412.9666666666667</v>
      </c>
      <c r="F109" s="40">
        <v>2389.0833333333335</v>
      </c>
      <c r="G109" s="40">
        <v>2361.1166666666668</v>
      </c>
      <c r="H109" s="40">
        <v>2464.8166666666666</v>
      </c>
      <c r="I109" s="40">
        <v>2492.7833333333338</v>
      </c>
      <c r="J109" s="40">
        <v>2516.6666666666665</v>
      </c>
      <c r="K109" s="31">
        <v>2468.9</v>
      </c>
      <c r="L109" s="31">
        <v>2417.0500000000002</v>
      </c>
      <c r="M109" s="31">
        <v>15.9506</v>
      </c>
      <c r="N109" s="1"/>
      <c r="O109" s="1"/>
    </row>
    <row r="110" spans="1:15" ht="12.75" customHeight="1">
      <c r="A110" s="56">
        <v>101</v>
      </c>
      <c r="B110" s="31" t="s">
        <v>263</v>
      </c>
      <c r="C110" s="31">
        <v>323.2</v>
      </c>
      <c r="D110" s="40">
        <v>324.23333333333335</v>
      </c>
      <c r="E110" s="40">
        <v>320.9666666666667</v>
      </c>
      <c r="F110" s="40">
        <v>318.73333333333335</v>
      </c>
      <c r="G110" s="40">
        <v>315.4666666666667</v>
      </c>
      <c r="H110" s="40">
        <v>326.4666666666667</v>
      </c>
      <c r="I110" s="40">
        <v>329.73333333333335</v>
      </c>
      <c r="J110" s="40">
        <v>331.9666666666667</v>
      </c>
      <c r="K110" s="31">
        <v>327.5</v>
      </c>
      <c r="L110" s="31">
        <v>322</v>
      </c>
      <c r="M110" s="31">
        <v>8.2821499999999997</v>
      </c>
      <c r="N110" s="1"/>
      <c r="O110" s="1"/>
    </row>
    <row r="111" spans="1:15" ht="12.75" customHeight="1">
      <c r="A111" s="56">
        <v>102</v>
      </c>
      <c r="B111" s="31" t="s">
        <v>115</v>
      </c>
      <c r="C111" s="31">
        <v>2911.65</v>
      </c>
      <c r="D111" s="40">
        <v>2913.8833333333332</v>
      </c>
      <c r="E111" s="40">
        <v>2893.7666666666664</v>
      </c>
      <c r="F111" s="40">
        <v>2875.8833333333332</v>
      </c>
      <c r="G111" s="40">
        <v>2855.7666666666664</v>
      </c>
      <c r="H111" s="40">
        <v>2931.7666666666664</v>
      </c>
      <c r="I111" s="40">
        <v>2951.8833333333332</v>
      </c>
      <c r="J111" s="40">
        <v>2969.7666666666664</v>
      </c>
      <c r="K111" s="31">
        <v>2934</v>
      </c>
      <c r="L111" s="31">
        <v>2896</v>
      </c>
      <c r="M111" s="31">
        <v>24.301410000000001</v>
      </c>
      <c r="N111" s="1"/>
      <c r="O111" s="1"/>
    </row>
    <row r="112" spans="1:15" ht="12.75" customHeight="1">
      <c r="A112" s="56">
        <v>103</v>
      </c>
      <c r="B112" s="31" t="s">
        <v>125</v>
      </c>
      <c r="C112" s="31">
        <v>829.4</v>
      </c>
      <c r="D112" s="40">
        <v>831.15</v>
      </c>
      <c r="E112" s="40">
        <v>820.59999999999991</v>
      </c>
      <c r="F112" s="40">
        <v>811.8</v>
      </c>
      <c r="G112" s="40">
        <v>801.24999999999989</v>
      </c>
      <c r="H112" s="40">
        <v>839.94999999999993</v>
      </c>
      <c r="I112" s="40">
        <v>850.49999999999989</v>
      </c>
      <c r="J112" s="40">
        <v>859.3</v>
      </c>
      <c r="K112" s="31">
        <v>841.7</v>
      </c>
      <c r="L112" s="31">
        <v>822.35</v>
      </c>
      <c r="M112" s="31">
        <v>169.25115</v>
      </c>
      <c r="N112" s="1"/>
      <c r="O112" s="1"/>
    </row>
    <row r="113" spans="1:15" ht="12.75" customHeight="1">
      <c r="A113" s="56">
        <v>104</v>
      </c>
      <c r="B113" s="31" t="s">
        <v>126</v>
      </c>
      <c r="C113" s="31">
        <v>1505.75</v>
      </c>
      <c r="D113" s="40">
        <v>1506.0166666666667</v>
      </c>
      <c r="E113" s="40">
        <v>1493.1333333333332</v>
      </c>
      <c r="F113" s="40">
        <v>1480.5166666666667</v>
      </c>
      <c r="G113" s="40">
        <v>1467.6333333333332</v>
      </c>
      <c r="H113" s="40">
        <v>1518.6333333333332</v>
      </c>
      <c r="I113" s="40">
        <v>1531.5166666666669</v>
      </c>
      <c r="J113" s="40">
        <v>1544.1333333333332</v>
      </c>
      <c r="K113" s="31">
        <v>1518.9</v>
      </c>
      <c r="L113" s="31">
        <v>1493.4</v>
      </c>
      <c r="M113" s="31">
        <v>3.9888300000000001</v>
      </c>
      <c r="N113" s="1"/>
      <c r="O113" s="1"/>
    </row>
    <row r="114" spans="1:15" ht="12.75" customHeight="1">
      <c r="A114" s="56">
        <v>105</v>
      </c>
      <c r="B114" s="31" t="s">
        <v>127</v>
      </c>
      <c r="C114" s="31">
        <v>622.65</v>
      </c>
      <c r="D114" s="40">
        <v>623.05000000000007</v>
      </c>
      <c r="E114" s="40">
        <v>617.10000000000014</v>
      </c>
      <c r="F114" s="40">
        <v>611.55000000000007</v>
      </c>
      <c r="G114" s="40">
        <v>605.60000000000014</v>
      </c>
      <c r="H114" s="40">
        <v>628.60000000000014</v>
      </c>
      <c r="I114" s="40">
        <v>634.55000000000018</v>
      </c>
      <c r="J114" s="40">
        <v>640.10000000000014</v>
      </c>
      <c r="K114" s="31">
        <v>629</v>
      </c>
      <c r="L114" s="31">
        <v>617.5</v>
      </c>
      <c r="M114" s="31">
        <v>7.6030600000000002</v>
      </c>
      <c r="N114" s="1"/>
      <c r="O114" s="1"/>
    </row>
    <row r="115" spans="1:15" ht="12.75" customHeight="1">
      <c r="A115" s="56">
        <v>106</v>
      </c>
      <c r="B115" s="31" t="s">
        <v>264</v>
      </c>
      <c r="C115" s="31">
        <v>762.65</v>
      </c>
      <c r="D115" s="40">
        <v>762.96666666666658</v>
      </c>
      <c r="E115" s="40">
        <v>748.98333333333312</v>
      </c>
      <c r="F115" s="40">
        <v>735.31666666666649</v>
      </c>
      <c r="G115" s="40">
        <v>721.33333333333303</v>
      </c>
      <c r="H115" s="40">
        <v>776.63333333333321</v>
      </c>
      <c r="I115" s="40">
        <v>790.61666666666656</v>
      </c>
      <c r="J115" s="40">
        <v>804.2833333333333</v>
      </c>
      <c r="K115" s="31">
        <v>776.95</v>
      </c>
      <c r="L115" s="31">
        <v>749.3</v>
      </c>
      <c r="M115" s="31">
        <v>4.0895700000000001</v>
      </c>
      <c r="N115" s="1"/>
      <c r="O115" s="1"/>
    </row>
    <row r="116" spans="1:15" ht="12.75" customHeight="1">
      <c r="A116" s="56">
        <v>107</v>
      </c>
      <c r="B116" s="31" t="s">
        <v>129</v>
      </c>
      <c r="C116" s="31">
        <v>52.85</v>
      </c>
      <c r="D116" s="40">
        <v>51.79999999999999</v>
      </c>
      <c r="E116" s="40">
        <v>50.59999999999998</v>
      </c>
      <c r="F116" s="40">
        <v>48.349999999999987</v>
      </c>
      <c r="G116" s="40">
        <v>47.149999999999977</v>
      </c>
      <c r="H116" s="40">
        <v>54.049999999999983</v>
      </c>
      <c r="I116" s="40">
        <v>55.249999999999986</v>
      </c>
      <c r="J116" s="40">
        <v>57.499999999999986</v>
      </c>
      <c r="K116" s="31">
        <v>53</v>
      </c>
      <c r="L116" s="31">
        <v>49.55</v>
      </c>
      <c r="M116" s="31">
        <v>933.12958000000003</v>
      </c>
      <c r="N116" s="1"/>
      <c r="O116" s="1"/>
    </row>
    <row r="117" spans="1:15" ht="12.75" customHeight="1">
      <c r="A117" s="56">
        <v>108</v>
      </c>
      <c r="B117" s="31" t="s">
        <v>138</v>
      </c>
      <c r="C117" s="31">
        <v>236.7</v>
      </c>
      <c r="D117" s="40">
        <v>236.1</v>
      </c>
      <c r="E117" s="40">
        <v>233.2</v>
      </c>
      <c r="F117" s="40">
        <v>229.7</v>
      </c>
      <c r="G117" s="40">
        <v>226.79999999999998</v>
      </c>
      <c r="H117" s="40">
        <v>239.6</v>
      </c>
      <c r="I117" s="40">
        <v>242.50000000000003</v>
      </c>
      <c r="J117" s="40">
        <v>246</v>
      </c>
      <c r="K117" s="31">
        <v>239</v>
      </c>
      <c r="L117" s="31">
        <v>232.6</v>
      </c>
      <c r="M117" s="31">
        <v>189.3417</v>
      </c>
      <c r="N117" s="1"/>
      <c r="O117" s="1"/>
    </row>
    <row r="118" spans="1:15" ht="12.75" customHeight="1">
      <c r="A118" s="56">
        <v>109</v>
      </c>
      <c r="B118" s="31" t="s">
        <v>124</v>
      </c>
      <c r="C118" s="31">
        <v>228.2</v>
      </c>
      <c r="D118" s="40">
        <v>226.86666666666667</v>
      </c>
      <c r="E118" s="40">
        <v>223.83333333333334</v>
      </c>
      <c r="F118" s="40">
        <v>219.46666666666667</v>
      </c>
      <c r="G118" s="40">
        <v>216.43333333333334</v>
      </c>
      <c r="H118" s="40">
        <v>231.23333333333335</v>
      </c>
      <c r="I118" s="40">
        <v>234.26666666666665</v>
      </c>
      <c r="J118" s="40">
        <v>238.63333333333335</v>
      </c>
      <c r="K118" s="31">
        <v>229.9</v>
      </c>
      <c r="L118" s="31">
        <v>222.5</v>
      </c>
      <c r="M118" s="31">
        <v>93.47833</v>
      </c>
      <c r="N118" s="1"/>
      <c r="O118" s="1"/>
    </row>
    <row r="119" spans="1:15" ht="12.75" customHeight="1">
      <c r="A119" s="56">
        <v>110</v>
      </c>
      <c r="B119" s="31" t="s">
        <v>265</v>
      </c>
      <c r="C119" s="31">
        <v>7244.55</v>
      </c>
      <c r="D119" s="40">
        <v>7299.4666666666672</v>
      </c>
      <c r="E119" s="40">
        <v>7110.0833333333339</v>
      </c>
      <c r="F119" s="40">
        <v>6975.6166666666668</v>
      </c>
      <c r="G119" s="40">
        <v>6786.2333333333336</v>
      </c>
      <c r="H119" s="40">
        <v>7433.9333333333343</v>
      </c>
      <c r="I119" s="40">
        <v>7623.3166666666675</v>
      </c>
      <c r="J119" s="40">
        <v>7757.7833333333347</v>
      </c>
      <c r="K119" s="31">
        <v>7488.85</v>
      </c>
      <c r="L119" s="31">
        <v>7165</v>
      </c>
      <c r="M119" s="31">
        <v>2.9056600000000001</v>
      </c>
      <c r="N119" s="1"/>
      <c r="O119" s="1"/>
    </row>
    <row r="120" spans="1:15" ht="12.75" customHeight="1">
      <c r="A120" s="56">
        <v>111</v>
      </c>
      <c r="B120" s="31" t="s">
        <v>131</v>
      </c>
      <c r="C120" s="31">
        <v>207.45</v>
      </c>
      <c r="D120" s="40">
        <v>208.28333333333333</v>
      </c>
      <c r="E120" s="40">
        <v>204.06666666666666</v>
      </c>
      <c r="F120" s="40">
        <v>200.68333333333334</v>
      </c>
      <c r="G120" s="40">
        <v>196.46666666666667</v>
      </c>
      <c r="H120" s="40">
        <v>211.66666666666666</v>
      </c>
      <c r="I120" s="40">
        <v>215.8833333333333</v>
      </c>
      <c r="J120" s="40">
        <v>219.26666666666665</v>
      </c>
      <c r="K120" s="31">
        <v>212.5</v>
      </c>
      <c r="L120" s="31">
        <v>204.9</v>
      </c>
      <c r="M120" s="31">
        <v>60.107140000000001</v>
      </c>
      <c r="N120" s="1"/>
      <c r="O120" s="1"/>
    </row>
    <row r="121" spans="1:15" ht="12.75" customHeight="1">
      <c r="A121" s="56">
        <v>112</v>
      </c>
      <c r="B121" s="31" t="s">
        <v>136</v>
      </c>
      <c r="C121" s="31">
        <v>131.5</v>
      </c>
      <c r="D121" s="40">
        <v>131.31666666666666</v>
      </c>
      <c r="E121" s="40">
        <v>130.23333333333332</v>
      </c>
      <c r="F121" s="40">
        <v>128.96666666666667</v>
      </c>
      <c r="G121" s="40">
        <v>127.88333333333333</v>
      </c>
      <c r="H121" s="40">
        <v>132.58333333333331</v>
      </c>
      <c r="I121" s="40">
        <v>133.66666666666669</v>
      </c>
      <c r="J121" s="40">
        <v>134.93333333333331</v>
      </c>
      <c r="K121" s="31">
        <v>132.4</v>
      </c>
      <c r="L121" s="31">
        <v>130.05000000000001</v>
      </c>
      <c r="M121" s="31">
        <v>101.32402999999999</v>
      </c>
      <c r="N121" s="1"/>
      <c r="O121" s="1"/>
    </row>
    <row r="122" spans="1:15" ht="12.75" customHeight="1">
      <c r="A122" s="56">
        <v>113</v>
      </c>
      <c r="B122" s="31" t="s">
        <v>137</v>
      </c>
      <c r="C122" s="31">
        <v>4189.5</v>
      </c>
      <c r="D122" s="40">
        <v>4213.5</v>
      </c>
      <c r="E122" s="40">
        <v>4027</v>
      </c>
      <c r="F122" s="40">
        <v>3864.5</v>
      </c>
      <c r="G122" s="40">
        <v>3678</v>
      </c>
      <c r="H122" s="40">
        <v>4376</v>
      </c>
      <c r="I122" s="40">
        <v>4562.5</v>
      </c>
      <c r="J122" s="40">
        <v>4725</v>
      </c>
      <c r="K122" s="31">
        <v>4400</v>
      </c>
      <c r="L122" s="31">
        <v>4051</v>
      </c>
      <c r="M122" s="31">
        <v>82.022409999999994</v>
      </c>
      <c r="N122" s="1"/>
      <c r="O122" s="1"/>
    </row>
    <row r="123" spans="1:15" ht="12.75" customHeight="1">
      <c r="A123" s="56">
        <v>114</v>
      </c>
      <c r="B123" s="31" t="s">
        <v>130</v>
      </c>
      <c r="C123" s="31">
        <v>473.2</v>
      </c>
      <c r="D123" s="40">
        <v>471.58333333333331</v>
      </c>
      <c r="E123" s="40">
        <v>468.66666666666663</v>
      </c>
      <c r="F123" s="40">
        <v>464.13333333333333</v>
      </c>
      <c r="G123" s="40">
        <v>461.21666666666664</v>
      </c>
      <c r="H123" s="40">
        <v>476.11666666666662</v>
      </c>
      <c r="I123" s="40">
        <v>479.03333333333325</v>
      </c>
      <c r="J123" s="40">
        <v>483.56666666666661</v>
      </c>
      <c r="K123" s="31">
        <v>474.5</v>
      </c>
      <c r="L123" s="31">
        <v>467.05</v>
      </c>
      <c r="M123" s="31">
        <v>21.640820000000001</v>
      </c>
      <c r="N123" s="1"/>
      <c r="O123" s="1"/>
    </row>
    <row r="124" spans="1:15" ht="12.75" customHeight="1">
      <c r="A124" s="56">
        <v>115</v>
      </c>
      <c r="B124" s="31" t="s">
        <v>134</v>
      </c>
      <c r="C124" s="31">
        <v>281.45</v>
      </c>
      <c r="D124" s="40">
        <v>287.81666666666666</v>
      </c>
      <c r="E124" s="40">
        <v>271.63333333333333</v>
      </c>
      <c r="F124" s="40">
        <v>261.81666666666666</v>
      </c>
      <c r="G124" s="40">
        <v>245.63333333333333</v>
      </c>
      <c r="H124" s="40">
        <v>297.63333333333333</v>
      </c>
      <c r="I124" s="40">
        <v>313.81666666666661</v>
      </c>
      <c r="J124" s="40">
        <v>323.63333333333333</v>
      </c>
      <c r="K124" s="31">
        <v>304</v>
      </c>
      <c r="L124" s="31">
        <v>278</v>
      </c>
      <c r="M124" s="31">
        <v>116.10386</v>
      </c>
      <c r="N124" s="1"/>
      <c r="O124" s="1"/>
    </row>
    <row r="125" spans="1:15" ht="12.75" customHeight="1">
      <c r="A125" s="56">
        <v>116</v>
      </c>
      <c r="B125" s="31" t="s">
        <v>133</v>
      </c>
      <c r="C125" s="31">
        <v>1154.9000000000001</v>
      </c>
      <c r="D125" s="40">
        <v>1161.8666666666668</v>
      </c>
      <c r="E125" s="40">
        <v>1130.7333333333336</v>
      </c>
      <c r="F125" s="40">
        <v>1106.5666666666668</v>
      </c>
      <c r="G125" s="40">
        <v>1075.4333333333336</v>
      </c>
      <c r="H125" s="40">
        <v>1186.0333333333335</v>
      </c>
      <c r="I125" s="40">
        <v>1217.1666666666667</v>
      </c>
      <c r="J125" s="40">
        <v>1241.3333333333335</v>
      </c>
      <c r="K125" s="31">
        <v>1193</v>
      </c>
      <c r="L125" s="31">
        <v>1137.7</v>
      </c>
      <c r="M125" s="31">
        <v>34.13917</v>
      </c>
      <c r="N125" s="1"/>
      <c r="O125" s="1"/>
    </row>
    <row r="126" spans="1:15" ht="12.75" customHeight="1">
      <c r="A126" s="56">
        <v>117</v>
      </c>
      <c r="B126" s="31" t="s">
        <v>166</v>
      </c>
      <c r="C126" s="31">
        <v>6069.65</v>
      </c>
      <c r="D126" s="40">
        <v>6040.9000000000005</v>
      </c>
      <c r="E126" s="40">
        <v>5931.8000000000011</v>
      </c>
      <c r="F126" s="40">
        <v>5793.9500000000007</v>
      </c>
      <c r="G126" s="40">
        <v>5684.8500000000013</v>
      </c>
      <c r="H126" s="40">
        <v>6178.7500000000009</v>
      </c>
      <c r="I126" s="40">
        <v>6287.8500000000013</v>
      </c>
      <c r="J126" s="40">
        <v>6425.7000000000007</v>
      </c>
      <c r="K126" s="31">
        <v>6150</v>
      </c>
      <c r="L126" s="31">
        <v>5903.05</v>
      </c>
      <c r="M126" s="31">
        <v>2.4626899999999998</v>
      </c>
      <c r="N126" s="1"/>
      <c r="O126" s="1"/>
    </row>
    <row r="127" spans="1:15" ht="12.75" customHeight="1">
      <c r="A127" s="56">
        <v>118</v>
      </c>
      <c r="B127" s="31" t="s">
        <v>135</v>
      </c>
      <c r="C127" s="31">
        <v>1703.7</v>
      </c>
      <c r="D127" s="40">
        <v>1708.7333333333336</v>
      </c>
      <c r="E127" s="40">
        <v>1690.8666666666672</v>
      </c>
      <c r="F127" s="40">
        <v>1678.0333333333338</v>
      </c>
      <c r="G127" s="40">
        <v>1660.1666666666674</v>
      </c>
      <c r="H127" s="40">
        <v>1721.5666666666671</v>
      </c>
      <c r="I127" s="40">
        <v>1739.4333333333334</v>
      </c>
      <c r="J127" s="40">
        <v>1752.2666666666669</v>
      </c>
      <c r="K127" s="31">
        <v>1726.6</v>
      </c>
      <c r="L127" s="31">
        <v>1695.9</v>
      </c>
      <c r="M127" s="31">
        <v>58.717089999999999</v>
      </c>
      <c r="N127" s="1"/>
      <c r="O127" s="1"/>
    </row>
    <row r="128" spans="1:15" ht="12.75" customHeight="1">
      <c r="A128" s="56">
        <v>119</v>
      </c>
      <c r="B128" s="31" t="s">
        <v>132</v>
      </c>
      <c r="C128" s="31">
        <v>2021.2</v>
      </c>
      <c r="D128" s="40">
        <v>2013.5</v>
      </c>
      <c r="E128" s="40">
        <v>1997</v>
      </c>
      <c r="F128" s="40">
        <v>1972.8</v>
      </c>
      <c r="G128" s="40">
        <v>1956.3</v>
      </c>
      <c r="H128" s="40">
        <v>2037.7</v>
      </c>
      <c r="I128" s="40">
        <v>2054.1999999999998</v>
      </c>
      <c r="J128" s="40">
        <v>2078.4</v>
      </c>
      <c r="K128" s="31">
        <v>2030</v>
      </c>
      <c r="L128" s="31">
        <v>1989.3</v>
      </c>
      <c r="M128" s="31">
        <v>2.3468499999999999</v>
      </c>
      <c r="N128" s="1"/>
      <c r="O128" s="1"/>
    </row>
    <row r="129" spans="1:15" ht="12.75" customHeight="1">
      <c r="A129" s="56">
        <v>120</v>
      </c>
      <c r="B129" s="31" t="s">
        <v>266</v>
      </c>
      <c r="C129" s="31">
        <v>2189.5</v>
      </c>
      <c r="D129" s="40">
        <v>2209.5</v>
      </c>
      <c r="E129" s="40">
        <v>2151</v>
      </c>
      <c r="F129" s="40">
        <v>2112.5</v>
      </c>
      <c r="G129" s="40">
        <v>2054</v>
      </c>
      <c r="H129" s="40">
        <v>2248</v>
      </c>
      <c r="I129" s="40">
        <v>2306.5</v>
      </c>
      <c r="J129" s="40">
        <v>2345</v>
      </c>
      <c r="K129" s="31">
        <v>2268</v>
      </c>
      <c r="L129" s="31">
        <v>2171</v>
      </c>
      <c r="M129" s="31">
        <v>2.8877899999999999</v>
      </c>
      <c r="N129" s="1"/>
      <c r="O129" s="1"/>
    </row>
    <row r="130" spans="1:15" ht="12.75" customHeight="1">
      <c r="A130" s="56">
        <v>121</v>
      </c>
      <c r="B130" s="31" t="s">
        <v>267</v>
      </c>
      <c r="C130" s="31">
        <v>369.75</v>
      </c>
      <c r="D130" s="40">
        <v>369.58333333333331</v>
      </c>
      <c r="E130" s="40">
        <v>360.16666666666663</v>
      </c>
      <c r="F130" s="40">
        <v>350.58333333333331</v>
      </c>
      <c r="G130" s="40">
        <v>341.16666666666663</v>
      </c>
      <c r="H130" s="40">
        <v>379.16666666666663</v>
      </c>
      <c r="I130" s="40">
        <v>388.58333333333326</v>
      </c>
      <c r="J130" s="40">
        <v>398.16666666666663</v>
      </c>
      <c r="K130" s="31">
        <v>379</v>
      </c>
      <c r="L130" s="31">
        <v>360</v>
      </c>
      <c r="M130" s="31">
        <v>13.292759999999999</v>
      </c>
      <c r="N130" s="1"/>
      <c r="O130" s="1"/>
    </row>
    <row r="131" spans="1:15" ht="12.75" customHeight="1">
      <c r="A131" s="56">
        <v>122</v>
      </c>
      <c r="B131" s="31" t="s">
        <v>140</v>
      </c>
      <c r="C131" s="31">
        <v>694.35</v>
      </c>
      <c r="D131" s="40">
        <v>688.76666666666677</v>
      </c>
      <c r="E131" s="40">
        <v>680.08333333333348</v>
      </c>
      <c r="F131" s="40">
        <v>665.81666666666672</v>
      </c>
      <c r="G131" s="40">
        <v>657.13333333333344</v>
      </c>
      <c r="H131" s="40">
        <v>703.03333333333353</v>
      </c>
      <c r="I131" s="40">
        <v>711.7166666666667</v>
      </c>
      <c r="J131" s="40">
        <v>725.98333333333358</v>
      </c>
      <c r="K131" s="31">
        <v>697.45</v>
      </c>
      <c r="L131" s="31">
        <v>674.5</v>
      </c>
      <c r="M131" s="31">
        <v>42.38644</v>
      </c>
      <c r="N131" s="1"/>
      <c r="O131" s="1"/>
    </row>
    <row r="132" spans="1:15" ht="12.75" customHeight="1">
      <c r="A132" s="56">
        <v>123</v>
      </c>
      <c r="B132" s="31" t="s">
        <v>139</v>
      </c>
      <c r="C132" s="31">
        <v>445.7</v>
      </c>
      <c r="D132" s="40">
        <v>440.38333333333327</v>
      </c>
      <c r="E132" s="40">
        <v>431.86666666666656</v>
      </c>
      <c r="F132" s="40">
        <v>418.0333333333333</v>
      </c>
      <c r="G132" s="40">
        <v>409.51666666666659</v>
      </c>
      <c r="H132" s="40">
        <v>454.21666666666653</v>
      </c>
      <c r="I132" s="40">
        <v>462.73333333333329</v>
      </c>
      <c r="J132" s="40">
        <v>476.56666666666649</v>
      </c>
      <c r="K132" s="31">
        <v>448.9</v>
      </c>
      <c r="L132" s="31">
        <v>426.55</v>
      </c>
      <c r="M132" s="31">
        <v>65.216499999999996</v>
      </c>
      <c r="N132" s="1"/>
      <c r="O132" s="1"/>
    </row>
    <row r="133" spans="1:15" ht="12.75" customHeight="1">
      <c r="A133" s="56">
        <v>124</v>
      </c>
      <c r="B133" s="31" t="s">
        <v>141</v>
      </c>
      <c r="C133" s="31">
        <v>3715.6</v>
      </c>
      <c r="D133" s="40">
        <v>3697.8333333333335</v>
      </c>
      <c r="E133" s="40">
        <v>3667.7666666666669</v>
      </c>
      <c r="F133" s="40">
        <v>3619.9333333333334</v>
      </c>
      <c r="G133" s="40">
        <v>3589.8666666666668</v>
      </c>
      <c r="H133" s="40">
        <v>3745.666666666667</v>
      </c>
      <c r="I133" s="40">
        <v>3775.7333333333336</v>
      </c>
      <c r="J133" s="40">
        <v>3823.5666666666671</v>
      </c>
      <c r="K133" s="31">
        <v>3727.9</v>
      </c>
      <c r="L133" s="31">
        <v>3650</v>
      </c>
      <c r="M133" s="31">
        <v>5.0878800000000002</v>
      </c>
      <c r="N133" s="1"/>
      <c r="O133" s="1"/>
    </row>
    <row r="134" spans="1:15" ht="12.75" customHeight="1">
      <c r="A134" s="56">
        <v>125</v>
      </c>
      <c r="B134" s="31" t="s">
        <v>142</v>
      </c>
      <c r="C134" s="31">
        <v>2210.9499999999998</v>
      </c>
      <c r="D134" s="40">
        <v>2191.5499999999997</v>
      </c>
      <c r="E134" s="40">
        <v>2143.0999999999995</v>
      </c>
      <c r="F134" s="40">
        <v>2075.2499999999995</v>
      </c>
      <c r="G134" s="40">
        <v>2026.7999999999993</v>
      </c>
      <c r="H134" s="40">
        <v>2259.3999999999996</v>
      </c>
      <c r="I134" s="40">
        <v>2307.8499999999995</v>
      </c>
      <c r="J134" s="40">
        <v>2375.6999999999998</v>
      </c>
      <c r="K134" s="31">
        <v>2240</v>
      </c>
      <c r="L134" s="31">
        <v>2123.6999999999998</v>
      </c>
      <c r="M134" s="31">
        <v>106.69001</v>
      </c>
      <c r="N134" s="1"/>
      <c r="O134" s="1"/>
    </row>
    <row r="135" spans="1:15" ht="12.75" customHeight="1">
      <c r="A135" s="56">
        <v>126</v>
      </c>
      <c r="B135" s="31" t="s">
        <v>143</v>
      </c>
      <c r="C135" s="31">
        <v>84.85</v>
      </c>
      <c r="D135" s="40">
        <v>83.833333333333329</v>
      </c>
      <c r="E135" s="40">
        <v>82.516666666666652</v>
      </c>
      <c r="F135" s="40">
        <v>80.183333333333323</v>
      </c>
      <c r="G135" s="40">
        <v>78.866666666666646</v>
      </c>
      <c r="H135" s="40">
        <v>86.166666666666657</v>
      </c>
      <c r="I135" s="40">
        <v>87.483333333333348</v>
      </c>
      <c r="J135" s="40">
        <v>89.816666666666663</v>
      </c>
      <c r="K135" s="31">
        <v>85.15</v>
      </c>
      <c r="L135" s="31">
        <v>81.5</v>
      </c>
      <c r="M135" s="31">
        <v>120.62523</v>
      </c>
      <c r="N135" s="1"/>
      <c r="O135" s="1"/>
    </row>
    <row r="136" spans="1:15" ht="12.75" customHeight="1">
      <c r="A136" s="56">
        <v>127</v>
      </c>
      <c r="B136" s="31" t="s">
        <v>148</v>
      </c>
      <c r="C136" s="31">
        <v>4564.8500000000004</v>
      </c>
      <c r="D136" s="40">
        <v>4589.0166666666664</v>
      </c>
      <c r="E136" s="40">
        <v>4463.0333333333328</v>
      </c>
      <c r="F136" s="40">
        <v>4361.2166666666662</v>
      </c>
      <c r="G136" s="40">
        <v>4235.2333333333327</v>
      </c>
      <c r="H136" s="40">
        <v>4690.833333333333</v>
      </c>
      <c r="I136" s="40">
        <v>4816.8166666666666</v>
      </c>
      <c r="J136" s="40">
        <v>4918.6333333333332</v>
      </c>
      <c r="K136" s="31">
        <v>4715</v>
      </c>
      <c r="L136" s="31">
        <v>4487.2</v>
      </c>
      <c r="M136" s="31">
        <v>4.2862400000000003</v>
      </c>
      <c r="N136" s="1"/>
      <c r="O136" s="1"/>
    </row>
    <row r="137" spans="1:15" ht="12.75" customHeight="1">
      <c r="A137" s="56">
        <v>128</v>
      </c>
      <c r="B137" s="31" t="s">
        <v>145</v>
      </c>
      <c r="C137" s="31">
        <v>405.8</v>
      </c>
      <c r="D137" s="40">
        <v>404.2166666666667</v>
      </c>
      <c r="E137" s="40">
        <v>400.23333333333341</v>
      </c>
      <c r="F137" s="40">
        <v>394.66666666666669</v>
      </c>
      <c r="G137" s="40">
        <v>390.68333333333339</v>
      </c>
      <c r="H137" s="40">
        <v>409.78333333333342</v>
      </c>
      <c r="I137" s="40">
        <v>413.76666666666677</v>
      </c>
      <c r="J137" s="40">
        <v>419.33333333333343</v>
      </c>
      <c r="K137" s="31">
        <v>408.2</v>
      </c>
      <c r="L137" s="31">
        <v>398.65</v>
      </c>
      <c r="M137" s="31">
        <v>29.674669999999999</v>
      </c>
      <c r="N137" s="1"/>
      <c r="O137" s="1"/>
    </row>
    <row r="138" spans="1:15" ht="12.75" customHeight="1">
      <c r="A138" s="56">
        <v>129</v>
      </c>
      <c r="B138" s="31" t="s">
        <v>147</v>
      </c>
      <c r="C138" s="31">
        <v>6506.65</v>
      </c>
      <c r="D138" s="40">
        <v>6511.833333333333</v>
      </c>
      <c r="E138" s="40">
        <v>6414.8166666666657</v>
      </c>
      <c r="F138" s="40">
        <v>6322.9833333333327</v>
      </c>
      <c r="G138" s="40">
        <v>6225.9666666666653</v>
      </c>
      <c r="H138" s="40">
        <v>6603.6666666666661</v>
      </c>
      <c r="I138" s="40">
        <v>6700.6833333333343</v>
      </c>
      <c r="J138" s="40">
        <v>6792.5166666666664</v>
      </c>
      <c r="K138" s="31">
        <v>6608.85</v>
      </c>
      <c r="L138" s="31">
        <v>6420</v>
      </c>
      <c r="M138" s="31">
        <v>3.6308199999999999</v>
      </c>
      <c r="N138" s="1"/>
      <c r="O138" s="1"/>
    </row>
    <row r="139" spans="1:15" ht="12.75" customHeight="1">
      <c r="A139" s="56">
        <v>130</v>
      </c>
      <c r="B139" s="31" t="s">
        <v>146</v>
      </c>
      <c r="C139" s="31">
        <v>1796.25</v>
      </c>
      <c r="D139" s="40">
        <v>1796.5666666666666</v>
      </c>
      <c r="E139" s="40">
        <v>1781.2333333333331</v>
      </c>
      <c r="F139" s="40">
        <v>1766.2166666666665</v>
      </c>
      <c r="G139" s="40">
        <v>1750.883333333333</v>
      </c>
      <c r="H139" s="40">
        <v>1811.5833333333333</v>
      </c>
      <c r="I139" s="40">
        <v>1826.9166666666667</v>
      </c>
      <c r="J139" s="40">
        <v>1841.9333333333334</v>
      </c>
      <c r="K139" s="31">
        <v>1811.9</v>
      </c>
      <c r="L139" s="31">
        <v>1781.55</v>
      </c>
      <c r="M139" s="31">
        <v>19.301069999999999</v>
      </c>
      <c r="N139" s="1"/>
      <c r="O139" s="1"/>
    </row>
    <row r="140" spans="1:15" ht="12.75" customHeight="1">
      <c r="A140" s="56">
        <v>131</v>
      </c>
      <c r="B140" s="31" t="s">
        <v>268</v>
      </c>
      <c r="C140" s="31">
        <v>564.6</v>
      </c>
      <c r="D140" s="40">
        <v>560.93333333333328</v>
      </c>
      <c r="E140" s="40">
        <v>553.86666666666656</v>
      </c>
      <c r="F140" s="40">
        <v>543.13333333333333</v>
      </c>
      <c r="G140" s="40">
        <v>536.06666666666661</v>
      </c>
      <c r="H140" s="40">
        <v>571.66666666666652</v>
      </c>
      <c r="I140" s="40">
        <v>578.73333333333335</v>
      </c>
      <c r="J140" s="40">
        <v>589.46666666666647</v>
      </c>
      <c r="K140" s="31">
        <v>568</v>
      </c>
      <c r="L140" s="31">
        <v>550.20000000000005</v>
      </c>
      <c r="M140" s="31">
        <v>22.836349999999999</v>
      </c>
      <c r="N140" s="1"/>
      <c r="O140" s="1"/>
    </row>
    <row r="141" spans="1:15" ht="12.75" customHeight="1">
      <c r="A141" s="56">
        <v>132</v>
      </c>
      <c r="B141" s="31" t="s">
        <v>149</v>
      </c>
      <c r="C141" s="31">
        <v>929.8</v>
      </c>
      <c r="D141" s="40">
        <v>931.2166666666667</v>
      </c>
      <c r="E141" s="40">
        <v>922.58333333333337</v>
      </c>
      <c r="F141" s="40">
        <v>915.36666666666667</v>
      </c>
      <c r="G141" s="40">
        <v>906.73333333333335</v>
      </c>
      <c r="H141" s="40">
        <v>938.43333333333339</v>
      </c>
      <c r="I141" s="40">
        <v>947.06666666666661</v>
      </c>
      <c r="J141" s="40">
        <v>954.28333333333342</v>
      </c>
      <c r="K141" s="31">
        <v>939.85</v>
      </c>
      <c r="L141" s="31">
        <v>924</v>
      </c>
      <c r="M141" s="31">
        <v>10.531029999999999</v>
      </c>
      <c r="N141" s="1"/>
      <c r="O141" s="1"/>
    </row>
    <row r="142" spans="1:15" ht="12.75" customHeight="1">
      <c r="A142" s="56">
        <v>133</v>
      </c>
      <c r="B142" s="31" t="s">
        <v>162</v>
      </c>
      <c r="C142" s="31">
        <v>80093.75</v>
      </c>
      <c r="D142" s="40">
        <v>79959.150000000009</v>
      </c>
      <c r="E142" s="40">
        <v>79418.300000000017</v>
      </c>
      <c r="F142" s="40">
        <v>78742.850000000006</v>
      </c>
      <c r="G142" s="40">
        <v>78202.000000000015</v>
      </c>
      <c r="H142" s="40">
        <v>80634.60000000002</v>
      </c>
      <c r="I142" s="40">
        <v>81175.450000000026</v>
      </c>
      <c r="J142" s="40">
        <v>81850.900000000023</v>
      </c>
      <c r="K142" s="31">
        <v>80500</v>
      </c>
      <c r="L142" s="31">
        <v>79283.7</v>
      </c>
      <c r="M142" s="31">
        <v>7.8469999999999998E-2</v>
      </c>
      <c r="N142" s="1"/>
      <c r="O142" s="1"/>
    </row>
    <row r="143" spans="1:15" ht="12.75" customHeight="1">
      <c r="A143" s="56">
        <v>134</v>
      </c>
      <c r="B143" s="31" t="s">
        <v>158</v>
      </c>
      <c r="C143" s="31">
        <v>1007.95</v>
      </c>
      <c r="D143" s="40">
        <v>998.2833333333333</v>
      </c>
      <c r="E143" s="40">
        <v>986.56666666666661</v>
      </c>
      <c r="F143" s="40">
        <v>965.18333333333328</v>
      </c>
      <c r="G143" s="40">
        <v>953.46666666666658</v>
      </c>
      <c r="H143" s="40">
        <v>1019.6666666666666</v>
      </c>
      <c r="I143" s="40">
        <v>1031.3833333333332</v>
      </c>
      <c r="J143" s="40">
        <v>1052.7666666666667</v>
      </c>
      <c r="K143" s="31">
        <v>1010</v>
      </c>
      <c r="L143" s="31">
        <v>976.9</v>
      </c>
      <c r="M143" s="31">
        <v>3.58527</v>
      </c>
      <c r="N143" s="1"/>
      <c r="O143" s="1"/>
    </row>
    <row r="144" spans="1:15" ht="12.75" customHeight="1">
      <c r="A144" s="56">
        <v>135</v>
      </c>
      <c r="B144" s="31" t="s">
        <v>151</v>
      </c>
      <c r="C144" s="31">
        <v>188.2</v>
      </c>
      <c r="D144" s="40">
        <v>185.63333333333333</v>
      </c>
      <c r="E144" s="40">
        <v>181.91666666666666</v>
      </c>
      <c r="F144" s="40">
        <v>175.63333333333333</v>
      </c>
      <c r="G144" s="40">
        <v>171.91666666666666</v>
      </c>
      <c r="H144" s="40">
        <v>191.91666666666666</v>
      </c>
      <c r="I144" s="40">
        <v>195.63333333333335</v>
      </c>
      <c r="J144" s="40">
        <v>201.91666666666666</v>
      </c>
      <c r="K144" s="31">
        <v>189.35</v>
      </c>
      <c r="L144" s="31">
        <v>179.35</v>
      </c>
      <c r="M144" s="31">
        <v>48.421680000000002</v>
      </c>
      <c r="N144" s="1"/>
      <c r="O144" s="1"/>
    </row>
    <row r="145" spans="1:15" ht="12.75" customHeight="1">
      <c r="A145" s="56">
        <v>136</v>
      </c>
      <c r="B145" s="31" t="s">
        <v>150</v>
      </c>
      <c r="C145" s="31">
        <v>894.55</v>
      </c>
      <c r="D145" s="40">
        <v>892.85</v>
      </c>
      <c r="E145" s="40">
        <v>885.7</v>
      </c>
      <c r="F145" s="40">
        <v>876.85</v>
      </c>
      <c r="G145" s="40">
        <v>869.7</v>
      </c>
      <c r="H145" s="40">
        <v>901.7</v>
      </c>
      <c r="I145" s="40">
        <v>908.84999999999991</v>
      </c>
      <c r="J145" s="40">
        <v>917.7</v>
      </c>
      <c r="K145" s="31">
        <v>900</v>
      </c>
      <c r="L145" s="31">
        <v>884</v>
      </c>
      <c r="M145" s="31">
        <v>34.106569999999998</v>
      </c>
      <c r="N145" s="1"/>
      <c r="O145" s="1"/>
    </row>
    <row r="146" spans="1:15" ht="12.75" customHeight="1">
      <c r="A146" s="56">
        <v>137</v>
      </c>
      <c r="B146" s="31" t="s">
        <v>152</v>
      </c>
      <c r="C146" s="31">
        <v>204.5</v>
      </c>
      <c r="D146" s="40">
        <v>204.13333333333333</v>
      </c>
      <c r="E146" s="40">
        <v>200.36666666666665</v>
      </c>
      <c r="F146" s="40">
        <v>196.23333333333332</v>
      </c>
      <c r="G146" s="40">
        <v>192.46666666666664</v>
      </c>
      <c r="H146" s="40">
        <v>208.26666666666665</v>
      </c>
      <c r="I146" s="40">
        <v>212.0333333333333</v>
      </c>
      <c r="J146" s="40">
        <v>216.16666666666666</v>
      </c>
      <c r="K146" s="31">
        <v>207.9</v>
      </c>
      <c r="L146" s="31">
        <v>200</v>
      </c>
      <c r="M146" s="31">
        <v>52.2179</v>
      </c>
      <c r="N146" s="1"/>
      <c r="O146" s="1"/>
    </row>
    <row r="147" spans="1:15" ht="12.75" customHeight="1">
      <c r="A147" s="56">
        <v>138</v>
      </c>
      <c r="B147" s="31" t="s">
        <v>153</v>
      </c>
      <c r="C147" s="31">
        <v>563.25</v>
      </c>
      <c r="D147" s="40">
        <v>559.76666666666665</v>
      </c>
      <c r="E147" s="40">
        <v>554.5333333333333</v>
      </c>
      <c r="F147" s="40">
        <v>545.81666666666661</v>
      </c>
      <c r="G147" s="40">
        <v>540.58333333333326</v>
      </c>
      <c r="H147" s="40">
        <v>568.48333333333335</v>
      </c>
      <c r="I147" s="40">
        <v>573.7166666666667</v>
      </c>
      <c r="J147" s="40">
        <v>582.43333333333339</v>
      </c>
      <c r="K147" s="31">
        <v>565</v>
      </c>
      <c r="L147" s="31">
        <v>551.04999999999995</v>
      </c>
      <c r="M147" s="31">
        <v>15.41807</v>
      </c>
      <c r="N147" s="1"/>
      <c r="O147" s="1"/>
    </row>
    <row r="148" spans="1:15" ht="12.75" customHeight="1">
      <c r="A148" s="56">
        <v>139</v>
      </c>
      <c r="B148" s="31" t="s">
        <v>154</v>
      </c>
      <c r="C148" s="31">
        <v>7297.35</v>
      </c>
      <c r="D148" s="40">
        <v>7281.833333333333</v>
      </c>
      <c r="E148" s="40">
        <v>7225.7166666666662</v>
      </c>
      <c r="F148" s="40">
        <v>7154.083333333333</v>
      </c>
      <c r="G148" s="40">
        <v>7097.9666666666662</v>
      </c>
      <c r="H148" s="40">
        <v>7353.4666666666662</v>
      </c>
      <c r="I148" s="40">
        <v>7409.583333333333</v>
      </c>
      <c r="J148" s="40">
        <v>7481.2166666666662</v>
      </c>
      <c r="K148" s="31">
        <v>7337.95</v>
      </c>
      <c r="L148" s="31">
        <v>7210.2</v>
      </c>
      <c r="M148" s="31">
        <v>2.9220299999999999</v>
      </c>
      <c r="N148" s="1"/>
      <c r="O148" s="1"/>
    </row>
    <row r="149" spans="1:15" ht="12.75" customHeight="1">
      <c r="A149" s="56">
        <v>140</v>
      </c>
      <c r="B149" s="31" t="s">
        <v>157</v>
      </c>
      <c r="C149" s="31">
        <v>975.9</v>
      </c>
      <c r="D149" s="40">
        <v>974.81666666666661</v>
      </c>
      <c r="E149" s="40">
        <v>955.73333333333323</v>
      </c>
      <c r="F149" s="40">
        <v>935.56666666666661</v>
      </c>
      <c r="G149" s="40">
        <v>916.48333333333323</v>
      </c>
      <c r="H149" s="40">
        <v>994.98333333333323</v>
      </c>
      <c r="I149" s="40">
        <v>1014.0666666666667</v>
      </c>
      <c r="J149" s="40">
        <v>1034.2333333333331</v>
      </c>
      <c r="K149" s="31">
        <v>993.9</v>
      </c>
      <c r="L149" s="31">
        <v>954.65</v>
      </c>
      <c r="M149" s="31">
        <v>16.897580000000001</v>
      </c>
      <c r="N149" s="1"/>
      <c r="O149" s="1"/>
    </row>
    <row r="150" spans="1:15" ht="12.75" customHeight="1">
      <c r="A150" s="56">
        <v>141</v>
      </c>
      <c r="B150" s="31" t="s">
        <v>159</v>
      </c>
      <c r="C150" s="31">
        <v>4550.8999999999996</v>
      </c>
      <c r="D150" s="40">
        <v>4526.0666666666666</v>
      </c>
      <c r="E150" s="40">
        <v>4458.1333333333332</v>
      </c>
      <c r="F150" s="40">
        <v>4365.3666666666668</v>
      </c>
      <c r="G150" s="40">
        <v>4297.4333333333334</v>
      </c>
      <c r="H150" s="40">
        <v>4618.833333333333</v>
      </c>
      <c r="I150" s="40">
        <v>4686.7666666666655</v>
      </c>
      <c r="J150" s="40">
        <v>4779.5333333333328</v>
      </c>
      <c r="K150" s="31">
        <v>4594</v>
      </c>
      <c r="L150" s="31">
        <v>4433.3</v>
      </c>
      <c r="M150" s="31">
        <v>8.9978300000000004</v>
      </c>
      <c r="N150" s="1"/>
      <c r="O150" s="1"/>
    </row>
    <row r="151" spans="1:15" ht="12.75" customHeight="1">
      <c r="A151" s="56">
        <v>142</v>
      </c>
      <c r="B151" s="31" t="s">
        <v>161</v>
      </c>
      <c r="C151" s="31">
        <v>3244</v>
      </c>
      <c r="D151" s="40">
        <v>3262.4166666666665</v>
      </c>
      <c r="E151" s="40">
        <v>3182.9833333333331</v>
      </c>
      <c r="F151" s="40">
        <v>3121.9666666666667</v>
      </c>
      <c r="G151" s="40">
        <v>3042.5333333333333</v>
      </c>
      <c r="H151" s="40">
        <v>3323.4333333333329</v>
      </c>
      <c r="I151" s="40">
        <v>3402.8666666666663</v>
      </c>
      <c r="J151" s="40">
        <v>3463.8833333333328</v>
      </c>
      <c r="K151" s="31">
        <v>3341.85</v>
      </c>
      <c r="L151" s="31">
        <v>3201.4</v>
      </c>
      <c r="M151" s="31">
        <v>6.5988800000000003</v>
      </c>
      <c r="N151" s="1"/>
      <c r="O151" s="1"/>
    </row>
    <row r="152" spans="1:15" ht="12.75" customHeight="1">
      <c r="A152" s="56">
        <v>143</v>
      </c>
      <c r="B152" s="31" t="s">
        <v>163</v>
      </c>
      <c r="C152" s="31">
        <v>1529.3</v>
      </c>
      <c r="D152" s="40">
        <v>1525.1000000000001</v>
      </c>
      <c r="E152" s="40">
        <v>1508.2000000000003</v>
      </c>
      <c r="F152" s="40">
        <v>1487.1000000000001</v>
      </c>
      <c r="G152" s="40">
        <v>1470.2000000000003</v>
      </c>
      <c r="H152" s="40">
        <v>1546.2000000000003</v>
      </c>
      <c r="I152" s="40">
        <v>1563.1000000000004</v>
      </c>
      <c r="J152" s="40">
        <v>1584.2000000000003</v>
      </c>
      <c r="K152" s="31">
        <v>1542</v>
      </c>
      <c r="L152" s="31">
        <v>1504</v>
      </c>
      <c r="M152" s="31">
        <v>9.0264900000000008</v>
      </c>
      <c r="N152" s="1"/>
      <c r="O152" s="1"/>
    </row>
    <row r="153" spans="1:15" ht="12.75" customHeight="1">
      <c r="A153" s="56">
        <v>144</v>
      </c>
      <c r="B153" s="31" t="s">
        <v>269</v>
      </c>
      <c r="C153" s="31">
        <v>842.35</v>
      </c>
      <c r="D153" s="40">
        <v>845.85</v>
      </c>
      <c r="E153" s="40">
        <v>833.7</v>
      </c>
      <c r="F153" s="40">
        <v>825.05000000000007</v>
      </c>
      <c r="G153" s="40">
        <v>812.90000000000009</v>
      </c>
      <c r="H153" s="40">
        <v>854.5</v>
      </c>
      <c r="I153" s="40">
        <v>866.64999999999986</v>
      </c>
      <c r="J153" s="40">
        <v>875.3</v>
      </c>
      <c r="K153" s="31">
        <v>858</v>
      </c>
      <c r="L153" s="31">
        <v>837.2</v>
      </c>
      <c r="M153" s="31">
        <v>10.75859</v>
      </c>
      <c r="N153" s="1"/>
      <c r="O153" s="1"/>
    </row>
    <row r="154" spans="1:15" ht="12.75" customHeight="1">
      <c r="A154" s="56">
        <v>145</v>
      </c>
      <c r="B154" s="31" t="s">
        <v>169</v>
      </c>
      <c r="C154" s="31">
        <v>142.55000000000001</v>
      </c>
      <c r="D154" s="40">
        <v>141.86666666666667</v>
      </c>
      <c r="E154" s="40">
        <v>140.43333333333334</v>
      </c>
      <c r="F154" s="40">
        <v>138.31666666666666</v>
      </c>
      <c r="G154" s="40">
        <v>136.88333333333333</v>
      </c>
      <c r="H154" s="40">
        <v>143.98333333333335</v>
      </c>
      <c r="I154" s="40">
        <v>145.41666666666669</v>
      </c>
      <c r="J154" s="40">
        <v>147.53333333333336</v>
      </c>
      <c r="K154" s="31">
        <v>143.30000000000001</v>
      </c>
      <c r="L154" s="31">
        <v>139.75</v>
      </c>
      <c r="M154" s="31">
        <v>100.74890000000001</v>
      </c>
      <c r="N154" s="1"/>
      <c r="O154" s="1"/>
    </row>
    <row r="155" spans="1:15" ht="12.75" customHeight="1">
      <c r="A155" s="56">
        <v>146</v>
      </c>
      <c r="B155" s="31" t="s">
        <v>171</v>
      </c>
      <c r="C155" s="31">
        <v>143.19999999999999</v>
      </c>
      <c r="D155" s="40">
        <v>143.76666666666668</v>
      </c>
      <c r="E155" s="40">
        <v>141.88333333333335</v>
      </c>
      <c r="F155" s="40">
        <v>140.56666666666666</v>
      </c>
      <c r="G155" s="40">
        <v>138.68333333333334</v>
      </c>
      <c r="H155" s="40">
        <v>145.08333333333337</v>
      </c>
      <c r="I155" s="40">
        <v>146.9666666666667</v>
      </c>
      <c r="J155" s="40">
        <v>148.28333333333339</v>
      </c>
      <c r="K155" s="31">
        <v>145.65</v>
      </c>
      <c r="L155" s="31">
        <v>142.44999999999999</v>
      </c>
      <c r="M155" s="31">
        <v>162.24116000000001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3460.5</v>
      </c>
      <c r="D156" s="40">
        <v>3443.1166666666668</v>
      </c>
      <c r="E156" s="40">
        <v>3392.3833333333337</v>
      </c>
      <c r="F156" s="40">
        <v>3324.2666666666669</v>
      </c>
      <c r="G156" s="40">
        <v>3273.5333333333338</v>
      </c>
      <c r="H156" s="40">
        <v>3511.2333333333336</v>
      </c>
      <c r="I156" s="40">
        <v>3561.9666666666672</v>
      </c>
      <c r="J156" s="40">
        <v>3630.0833333333335</v>
      </c>
      <c r="K156" s="31">
        <v>3493.85</v>
      </c>
      <c r="L156" s="31">
        <v>3375</v>
      </c>
      <c r="M156" s="31">
        <v>1.98228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19217.599999999999</v>
      </c>
      <c r="D157" s="40">
        <v>19045.516666666666</v>
      </c>
      <c r="E157" s="40">
        <v>18811.033333333333</v>
      </c>
      <c r="F157" s="40">
        <v>18404.466666666667</v>
      </c>
      <c r="G157" s="40">
        <v>18169.983333333334</v>
      </c>
      <c r="H157" s="40">
        <v>19452.083333333332</v>
      </c>
      <c r="I157" s="40">
        <v>19686.566666666662</v>
      </c>
      <c r="J157" s="40">
        <v>20093.133333333331</v>
      </c>
      <c r="K157" s="31">
        <v>19280</v>
      </c>
      <c r="L157" s="31">
        <v>18638.95</v>
      </c>
      <c r="M157" s="31">
        <v>1.0665800000000001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430.95</v>
      </c>
      <c r="D158" s="40">
        <v>432.65000000000003</v>
      </c>
      <c r="E158" s="40">
        <v>423.30000000000007</v>
      </c>
      <c r="F158" s="40">
        <v>415.65000000000003</v>
      </c>
      <c r="G158" s="40">
        <v>406.30000000000007</v>
      </c>
      <c r="H158" s="40">
        <v>440.30000000000007</v>
      </c>
      <c r="I158" s="40">
        <v>449.65000000000009</v>
      </c>
      <c r="J158" s="40">
        <v>457.30000000000007</v>
      </c>
      <c r="K158" s="31">
        <v>442</v>
      </c>
      <c r="L158" s="31">
        <v>425</v>
      </c>
      <c r="M158" s="31">
        <v>9.8578700000000001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940.35</v>
      </c>
      <c r="D159" s="40">
        <v>930.19999999999993</v>
      </c>
      <c r="E159" s="40">
        <v>909.14999999999986</v>
      </c>
      <c r="F159" s="40">
        <v>877.94999999999993</v>
      </c>
      <c r="G159" s="40">
        <v>856.89999999999986</v>
      </c>
      <c r="H159" s="40">
        <v>961.39999999999986</v>
      </c>
      <c r="I159" s="40">
        <v>982.44999999999982</v>
      </c>
      <c r="J159" s="40">
        <v>1013.6499999999999</v>
      </c>
      <c r="K159" s="31">
        <v>951.25</v>
      </c>
      <c r="L159" s="31">
        <v>899</v>
      </c>
      <c r="M159" s="31">
        <v>15.646280000000001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163.1</v>
      </c>
      <c r="D160" s="40">
        <v>162.44999999999999</v>
      </c>
      <c r="E160" s="40">
        <v>160.94999999999999</v>
      </c>
      <c r="F160" s="40">
        <v>158.80000000000001</v>
      </c>
      <c r="G160" s="40">
        <v>157.30000000000001</v>
      </c>
      <c r="H160" s="40">
        <v>164.59999999999997</v>
      </c>
      <c r="I160" s="40">
        <v>166.09999999999997</v>
      </c>
      <c r="J160" s="40">
        <v>168.24999999999994</v>
      </c>
      <c r="K160" s="31">
        <v>163.95</v>
      </c>
      <c r="L160" s="31">
        <v>160.30000000000001</v>
      </c>
      <c r="M160" s="31">
        <v>330.22683999999998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220.5</v>
      </c>
      <c r="D161" s="40">
        <v>221.26666666666665</v>
      </c>
      <c r="E161" s="40">
        <v>215.43333333333331</v>
      </c>
      <c r="F161" s="40">
        <v>210.36666666666665</v>
      </c>
      <c r="G161" s="40">
        <v>204.5333333333333</v>
      </c>
      <c r="H161" s="40">
        <v>226.33333333333331</v>
      </c>
      <c r="I161" s="40">
        <v>232.16666666666669</v>
      </c>
      <c r="J161" s="40">
        <v>237.23333333333332</v>
      </c>
      <c r="K161" s="31">
        <v>227.1</v>
      </c>
      <c r="L161" s="31">
        <v>216.2</v>
      </c>
      <c r="M161" s="31">
        <v>22.79317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3035.9</v>
      </c>
      <c r="D162" s="40">
        <v>3004.1666666666665</v>
      </c>
      <c r="E162" s="40">
        <v>2937.7333333333331</v>
      </c>
      <c r="F162" s="40">
        <v>2839.5666666666666</v>
      </c>
      <c r="G162" s="40">
        <v>2773.1333333333332</v>
      </c>
      <c r="H162" s="40">
        <v>3102.333333333333</v>
      </c>
      <c r="I162" s="40">
        <v>3168.7666666666664</v>
      </c>
      <c r="J162" s="40">
        <v>3266.9333333333329</v>
      </c>
      <c r="K162" s="31">
        <v>3070.6</v>
      </c>
      <c r="L162" s="31">
        <v>2906</v>
      </c>
      <c r="M162" s="31">
        <v>4.0189399999999997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37383.599999999999</v>
      </c>
      <c r="D163" s="40">
        <v>37411.183333333327</v>
      </c>
      <c r="E163" s="40">
        <v>36423.416666666657</v>
      </c>
      <c r="F163" s="40">
        <v>35463.23333333333</v>
      </c>
      <c r="G163" s="40">
        <v>34475.46666666666</v>
      </c>
      <c r="H163" s="40">
        <v>38371.366666666654</v>
      </c>
      <c r="I163" s="40">
        <v>39359.133333333331</v>
      </c>
      <c r="J163" s="40">
        <v>40319.316666666651</v>
      </c>
      <c r="K163" s="31">
        <v>38398.949999999997</v>
      </c>
      <c r="L163" s="31">
        <v>36451</v>
      </c>
      <c r="M163" s="31">
        <v>0.3301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232.05</v>
      </c>
      <c r="D164" s="40">
        <v>230.9666666666667</v>
      </c>
      <c r="E164" s="40">
        <v>229.38333333333338</v>
      </c>
      <c r="F164" s="40">
        <v>226.7166666666667</v>
      </c>
      <c r="G164" s="40">
        <v>225.13333333333338</v>
      </c>
      <c r="H164" s="40">
        <v>233.63333333333338</v>
      </c>
      <c r="I164" s="40">
        <v>235.2166666666667</v>
      </c>
      <c r="J164" s="40">
        <v>237.88333333333338</v>
      </c>
      <c r="K164" s="31">
        <v>232.55</v>
      </c>
      <c r="L164" s="31">
        <v>228.3</v>
      </c>
      <c r="M164" s="31">
        <v>12.310269999999999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4979.05</v>
      </c>
      <c r="D165" s="40">
        <v>4984.0166666666664</v>
      </c>
      <c r="E165" s="40">
        <v>4913.0333333333328</v>
      </c>
      <c r="F165" s="40">
        <v>4847.0166666666664</v>
      </c>
      <c r="G165" s="40">
        <v>4776.0333333333328</v>
      </c>
      <c r="H165" s="40">
        <v>5050.0333333333328</v>
      </c>
      <c r="I165" s="40">
        <v>5121.0166666666664</v>
      </c>
      <c r="J165" s="40">
        <v>5187.0333333333328</v>
      </c>
      <c r="K165" s="31">
        <v>5055</v>
      </c>
      <c r="L165" s="31">
        <v>4918</v>
      </c>
      <c r="M165" s="31">
        <v>0.34783999999999998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2318.85</v>
      </c>
      <c r="D166" s="40">
        <v>2311.9666666666667</v>
      </c>
      <c r="E166" s="40">
        <v>2288.9333333333334</v>
      </c>
      <c r="F166" s="40">
        <v>2259.0166666666669</v>
      </c>
      <c r="G166" s="40">
        <v>2235.9833333333336</v>
      </c>
      <c r="H166" s="40">
        <v>2341.8833333333332</v>
      </c>
      <c r="I166" s="40">
        <v>2364.916666666667</v>
      </c>
      <c r="J166" s="40">
        <v>2394.833333333333</v>
      </c>
      <c r="K166" s="31">
        <v>2335</v>
      </c>
      <c r="L166" s="31">
        <v>2282.0500000000002</v>
      </c>
      <c r="M166" s="31">
        <v>2.1758099999999998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2673.2</v>
      </c>
      <c r="D167" s="40">
        <v>2657.2333333333331</v>
      </c>
      <c r="E167" s="40">
        <v>2611.1666666666661</v>
      </c>
      <c r="F167" s="40">
        <v>2549.1333333333328</v>
      </c>
      <c r="G167" s="40">
        <v>2503.0666666666657</v>
      </c>
      <c r="H167" s="40">
        <v>2719.2666666666664</v>
      </c>
      <c r="I167" s="40">
        <v>2765.333333333333</v>
      </c>
      <c r="J167" s="40">
        <v>2827.3666666666668</v>
      </c>
      <c r="K167" s="31">
        <v>2703.3</v>
      </c>
      <c r="L167" s="31">
        <v>2595.1999999999998</v>
      </c>
      <c r="M167" s="31">
        <v>5.5759699999999999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2298.6999999999998</v>
      </c>
      <c r="D168" s="40">
        <v>2321.5333333333333</v>
      </c>
      <c r="E168" s="40">
        <v>2269.2666666666664</v>
      </c>
      <c r="F168" s="40">
        <v>2239.833333333333</v>
      </c>
      <c r="G168" s="40">
        <v>2187.5666666666662</v>
      </c>
      <c r="H168" s="40">
        <v>2350.9666666666667</v>
      </c>
      <c r="I168" s="40">
        <v>2403.233333333334</v>
      </c>
      <c r="J168" s="40">
        <v>2432.666666666667</v>
      </c>
      <c r="K168" s="31">
        <v>2373.8000000000002</v>
      </c>
      <c r="L168" s="31">
        <v>2292.1</v>
      </c>
      <c r="M168" s="31">
        <v>4.5418099999999999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137.19999999999999</v>
      </c>
      <c r="D169" s="40">
        <v>137.65</v>
      </c>
      <c r="E169" s="40">
        <v>135.30000000000001</v>
      </c>
      <c r="F169" s="40">
        <v>133.4</v>
      </c>
      <c r="G169" s="40">
        <v>131.05000000000001</v>
      </c>
      <c r="H169" s="40">
        <v>139.55000000000001</v>
      </c>
      <c r="I169" s="40">
        <v>141.89999999999998</v>
      </c>
      <c r="J169" s="40">
        <v>143.80000000000001</v>
      </c>
      <c r="K169" s="31">
        <v>140</v>
      </c>
      <c r="L169" s="31">
        <v>135.75</v>
      </c>
      <c r="M169" s="31">
        <v>69.024619999999999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190.4</v>
      </c>
      <c r="D170" s="40">
        <v>191.01666666666665</v>
      </c>
      <c r="E170" s="40">
        <v>189.08333333333331</v>
      </c>
      <c r="F170" s="40">
        <v>187.76666666666665</v>
      </c>
      <c r="G170" s="40">
        <v>185.83333333333331</v>
      </c>
      <c r="H170" s="40">
        <v>192.33333333333331</v>
      </c>
      <c r="I170" s="40">
        <v>194.26666666666665</v>
      </c>
      <c r="J170" s="40">
        <v>195.58333333333331</v>
      </c>
      <c r="K170" s="31">
        <v>192.95</v>
      </c>
      <c r="L170" s="31">
        <v>189.7</v>
      </c>
      <c r="M170" s="31">
        <v>63.94388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441.1</v>
      </c>
      <c r="D171" s="40">
        <v>435.5</v>
      </c>
      <c r="E171" s="40">
        <v>425.55</v>
      </c>
      <c r="F171" s="40">
        <v>410</v>
      </c>
      <c r="G171" s="40">
        <v>400.05</v>
      </c>
      <c r="H171" s="40">
        <v>451.05</v>
      </c>
      <c r="I171" s="40">
        <v>461.00000000000006</v>
      </c>
      <c r="J171" s="40">
        <v>476.55</v>
      </c>
      <c r="K171" s="31">
        <v>445.45</v>
      </c>
      <c r="L171" s="31">
        <v>419.95</v>
      </c>
      <c r="M171" s="31">
        <v>11.565950000000001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14420.7</v>
      </c>
      <c r="D172" s="40">
        <v>14443.566666666666</v>
      </c>
      <c r="E172" s="40">
        <v>14327.133333333331</v>
      </c>
      <c r="F172" s="40">
        <v>14233.566666666666</v>
      </c>
      <c r="G172" s="40">
        <v>14117.133333333331</v>
      </c>
      <c r="H172" s="40">
        <v>14537.133333333331</v>
      </c>
      <c r="I172" s="40">
        <v>14653.566666666666</v>
      </c>
      <c r="J172" s="40">
        <v>14747.133333333331</v>
      </c>
      <c r="K172" s="31">
        <v>14560</v>
      </c>
      <c r="L172" s="31">
        <v>14350</v>
      </c>
      <c r="M172" s="31">
        <v>4.8640000000000003E-2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45.85</v>
      </c>
      <c r="D173" s="40">
        <v>46.216666666666669</v>
      </c>
      <c r="E173" s="40">
        <v>44.833333333333336</v>
      </c>
      <c r="F173" s="40">
        <v>43.81666666666667</v>
      </c>
      <c r="G173" s="40">
        <v>42.433333333333337</v>
      </c>
      <c r="H173" s="40">
        <v>47.233333333333334</v>
      </c>
      <c r="I173" s="40">
        <v>48.61666666666666</v>
      </c>
      <c r="J173" s="40">
        <v>49.633333333333333</v>
      </c>
      <c r="K173" s="31">
        <v>47.6</v>
      </c>
      <c r="L173" s="31">
        <v>45.2</v>
      </c>
      <c r="M173" s="31">
        <v>2141.4659200000001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210.85</v>
      </c>
      <c r="D174" s="40">
        <v>209.63333333333335</v>
      </c>
      <c r="E174" s="40">
        <v>206.51666666666671</v>
      </c>
      <c r="F174" s="40">
        <v>202.18333333333337</v>
      </c>
      <c r="G174" s="40">
        <v>199.06666666666672</v>
      </c>
      <c r="H174" s="40">
        <v>213.9666666666667</v>
      </c>
      <c r="I174" s="40">
        <v>217.08333333333331</v>
      </c>
      <c r="J174" s="40">
        <v>221.41666666666669</v>
      </c>
      <c r="K174" s="31">
        <v>212.75</v>
      </c>
      <c r="L174" s="31">
        <v>205.3</v>
      </c>
      <c r="M174" s="31">
        <v>155.84295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151.69999999999999</v>
      </c>
      <c r="D175" s="40">
        <v>151.04999999999998</v>
      </c>
      <c r="E175" s="40">
        <v>148.64999999999998</v>
      </c>
      <c r="F175" s="40">
        <v>145.6</v>
      </c>
      <c r="G175" s="40">
        <v>143.19999999999999</v>
      </c>
      <c r="H175" s="40">
        <v>154.09999999999997</v>
      </c>
      <c r="I175" s="40">
        <v>156.5</v>
      </c>
      <c r="J175" s="40">
        <v>159.54999999999995</v>
      </c>
      <c r="K175" s="31">
        <v>153.44999999999999</v>
      </c>
      <c r="L175" s="31">
        <v>148</v>
      </c>
      <c r="M175" s="31">
        <v>70.533079999999998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2661.05</v>
      </c>
      <c r="D176" s="40">
        <v>2644.3666666666668</v>
      </c>
      <c r="E176" s="40">
        <v>2619.8333333333335</v>
      </c>
      <c r="F176" s="40">
        <v>2578.6166666666668</v>
      </c>
      <c r="G176" s="40">
        <v>2554.0833333333335</v>
      </c>
      <c r="H176" s="40">
        <v>2685.5833333333335</v>
      </c>
      <c r="I176" s="40">
        <v>2710.1166666666663</v>
      </c>
      <c r="J176" s="40">
        <v>2751.3333333333335</v>
      </c>
      <c r="K176" s="31">
        <v>2668.9</v>
      </c>
      <c r="L176" s="31">
        <v>2603.15</v>
      </c>
      <c r="M176" s="31">
        <v>44.997059999999998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1123.0999999999999</v>
      </c>
      <c r="D177" s="40">
        <v>1129.3333333333333</v>
      </c>
      <c r="E177" s="40">
        <v>1113.8166666666666</v>
      </c>
      <c r="F177" s="40">
        <v>1104.5333333333333</v>
      </c>
      <c r="G177" s="40">
        <v>1089.0166666666667</v>
      </c>
      <c r="H177" s="40">
        <v>1138.6166666666666</v>
      </c>
      <c r="I177" s="40">
        <v>1154.1333333333334</v>
      </c>
      <c r="J177" s="40">
        <v>1163.4166666666665</v>
      </c>
      <c r="K177" s="31">
        <v>1144.8499999999999</v>
      </c>
      <c r="L177" s="31">
        <v>1120.05</v>
      </c>
      <c r="M177" s="31">
        <v>10.15325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1172.05</v>
      </c>
      <c r="D178" s="40">
        <v>1161.45</v>
      </c>
      <c r="E178" s="40">
        <v>1144.6000000000001</v>
      </c>
      <c r="F178" s="40">
        <v>1117.1500000000001</v>
      </c>
      <c r="G178" s="40">
        <v>1100.3000000000002</v>
      </c>
      <c r="H178" s="40">
        <v>1188.9000000000001</v>
      </c>
      <c r="I178" s="40">
        <v>1205.75</v>
      </c>
      <c r="J178" s="40">
        <v>1233.2</v>
      </c>
      <c r="K178" s="31">
        <v>1178.3</v>
      </c>
      <c r="L178" s="31">
        <v>1134</v>
      </c>
      <c r="M178" s="31">
        <v>15.726470000000001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2110.6</v>
      </c>
      <c r="D179" s="40">
        <v>2115.85</v>
      </c>
      <c r="E179" s="40">
        <v>2059.75</v>
      </c>
      <c r="F179" s="40">
        <v>2008.9</v>
      </c>
      <c r="G179" s="40">
        <v>1952.8000000000002</v>
      </c>
      <c r="H179" s="40">
        <v>2166.6999999999998</v>
      </c>
      <c r="I179" s="40">
        <v>2222.7999999999993</v>
      </c>
      <c r="J179" s="40">
        <v>2273.6499999999996</v>
      </c>
      <c r="K179" s="31">
        <v>2171.9499999999998</v>
      </c>
      <c r="L179" s="31">
        <v>2065</v>
      </c>
      <c r="M179" s="31">
        <v>19.256399999999999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8069.3</v>
      </c>
      <c r="D180" s="40">
        <v>8116.45</v>
      </c>
      <c r="E180" s="40">
        <v>7932.85</v>
      </c>
      <c r="F180" s="40">
        <v>7796.4000000000005</v>
      </c>
      <c r="G180" s="40">
        <v>7612.8000000000011</v>
      </c>
      <c r="H180" s="40">
        <v>8252.9</v>
      </c>
      <c r="I180" s="40">
        <v>8436.5</v>
      </c>
      <c r="J180" s="40">
        <v>8572.9499999999989</v>
      </c>
      <c r="K180" s="31">
        <v>8300.0499999999993</v>
      </c>
      <c r="L180" s="31">
        <v>7980</v>
      </c>
      <c r="M180" s="31">
        <v>0.31641999999999998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27777.9</v>
      </c>
      <c r="D181" s="40">
        <v>27697.3</v>
      </c>
      <c r="E181" s="40">
        <v>27399.599999999999</v>
      </c>
      <c r="F181" s="40">
        <v>27021.3</v>
      </c>
      <c r="G181" s="40">
        <v>26723.599999999999</v>
      </c>
      <c r="H181" s="40">
        <v>28075.599999999999</v>
      </c>
      <c r="I181" s="40">
        <v>28373.300000000003</v>
      </c>
      <c r="J181" s="40">
        <v>28751.599999999999</v>
      </c>
      <c r="K181" s="31">
        <v>27995</v>
      </c>
      <c r="L181" s="31">
        <v>27319</v>
      </c>
      <c r="M181" s="31">
        <v>0.28366999999999998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1525.9</v>
      </c>
      <c r="D182" s="40">
        <v>1536.8333333333333</v>
      </c>
      <c r="E182" s="40">
        <v>1485.6666666666665</v>
      </c>
      <c r="F182" s="40">
        <v>1445.4333333333332</v>
      </c>
      <c r="G182" s="40">
        <v>1394.2666666666664</v>
      </c>
      <c r="H182" s="40">
        <v>1577.0666666666666</v>
      </c>
      <c r="I182" s="40">
        <v>1628.2333333333331</v>
      </c>
      <c r="J182" s="40">
        <v>1668.4666666666667</v>
      </c>
      <c r="K182" s="31">
        <v>1588</v>
      </c>
      <c r="L182" s="31">
        <v>1496.6</v>
      </c>
      <c r="M182" s="31">
        <v>19.977029999999999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2169.25</v>
      </c>
      <c r="D183" s="40">
        <v>2170.1333333333332</v>
      </c>
      <c r="E183" s="40">
        <v>2150.8166666666666</v>
      </c>
      <c r="F183" s="40">
        <v>2132.3833333333332</v>
      </c>
      <c r="G183" s="40">
        <v>2113.0666666666666</v>
      </c>
      <c r="H183" s="40">
        <v>2188.5666666666666</v>
      </c>
      <c r="I183" s="40">
        <v>2207.8833333333332</v>
      </c>
      <c r="J183" s="40">
        <v>2226.3166666666666</v>
      </c>
      <c r="K183" s="31">
        <v>2189.4499999999998</v>
      </c>
      <c r="L183" s="31">
        <v>2151.6999999999998</v>
      </c>
      <c r="M183" s="31">
        <v>1.3690599999999999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512.54999999999995</v>
      </c>
      <c r="D184" s="40">
        <v>512.7833333333333</v>
      </c>
      <c r="E184" s="40">
        <v>507.36666666666656</v>
      </c>
      <c r="F184" s="40">
        <v>502.18333333333328</v>
      </c>
      <c r="G184" s="40">
        <v>496.76666666666654</v>
      </c>
      <c r="H184" s="40">
        <v>517.96666666666658</v>
      </c>
      <c r="I184" s="40">
        <v>523.38333333333333</v>
      </c>
      <c r="J184" s="40">
        <v>528.56666666666661</v>
      </c>
      <c r="K184" s="31">
        <v>518.20000000000005</v>
      </c>
      <c r="L184" s="31">
        <v>507.6</v>
      </c>
      <c r="M184" s="31">
        <v>211.07456999999999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119.9</v>
      </c>
      <c r="D185" s="40">
        <v>118.90000000000002</v>
      </c>
      <c r="E185" s="40">
        <v>117.10000000000004</v>
      </c>
      <c r="F185" s="40">
        <v>114.30000000000001</v>
      </c>
      <c r="G185" s="40">
        <v>112.50000000000003</v>
      </c>
      <c r="H185" s="40">
        <v>121.70000000000005</v>
      </c>
      <c r="I185" s="40">
        <v>123.50000000000003</v>
      </c>
      <c r="J185" s="40">
        <v>126.30000000000005</v>
      </c>
      <c r="K185" s="31">
        <v>120.7</v>
      </c>
      <c r="L185" s="31">
        <v>116.1</v>
      </c>
      <c r="M185" s="31">
        <v>307.94702000000001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813.5</v>
      </c>
      <c r="D186" s="40">
        <v>814.56666666666661</v>
      </c>
      <c r="E186" s="40">
        <v>805.23333333333323</v>
      </c>
      <c r="F186" s="40">
        <v>796.96666666666658</v>
      </c>
      <c r="G186" s="40">
        <v>787.63333333333321</v>
      </c>
      <c r="H186" s="40">
        <v>822.83333333333326</v>
      </c>
      <c r="I186" s="40">
        <v>832.16666666666674</v>
      </c>
      <c r="J186" s="40">
        <v>840.43333333333328</v>
      </c>
      <c r="K186" s="31">
        <v>823.9</v>
      </c>
      <c r="L186" s="31">
        <v>806.3</v>
      </c>
      <c r="M186" s="31">
        <v>16.286079999999998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568.20000000000005</v>
      </c>
      <c r="D187" s="40">
        <v>566.80000000000007</v>
      </c>
      <c r="E187" s="40">
        <v>558.80000000000018</v>
      </c>
      <c r="F187" s="40">
        <v>549.40000000000009</v>
      </c>
      <c r="G187" s="40">
        <v>541.4000000000002</v>
      </c>
      <c r="H187" s="40">
        <v>576.20000000000016</v>
      </c>
      <c r="I187" s="40">
        <v>584.19999999999993</v>
      </c>
      <c r="J187" s="40">
        <v>593.60000000000014</v>
      </c>
      <c r="K187" s="31">
        <v>574.79999999999995</v>
      </c>
      <c r="L187" s="31">
        <v>557.4</v>
      </c>
      <c r="M187" s="31">
        <v>24.307079999999999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549.6</v>
      </c>
      <c r="D188" s="40">
        <v>555.69999999999993</v>
      </c>
      <c r="E188" s="40">
        <v>541.39999999999986</v>
      </c>
      <c r="F188" s="40">
        <v>533.19999999999993</v>
      </c>
      <c r="G188" s="40">
        <v>518.89999999999986</v>
      </c>
      <c r="H188" s="40">
        <v>563.89999999999986</v>
      </c>
      <c r="I188" s="40">
        <v>578.19999999999982</v>
      </c>
      <c r="J188" s="40">
        <v>586.39999999999986</v>
      </c>
      <c r="K188" s="31">
        <v>570</v>
      </c>
      <c r="L188" s="31">
        <v>547.5</v>
      </c>
      <c r="M188" s="31">
        <v>8.9940599999999993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625.9</v>
      </c>
      <c r="D189" s="40">
        <v>618.41666666666663</v>
      </c>
      <c r="E189" s="40">
        <v>607.48333333333323</v>
      </c>
      <c r="F189" s="40">
        <v>589.06666666666661</v>
      </c>
      <c r="G189" s="40">
        <v>578.13333333333321</v>
      </c>
      <c r="H189" s="40">
        <v>636.83333333333326</v>
      </c>
      <c r="I189" s="40">
        <v>647.76666666666665</v>
      </c>
      <c r="J189" s="40">
        <v>666.18333333333328</v>
      </c>
      <c r="K189" s="31">
        <v>629.35</v>
      </c>
      <c r="L189" s="31">
        <v>600</v>
      </c>
      <c r="M189" s="31">
        <v>25.257269999999998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1006.6</v>
      </c>
      <c r="D190" s="40">
        <v>1001.0500000000001</v>
      </c>
      <c r="E190" s="40">
        <v>988.15000000000009</v>
      </c>
      <c r="F190" s="40">
        <v>969.7</v>
      </c>
      <c r="G190" s="40">
        <v>956.80000000000007</v>
      </c>
      <c r="H190" s="40">
        <v>1019.5000000000001</v>
      </c>
      <c r="I190" s="40">
        <v>1032.4000000000001</v>
      </c>
      <c r="J190" s="40">
        <v>1050.8500000000001</v>
      </c>
      <c r="K190" s="31">
        <v>1013.95</v>
      </c>
      <c r="L190" s="31">
        <v>982.6</v>
      </c>
      <c r="M190" s="31">
        <v>31.831610000000001</v>
      </c>
      <c r="N190" s="1"/>
      <c r="O190" s="1"/>
    </row>
    <row r="191" spans="1:15" ht="12.75" customHeight="1">
      <c r="A191" s="56">
        <v>182</v>
      </c>
      <c r="B191" s="31" t="s">
        <v>202</v>
      </c>
      <c r="C191" s="31">
        <v>3482.6</v>
      </c>
      <c r="D191" s="40">
        <v>3495.5333333333333</v>
      </c>
      <c r="E191" s="40">
        <v>3462.0666666666666</v>
      </c>
      <c r="F191" s="40">
        <v>3441.5333333333333</v>
      </c>
      <c r="G191" s="40">
        <v>3408.0666666666666</v>
      </c>
      <c r="H191" s="40">
        <v>3516.0666666666666</v>
      </c>
      <c r="I191" s="40">
        <v>3549.5333333333328</v>
      </c>
      <c r="J191" s="40">
        <v>3570.0666666666666</v>
      </c>
      <c r="K191" s="31">
        <v>3529</v>
      </c>
      <c r="L191" s="31">
        <v>3475</v>
      </c>
      <c r="M191" s="31">
        <v>38.78763</v>
      </c>
      <c r="N191" s="1"/>
      <c r="O191" s="1"/>
    </row>
    <row r="192" spans="1:15" ht="12.75" customHeight="1">
      <c r="A192" s="56">
        <v>183</v>
      </c>
      <c r="B192" s="31" t="s">
        <v>198</v>
      </c>
      <c r="C192" s="31">
        <v>808.9</v>
      </c>
      <c r="D192" s="40">
        <v>802.30000000000007</v>
      </c>
      <c r="E192" s="40">
        <v>792.70000000000016</v>
      </c>
      <c r="F192" s="40">
        <v>776.50000000000011</v>
      </c>
      <c r="G192" s="40">
        <v>766.9000000000002</v>
      </c>
      <c r="H192" s="40">
        <v>818.50000000000011</v>
      </c>
      <c r="I192" s="40">
        <v>828.1</v>
      </c>
      <c r="J192" s="40">
        <v>844.30000000000007</v>
      </c>
      <c r="K192" s="31">
        <v>811.9</v>
      </c>
      <c r="L192" s="31">
        <v>786.1</v>
      </c>
      <c r="M192" s="31">
        <v>17.768000000000001</v>
      </c>
      <c r="N192" s="1"/>
      <c r="O192" s="1"/>
    </row>
    <row r="193" spans="1:15" ht="12.75" customHeight="1">
      <c r="A193" s="56">
        <v>184</v>
      </c>
      <c r="B193" s="31" t="s">
        <v>278</v>
      </c>
      <c r="C193" s="31">
        <v>5876.2</v>
      </c>
      <c r="D193" s="40">
        <v>5900.0666666666666</v>
      </c>
      <c r="E193" s="40">
        <v>5800.1333333333332</v>
      </c>
      <c r="F193" s="40">
        <v>5724.0666666666666</v>
      </c>
      <c r="G193" s="40">
        <v>5624.1333333333332</v>
      </c>
      <c r="H193" s="40">
        <v>5976.1333333333332</v>
      </c>
      <c r="I193" s="40">
        <v>6076.0666666666657</v>
      </c>
      <c r="J193" s="40">
        <v>6152.1333333333332</v>
      </c>
      <c r="K193" s="31">
        <v>6000</v>
      </c>
      <c r="L193" s="31">
        <v>5824</v>
      </c>
      <c r="M193" s="31">
        <v>1.6173999999999999</v>
      </c>
      <c r="N193" s="1"/>
      <c r="O193" s="1"/>
    </row>
    <row r="194" spans="1:15" ht="12.75" customHeight="1">
      <c r="A194" s="56">
        <v>185</v>
      </c>
      <c r="B194" s="31" t="s">
        <v>199</v>
      </c>
      <c r="C194" s="31">
        <v>508.65</v>
      </c>
      <c r="D194" s="40">
        <v>500.63333333333338</v>
      </c>
      <c r="E194" s="40">
        <v>491.26666666666677</v>
      </c>
      <c r="F194" s="40">
        <v>473.88333333333338</v>
      </c>
      <c r="G194" s="40">
        <v>464.51666666666677</v>
      </c>
      <c r="H194" s="40">
        <v>518.01666666666677</v>
      </c>
      <c r="I194" s="40">
        <v>527.38333333333344</v>
      </c>
      <c r="J194" s="40">
        <v>544.76666666666677</v>
      </c>
      <c r="K194" s="31">
        <v>510</v>
      </c>
      <c r="L194" s="31">
        <v>483.25</v>
      </c>
      <c r="M194" s="31">
        <v>580.27769999999998</v>
      </c>
      <c r="N194" s="1"/>
      <c r="O194" s="1"/>
    </row>
    <row r="195" spans="1:15" ht="12.75" customHeight="1">
      <c r="A195" s="56">
        <v>186</v>
      </c>
      <c r="B195" s="31" t="s">
        <v>200</v>
      </c>
      <c r="C195" s="31">
        <v>225.3</v>
      </c>
      <c r="D195" s="40">
        <v>223.95000000000002</v>
      </c>
      <c r="E195" s="40">
        <v>215.60000000000002</v>
      </c>
      <c r="F195" s="40">
        <v>205.9</v>
      </c>
      <c r="G195" s="40">
        <v>197.55</v>
      </c>
      <c r="H195" s="40">
        <v>233.65000000000003</v>
      </c>
      <c r="I195" s="40">
        <v>242</v>
      </c>
      <c r="J195" s="40">
        <v>251.70000000000005</v>
      </c>
      <c r="K195" s="31">
        <v>232.3</v>
      </c>
      <c r="L195" s="31">
        <v>214.25</v>
      </c>
      <c r="M195" s="31">
        <v>1130.36438</v>
      </c>
      <c r="N195" s="1"/>
      <c r="O195" s="1"/>
    </row>
    <row r="196" spans="1:15" ht="12.75" customHeight="1">
      <c r="A196" s="56">
        <v>187</v>
      </c>
      <c r="B196" s="31" t="s">
        <v>201</v>
      </c>
      <c r="C196" s="31">
        <v>1343.65</v>
      </c>
      <c r="D196" s="40">
        <v>1332.0333333333335</v>
      </c>
      <c r="E196" s="40">
        <v>1313.0666666666671</v>
      </c>
      <c r="F196" s="40">
        <v>1282.4833333333336</v>
      </c>
      <c r="G196" s="40">
        <v>1263.5166666666671</v>
      </c>
      <c r="H196" s="40">
        <v>1362.616666666667</v>
      </c>
      <c r="I196" s="40">
        <v>1381.5833333333337</v>
      </c>
      <c r="J196" s="40">
        <v>1412.166666666667</v>
      </c>
      <c r="K196" s="31">
        <v>1351</v>
      </c>
      <c r="L196" s="31">
        <v>1301.45</v>
      </c>
      <c r="M196" s="31">
        <v>77.228750000000005</v>
      </c>
      <c r="N196" s="1"/>
      <c r="O196" s="1"/>
    </row>
    <row r="197" spans="1:15" ht="12.75" customHeight="1">
      <c r="A197" s="56">
        <v>188</v>
      </c>
      <c r="B197" s="31" t="s">
        <v>203</v>
      </c>
      <c r="C197" s="31">
        <v>1563.3</v>
      </c>
      <c r="D197" s="40">
        <v>1578.7666666666667</v>
      </c>
      <c r="E197" s="40">
        <v>1527.5333333333333</v>
      </c>
      <c r="F197" s="40">
        <v>1491.7666666666667</v>
      </c>
      <c r="G197" s="40">
        <v>1440.5333333333333</v>
      </c>
      <c r="H197" s="40">
        <v>1614.5333333333333</v>
      </c>
      <c r="I197" s="40">
        <v>1665.7666666666664</v>
      </c>
      <c r="J197" s="40">
        <v>1701.5333333333333</v>
      </c>
      <c r="K197" s="31">
        <v>1630</v>
      </c>
      <c r="L197" s="31">
        <v>1543</v>
      </c>
      <c r="M197" s="31">
        <v>169.78043</v>
      </c>
      <c r="N197" s="1"/>
      <c r="O197" s="1"/>
    </row>
    <row r="198" spans="1:15" ht="12.75" customHeight="1">
      <c r="A198" s="56">
        <v>189</v>
      </c>
      <c r="B198" s="31" t="s">
        <v>184</v>
      </c>
      <c r="C198" s="31">
        <v>1014.85</v>
      </c>
      <c r="D198" s="40">
        <v>990.79999999999984</v>
      </c>
      <c r="E198" s="40">
        <v>960.59999999999968</v>
      </c>
      <c r="F198" s="40">
        <v>906.3499999999998</v>
      </c>
      <c r="G198" s="40">
        <v>876.14999999999964</v>
      </c>
      <c r="H198" s="40">
        <v>1045.0499999999997</v>
      </c>
      <c r="I198" s="40">
        <v>1075.2499999999998</v>
      </c>
      <c r="J198" s="40">
        <v>1129.4999999999998</v>
      </c>
      <c r="K198" s="31">
        <v>1021</v>
      </c>
      <c r="L198" s="31">
        <v>936.55</v>
      </c>
      <c r="M198" s="31">
        <v>14.90695</v>
      </c>
      <c r="N198" s="1"/>
      <c r="O198" s="1"/>
    </row>
    <row r="199" spans="1:15" ht="12.75" customHeight="1">
      <c r="A199" s="56">
        <v>190</v>
      </c>
      <c r="B199" s="31" t="s">
        <v>204</v>
      </c>
      <c r="C199" s="31">
        <v>2454.75</v>
      </c>
      <c r="D199" s="40">
        <v>2431.4</v>
      </c>
      <c r="E199" s="40">
        <v>2394.3500000000004</v>
      </c>
      <c r="F199" s="40">
        <v>2333.9500000000003</v>
      </c>
      <c r="G199" s="40">
        <v>2296.9000000000005</v>
      </c>
      <c r="H199" s="40">
        <v>2491.8000000000002</v>
      </c>
      <c r="I199" s="40">
        <v>2528.8500000000004</v>
      </c>
      <c r="J199" s="40">
        <v>2589.25</v>
      </c>
      <c r="K199" s="31">
        <v>2468.4499999999998</v>
      </c>
      <c r="L199" s="31">
        <v>2371</v>
      </c>
      <c r="M199" s="31">
        <v>25.673570000000002</v>
      </c>
      <c r="N199" s="1"/>
      <c r="O199" s="1"/>
    </row>
    <row r="200" spans="1:15" ht="12.75" customHeight="1">
      <c r="A200" s="56">
        <v>191</v>
      </c>
      <c r="B200" s="31" t="s">
        <v>205</v>
      </c>
      <c r="C200" s="31">
        <v>2944.25</v>
      </c>
      <c r="D200" s="40">
        <v>2998.0333333333333</v>
      </c>
      <c r="E200" s="40">
        <v>2881.2666666666664</v>
      </c>
      <c r="F200" s="40">
        <v>2818.2833333333333</v>
      </c>
      <c r="G200" s="40">
        <v>2701.5166666666664</v>
      </c>
      <c r="H200" s="40">
        <v>3061.0166666666664</v>
      </c>
      <c r="I200" s="40">
        <v>3177.7833333333338</v>
      </c>
      <c r="J200" s="40">
        <v>3240.7666666666664</v>
      </c>
      <c r="K200" s="31">
        <v>3114.8</v>
      </c>
      <c r="L200" s="31">
        <v>2935.05</v>
      </c>
      <c r="M200" s="31">
        <v>2.52759</v>
      </c>
      <c r="N200" s="1"/>
      <c r="O200" s="1"/>
    </row>
    <row r="201" spans="1:15" ht="12.75" customHeight="1">
      <c r="A201" s="56">
        <v>192</v>
      </c>
      <c r="B201" s="31" t="s">
        <v>206</v>
      </c>
      <c r="C201" s="31">
        <v>499.15</v>
      </c>
      <c r="D201" s="40">
        <v>497.5333333333333</v>
      </c>
      <c r="E201" s="40">
        <v>488.11666666666662</v>
      </c>
      <c r="F201" s="40">
        <v>477.08333333333331</v>
      </c>
      <c r="G201" s="40">
        <v>467.66666666666663</v>
      </c>
      <c r="H201" s="40">
        <v>508.56666666666661</v>
      </c>
      <c r="I201" s="40">
        <v>517.98333333333335</v>
      </c>
      <c r="J201" s="40">
        <v>529.01666666666665</v>
      </c>
      <c r="K201" s="31">
        <v>506.95</v>
      </c>
      <c r="L201" s="31">
        <v>486.5</v>
      </c>
      <c r="M201" s="31">
        <v>7.8078399999999997</v>
      </c>
      <c r="N201" s="1"/>
      <c r="O201" s="1"/>
    </row>
    <row r="202" spans="1:15" ht="12.75" customHeight="1">
      <c r="A202" s="56">
        <v>193</v>
      </c>
      <c r="B202" s="31" t="s">
        <v>207</v>
      </c>
      <c r="C202" s="31">
        <v>1041.45</v>
      </c>
      <c r="D202" s="40">
        <v>1037.3999999999999</v>
      </c>
      <c r="E202" s="40">
        <v>1020.5499999999997</v>
      </c>
      <c r="F202" s="40">
        <v>999.64999999999986</v>
      </c>
      <c r="G202" s="40">
        <v>982.79999999999973</v>
      </c>
      <c r="H202" s="40">
        <v>1058.2999999999997</v>
      </c>
      <c r="I202" s="40">
        <v>1075.1499999999996</v>
      </c>
      <c r="J202" s="40">
        <v>1096.0499999999997</v>
      </c>
      <c r="K202" s="31">
        <v>1054.25</v>
      </c>
      <c r="L202" s="31">
        <v>1016.5</v>
      </c>
      <c r="M202" s="31">
        <v>9.9944699999999997</v>
      </c>
      <c r="N202" s="1"/>
      <c r="O202" s="1"/>
    </row>
    <row r="203" spans="1:15" ht="12.75" customHeight="1">
      <c r="A203" s="56">
        <v>194</v>
      </c>
      <c r="B203" s="31" t="s">
        <v>211</v>
      </c>
      <c r="C203" s="31">
        <v>713.25</v>
      </c>
      <c r="D203" s="40">
        <v>707.76666666666677</v>
      </c>
      <c r="E203" s="40">
        <v>699.08333333333348</v>
      </c>
      <c r="F203" s="40">
        <v>684.91666666666674</v>
      </c>
      <c r="G203" s="40">
        <v>676.23333333333346</v>
      </c>
      <c r="H203" s="40">
        <v>721.93333333333351</v>
      </c>
      <c r="I203" s="40">
        <v>730.61666666666667</v>
      </c>
      <c r="J203" s="40">
        <v>744.78333333333353</v>
      </c>
      <c r="K203" s="31">
        <v>716.45</v>
      </c>
      <c r="L203" s="31">
        <v>693.6</v>
      </c>
      <c r="M203" s="31">
        <v>14.752090000000001</v>
      </c>
      <c r="N203" s="1"/>
      <c r="O203" s="1"/>
    </row>
    <row r="204" spans="1:15" ht="12.75" customHeight="1">
      <c r="A204" s="56">
        <v>195</v>
      </c>
      <c r="B204" s="31" t="s">
        <v>210</v>
      </c>
      <c r="C204" s="31">
        <v>7269.1</v>
      </c>
      <c r="D204" s="40">
        <v>7238.0333333333328</v>
      </c>
      <c r="E204" s="40">
        <v>7181.0666666666657</v>
      </c>
      <c r="F204" s="40">
        <v>7093.0333333333328</v>
      </c>
      <c r="G204" s="40">
        <v>7036.0666666666657</v>
      </c>
      <c r="H204" s="40">
        <v>7326.0666666666657</v>
      </c>
      <c r="I204" s="40">
        <v>7383.0333333333328</v>
      </c>
      <c r="J204" s="40">
        <v>7471.0666666666657</v>
      </c>
      <c r="K204" s="31">
        <v>7295</v>
      </c>
      <c r="L204" s="31">
        <v>7150</v>
      </c>
      <c r="M204" s="31">
        <v>3.7289300000000001</v>
      </c>
      <c r="N204" s="1"/>
      <c r="O204" s="1"/>
    </row>
    <row r="205" spans="1:15" ht="12.75" customHeight="1">
      <c r="A205" s="56">
        <v>196</v>
      </c>
      <c r="B205" s="31" t="s">
        <v>279</v>
      </c>
      <c r="C205" s="31">
        <v>48.25</v>
      </c>
      <c r="D205" s="40">
        <v>48.583333333333336</v>
      </c>
      <c r="E205" s="40">
        <v>46.966666666666669</v>
      </c>
      <c r="F205" s="40">
        <v>45.68333333333333</v>
      </c>
      <c r="G205" s="40">
        <v>44.066666666666663</v>
      </c>
      <c r="H205" s="40">
        <v>49.866666666666674</v>
      </c>
      <c r="I205" s="40">
        <v>51.483333333333334</v>
      </c>
      <c r="J205" s="40">
        <v>52.76666666666668</v>
      </c>
      <c r="K205" s="31">
        <v>50.2</v>
      </c>
      <c r="L205" s="31">
        <v>47.3</v>
      </c>
      <c r="M205" s="31">
        <v>213.29458</v>
      </c>
      <c r="N205" s="1"/>
      <c r="O205" s="1"/>
    </row>
    <row r="206" spans="1:15" ht="12.75" customHeight="1">
      <c r="A206" s="56">
        <v>197</v>
      </c>
      <c r="B206" s="31" t="s">
        <v>209</v>
      </c>
      <c r="C206" s="31">
        <v>1663.95</v>
      </c>
      <c r="D206" s="40">
        <v>1653.4166666666667</v>
      </c>
      <c r="E206" s="40">
        <v>1635.5333333333335</v>
      </c>
      <c r="F206" s="40">
        <v>1607.1166666666668</v>
      </c>
      <c r="G206" s="40">
        <v>1589.2333333333336</v>
      </c>
      <c r="H206" s="40">
        <v>1681.8333333333335</v>
      </c>
      <c r="I206" s="40">
        <v>1699.7166666666667</v>
      </c>
      <c r="J206" s="40">
        <v>1728.1333333333334</v>
      </c>
      <c r="K206" s="31">
        <v>1671.3</v>
      </c>
      <c r="L206" s="31">
        <v>1625</v>
      </c>
      <c r="M206" s="31">
        <v>1.4887900000000001</v>
      </c>
      <c r="N206" s="1"/>
      <c r="O206" s="1"/>
    </row>
    <row r="207" spans="1:15" ht="12.75" customHeight="1">
      <c r="A207" s="56">
        <v>198</v>
      </c>
      <c r="B207" s="31" t="s">
        <v>155</v>
      </c>
      <c r="C207" s="31">
        <v>834.45</v>
      </c>
      <c r="D207" s="40">
        <v>835.38333333333333</v>
      </c>
      <c r="E207" s="40">
        <v>825.81666666666661</v>
      </c>
      <c r="F207" s="40">
        <v>817.18333333333328</v>
      </c>
      <c r="G207" s="40">
        <v>807.61666666666656</v>
      </c>
      <c r="H207" s="40">
        <v>844.01666666666665</v>
      </c>
      <c r="I207" s="40">
        <v>853.58333333333348</v>
      </c>
      <c r="J207" s="40">
        <v>862.2166666666667</v>
      </c>
      <c r="K207" s="31">
        <v>844.95</v>
      </c>
      <c r="L207" s="31">
        <v>826.75</v>
      </c>
      <c r="M207" s="31">
        <v>14.89536</v>
      </c>
      <c r="N207" s="1"/>
      <c r="O207" s="1"/>
    </row>
    <row r="208" spans="1:15" ht="12.75" customHeight="1">
      <c r="A208" s="56">
        <v>199</v>
      </c>
      <c r="B208" s="31" t="s">
        <v>280</v>
      </c>
      <c r="C208" s="31">
        <v>247.95</v>
      </c>
      <c r="D208" s="40">
        <v>246.28333333333333</v>
      </c>
      <c r="E208" s="40">
        <v>243.26666666666665</v>
      </c>
      <c r="F208" s="40">
        <v>238.58333333333331</v>
      </c>
      <c r="G208" s="40">
        <v>235.56666666666663</v>
      </c>
      <c r="H208" s="40">
        <v>250.96666666666667</v>
      </c>
      <c r="I208" s="40">
        <v>253.98333333333338</v>
      </c>
      <c r="J208" s="40">
        <v>258.66666666666669</v>
      </c>
      <c r="K208" s="31">
        <v>249.3</v>
      </c>
      <c r="L208" s="31">
        <v>241.6</v>
      </c>
      <c r="M208" s="31">
        <v>3.6160899999999998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824.3</v>
      </c>
      <c r="D209" s="40">
        <v>822.13333333333333</v>
      </c>
      <c r="E209" s="40">
        <v>814.26666666666665</v>
      </c>
      <c r="F209" s="40">
        <v>804.23333333333335</v>
      </c>
      <c r="G209" s="40">
        <v>796.36666666666667</v>
      </c>
      <c r="H209" s="40">
        <v>832.16666666666663</v>
      </c>
      <c r="I209" s="40">
        <v>840.03333333333319</v>
      </c>
      <c r="J209" s="40">
        <v>850.06666666666661</v>
      </c>
      <c r="K209" s="31">
        <v>830</v>
      </c>
      <c r="L209" s="31">
        <v>812.1</v>
      </c>
      <c r="M209" s="31">
        <v>6.0841000000000003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330.55</v>
      </c>
      <c r="D210" s="40">
        <v>327.86666666666673</v>
      </c>
      <c r="E210" s="40">
        <v>323.13333333333344</v>
      </c>
      <c r="F210" s="40">
        <v>315.7166666666667</v>
      </c>
      <c r="G210" s="40">
        <v>310.98333333333341</v>
      </c>
      <c r="H210" s="40">
        <v>335.28333333333347</v>
      </c>
      <c r="I210" s="40">
        <v>340.01666666666671</v>
      </c>
      <c r="J210" s="40">
        <v>347.43333333333351</v>
      </c>
      <c r="K210" s="31">
        <v>332.6</v>
      </c>
      <c r="L210" s="31">
        <v>320.45</v>
      </c>
      <c r="M210" s="31">
        <v>145.70005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10.4</v>
      </c>
      <c r="D211" s="40">
        <v>10.45</v>
      </c>
      <c r="E211" s="40">
        <v>10.149999999999999</v>
      </c>
      <c r="F211" s="40">
        <v>9.8999999999999986</v>
      </c>
      <c r="G211" s="40">
        <v>9.5999999999999979</v>
      </c>
      <c r="H211" s="40">
        <v>10.7</v>
      </c>
      <c r="I211" s="40">
        <v>11</v>
      </c>
      <c r="J211" s="40">
        <v>11.25</v>
      </c>
      <c r="K211" s="31">
        <v>10.75</v>
      </c>
      <c r="L211" s="31">
        <v>10.199999999999999</v>
      </c>
      <c r="M211" s="31">
        <v>2727.79493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1193.2</v>
      </c>
      <c r="D212" s="40">
        <v>1189.8999999999999</v>
      </c>
      <c r="E212" s="40">
        <v>1177.0999999999997</v>
      </c>
      <c r="F212" s="40">
        <v>1160.9999999999998</v>
      </c>
      <c r="G212" s="40">
        <v>1148.1999999999996</v>
      </c>
      <c r="H212" s="40">
        <v>1205.9999999999998</v>
      </c>
      <c r="I212" s="40">
        <v>1218.8</v>
      </c>
      <c r="J212" s="40">
        <v>1234.8999999999999</v>
      </c>
      <c r="K212" s="31">
        <v>1202.7</v>
      </c>
      <c r="L212" s="31">
        <v>1173.8</v>
      </c>
      <c r="M212" s="31">
        <v>6.9350300000000002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2223.1999999999998</v>
      </c>
      <c r="D213" s="40">
        <v>2233.5499999999997</v>
      </c>
      <c r="E213" s="40">
        <v>2180.9999999999995</v>
      </c>
      <c r="F213" s="40">
        <v>2138.7999999999997</v>
      </c>
      <c r="G213" s="40">
        <v>2086.2499999999995</v>
      </c>
      <c r="H213" s="40">
        <v>2275.7499999999995</v>
      </c>
      <c r="I213" s="40">
        <v>2328.2999999999997</v>
      </c>
      <c r="J213" s="40">
        <v>2370.4999999999995</v>
      </c>
      <c r="K213" s="31">
        <v>2286.1</v>
      </c>
      <c r="L213" s="31">
        <v>2191.35</v>
      </c>
      <c r="M213" s="31">
        <v>0.67698000000000003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668.15</v>
      </c>
      <c r="D214" s="40">
        <v>670.65</v>
      </c>
      <c r="E214" s="40">
        <v>662.5</v>
      </c>
      <c r="F214" s="40">
        <v>656.85</v>
      </c>
      <c r="G214" s="40">
        <v>648.70000000000005</v>
      </c>
      <c r="H214" s="40">
        <v>676.3</v>
      </c>
      <c r="I214" s="40">
        <v>684.44999999999982</v>
      </c>
      <c r="J214" s="40">
        <v>690.09999999999991</v>
      </c>
      <c r="K214" s="40">
        <v>678.8</v>
      </c>
      <c r="L214" s="40">
        <v>665</v>
      </c>
      <c r="M214" s="40">
        <v>60.969830000000002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13.45</v>
      </c>
      <c r="D215" s="40">
        <v>13.450000000000001</v>
      </c>
      <c r="E215" s="40">
        <v>13.250000000000002</v>
      </c>
      <c r="F215" s="40">
        <v>13.05</v>
      </c>
      <c r="G215" s="40">
        <v>12.850000000000001</v>
      </c>
      <c r="H215" s="40">
        <v>13.650000000000002</v>
      </c>
      <c r="I215" s="40">
        <v>13.850000000000001</v>
      </c>
      <c r="J215" s="40">
        <v>14.050000000000002</v>
      </c>
      <c r="K215" s="40">
        <v>13.65</v>
      </c>
      <c r="L215" s="40">
        <v>13.25</v>
      </c>
      <c r="M215" s="40">
        <v>1032.923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317.5</v>
      </c>
      <c r="D216" s="40">
        <v>314.16666666666669</v>
      </c>
      <c r="E216" s="40">
        <v>303.33333333333337</v>
      </c>
      <c r="F216" s="40">
        <v>289.16666666666669</v>
      </c>
      <c r="G216" s="40">
        <v>278.33333333333337</v>
      </c>
      <c r="H216" s="40">
        <v>328.33333333333337</v>
      </c>
      <c r="I216" s="40">
        <v>339.16666666666674</v>
      </c>
      <c r="J216" s="40">
        <v>353.33333333333337</v>
      </c>
      <c r="K216" s="40">
        <v>325</v>
      </c>
      <c r="L216" s="40">
        <v>300</v>
      </c>
      <c r="M216" s="40">
        <v>323.70105000000001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H504" sqref="H50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0"/>
      <c r="B1" s="511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44496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3" t="s">
        <v>16</v>
      </c>
      <c r="B9" s="505" t="s">
        <v>18</v>
      </c>
      <c r="C9" s="509" t="s">
        <v>20</v>
      </c>
      <c r="D9" s="509" t="s">
        <v>21</v>
      </c>
      <c r="E9" s="500" t="s">
        <v>22</v>
      </c>
      <c r="F9" s="501"/>
      <c r="G9" s="502"/>
      <c r="H9" s="500" t="s">
        <v>23</v>
      </c>
      <c r="I9" s="501"/>
      <c r="J9" s="502"/>
      <c r="K9" s="26"/>
      <c r="L9" s="27"/>
      <c r="M9" s="53"/>
      <c r="N9" s="1"/>
      <c r="O9" s="1"/>
    </row>
    <row r="10" spans="1:15" ht="42.75" customHeight="1">
      <c r="A10" s="507"/>
      <c r="B10" s="508"/>
      <c r="C10" s="508"/>
      <c r="D10" s="5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26146.75</v>
      </c>
      <c r="D11" s="40">
        <v>26099.316666666666</v>
      </c>
      <c r="E11" s="40">
        <v>25848.633333333331</v>
      </c>
      <c r="F11" s="40">
        <v>25550.516666666666</v>
      </c>
      <c r="G11" s="40">
        <v>25299.833333333332</v>
      </c>
      <c r="H11" s="40">
        <v>26397.433333333331</v>
      </c>
      <c r="I11" s="40">
        <v>26648.116666666665</v>
      </c>
      <c r="J11" s="40">
        <v>26946.23333333333</v>
      </c>
      <c r="K11" s="31">
        <v>26350</v>
      </c>
      <c r="L11" s="31">
        <v>25801.200000000001</v>
      </c>
      <c r="M11" s="31">
        <v>2.8760000000000001E-2</v>
      </c>
      <c r="N11" s="1"/>
      <c r="O11" s="1"/>
    </row>
    <row r="12" spans="1:15" ht="12" customHeight="1">
      <c r="A12" s="31">
        <v>2</v>
      </c>
      <c r="B12" s="31" t="s">
        <v>290</v>
      </c>
      <c r="C12" s="31">
        <v>1845.6</v>
      </c>
      <c r="D12" s="40">
        <v>1844.1833333333332</v>
      </c>
      <c r="E12" s="40">
        <v>1819.5166666666664</v>
      </c>
      <c r="F12" s="40">
        <v>1793.4333333333332</v>
      </c>
      <c r="G12" s="40">
        <v>1768.7666666666664</v>
      </c>
      <c r="H12" s="40">
        <v>1870.2666666666664</v>
      </c>
      <c r="I12" s="40">
        <v>1894.9333333333329</v>
      </c>
      <c r="J12" s="40">
        <v>1921.0166666666664</v>
      </c>
      <c r="K12" s="31">
        <v>1868.85</v>
      </c>
      <c r="L12" s="31">
        <v>1818.1</v>
      </c>
      <c r="M12" s="31">
        <v>2.0678000000000001</v>
      </c>
      <c r="N12" s="1"/>
      <c r="O12" s="1"/>
    </row>
    <row r="13" spans="1:15" ht="12" customHeight="1">
      <c r="A13" s="31">
        <v>3</v>
      </c>
      <c r="B13" s="31" t="s">
        <v>291</v>
      </c>
      <c r="C13" s="31">
        <v>2342.85</v>
      </c>
      <c r="D13" s="40">
        <v>2335.6166666666668</v>
      </c>
      <c r="E13" s="40">
        <v>2301.2333333333336</v>
      </c>
      <c r="F13" s="40">
        <v>2259.6166666666668</v>
      </c>
      <c r="G13" s="40">
        <v>2225.2333333333336</v>
      </c>
      <c r="H13" s="40">
        <v>2377.2333333333336</v>
      </c>
      <c r="I13" s="40">
        <v>2411.6166666666668</v>
      </c>
      <c r="J13" s="40">
        <v>2453.2333333333336</v>
      </c>
      <c r="K13" s="31">
        <v>2370</v>
      </c>
      <c r="L13" s="31">
        <v>2294</v>
      </c>
      <c r="M13" s="31">
        <v>0.45123000000000002</v>
      </c>
      <c r="N13" s="1"/>
      <c r="O13" s="1"/>
    </row>
    <row r="14" spans="1:15" ht="12" customHeight="1">
      <c r="A14" s="31">
        <v>4</v>
      </c>
      <c r="B14" s="31" t="s">
        <v>43</v>
      </c>
      <c r="C14" s="31">
        <v>2236.3000000000002</v>
      </c>
      <c r="D14" s="40">
        <v>2230.4166666666665</v>
      </c>
      <c r="E14" s="40">
        <v>2215.8833333333332</v>
      </c>
      <c r="F14" s="40">
        <v>2195.4666666666667</v>
      </c>
      <c r="G14" s="40">
        <v>2180.9333333333334</v>
      </c>
      <c r="H14" s="40">
        <v>2250.833333333333</v>
      </c>
      <c r="I14" s="40">
        <v>2265.3666666666668</v>
      </c>
      <c r="J14" s="40">
        <v>2285.7833333333328</v>
      </c>
      <c r="K14" s="31">
        <v>2244.9499999999998</v>
      </c>
      <c r="L14" s="31">
        <v>2210</v>
      </c>
      <c r="M14" s="31">
        <v>4.8437700000000001</v>
      </c>
      <c r="N14" s="1"/>
      <c r="O14" s="1"/>
    </row>
    <row r="15" spans="1:15" ht="12" customHeight="1">
      <c r="A15" s="31">
        <v>5</v>
      </c>
      <c r="B15" s="31" t="s">
        <v>292</v>
      </c>
      <c r="C15" s="31">
        <v>1906.85</v>
      </c>
      <c r="D15" s="40">
        <v>1913.1333333333332</v>
      </c>
      <c r="E15" s="40">
        <v>1896.0166666666664</v>
      </c>
      <c r="F15" s="40">
        <v>1885.1833333333332</v>
      </c>
      <c r="G15" s="40">
        <v>1868.0666666666664</v>
      </c>
      <c r="H15" s="40">
        <v>1923.9666666666665</v>
      </c>
      <c r="I15" s="40">
        <v>1941.0833333333333</v>
      </c>
      <c r="J15" s="40">
        <v>1951.9166666666665</v>
      </c>
      <c r="K15" s="31">
        <v>1930.25</v>
      </c>
      <c r="L15" s="31">
        <v>1902.3</v>
      </c>
      <c r="M15" s="31">
        <v>0.19553000000000001</v>
      </c>
      <c r="N15" s="1"/>
      <c r="O15" s="1"/>
    </row>
    <row r="16" spans="1:15" ht="12" customHeight="1">
      <c r="A16" s="31">
        <v>6</v>
      </c>
      <c r="B16" s="31" t="s">
        <v>293</v>
      </c>
      <c r="C16" s="31">
        <v>807.5</v>
      </c>
      <c r="D16" s="40">
        <v>797.5</v>
      </c>
      <c r="E16" s="40">
        <v>771.2</v>
      </c>
      <c r="F16" s="40">
        <v>734.90000000000009</v>
      </c>
      <c r="G16" s="40">
        <v>708.60000000000014</v>
      </c>
      <c r="H16" s="40">
        <v>833.8</v>
      </c>
      <c r="I16" s="40">
        <v>860.09999999999991</v>
      </c>
      <c r="J16" s="40">
        <v>896.39999999999986</v>
      </c>
      <c r="K16" s="31">
        <v>823.8</v>
      </c>
      <c r="L16" s="31">
        <v>761.2</v>
      </c>
      <c r="M16" s="31">
        <v>10.42136</v>
      </c>
      <c r="N16" s="1"/>
      <c r="O16" s="1"/>
    </row>
    <row r="17" spans="1:15" ht="12" customHeight="1">
      <c r="A17" s="31">
        <v>7</v>
      </c>
      <c r="B17" s="31" t="s">
        <v>59</v>
      </c>
      <c r="C17" s="31">
        <v>1260.95</v>
      </c>
      <c r="D17" s="40">
        <v>1245.75</v>
      </c>
      <c r="E17" s="40">
        <v>1223.05</v>
      </c>
      <c r="F17" s="40">
        <v>1185.1499999999999</v>
      </c>
      <c r="G17" s="40">
        <v>1162.4499999999998</v>
      </c>
      <c r="H17" s="40">
        <v>1283.6500000000001</v>
      </c>
      <c r="I17" s="40">
        <v>1306.3499999999999</v>
      </c>
      <c r="J17" s="40">
        <v>1344.2500000000002</v>
      </c>
      <c r="K17" s="31">
        <v>1268.45</v>
      </c>
      <c r="L17" s="31">
        <v>1207.8499999999999</v>
      </c>
      <c r="M17" s="31">
        <v>22.64912</v>
      </c>
      <c r="N17" s="1"/>
      <c r="O17" s="1"/>
    </row>
    <row r="18" spans="1:15" ht="12" customHeight="1">
      <c r="A18" s="31">
        <v>8</v>
      </c>
      <c r="B18" s="31" t="s">
        <v>294</v>
      </c>
      <c r="C18" s="31">
        <v>632.25</v>
      </c>
      <c r="D18" s="40">
        <v>635.41666666666663</v>
      </c>
      <c r="E18" s="40">
        <v>626.83333333333326</v>
      </c>
      <c r="F18" s="40">
        <v>621.41666666666663</v>
      </c>
      <c r="G18" s="40">
        <v>612.83333333333326</v>
      </c>
      <c r="H18" s="40">
        <v>640.83333333333326</v>
      </c>
      <c r="I18" s="40">
        <v>649.41666666666652</v>
      </c>
      <c r="J18" s="40">
        <v>654.83333333333326</v>
      </c>
      <c r="K18" s="31">
        <v>644</v>
      </c>
      <c r="L18" s="31">
        <v>630</v>
      </c>
      <c r="M18" s="31">
        <v>3.00312</v>
      </c>
      <c r="N18" s="1"/>
      <c r="O18" s="1"/>
    </row>
    <row r="19" spans="1:15" ht="12" customHeight="1">
      <c r="A19" s="31">
        <v>9</v>
      </c>
      <c r="B19" s="31" t="s">
        <v>39</v>
      </c>
      <c r="C19" s="31">
        <v>1014.45</v>
      </c>
      <c r="D19" s="40">
        <v>1012.1333333333333</v>
      </c>
      <c r="E19" s="40">
        <v>1005.3166666666666</v>
      </c>
      <c r="F19" s="40">
        <v>996.18333333333328</v>
      </c>
      <c r="G19" s="40">
        <v>989.36666666666656</v>
      </c>
      <c r="H19" s="40">
        <v>1021.2666666666667</v>
      </c>
      <c r="I19" s="40">
        <v>1028.0833333333335</v>
      </c>
      <c r="J19" s="40">
        <v>1037.2166666666667</v>
      </c>
      <c r="K19" s="31">
        <v>1018.95</v>
      </c>
      <c r="L19" s="31">
        <v>1003</v>
      </c>
      <c r="M19" s="31">
        <v>4.5687600000000002</v>
      </c>
      <c r="N19" s="1"/>
      <c r="O19" s="1"/>
    </row>
    <row r="20" spans="1:15" ht="12" customHeight="1">
      <c r="A20" s="31">
        <v>10</v>
      </c>
      <c r="B20" s="31" t="s">
        <v>295</v>
      </c>
      <c r="C20" s="31">
        <v>2820.1</v>
      </c>
      <c r="D20" s="40">
        <v>2806.6</v>
      </c>
      <c r="E20" s="40">
        <v>2778.2</v>
      </c>
      <c r="F20" s="40">
        <v>2736.2999999999997</v>
      </c>
      <c r="G20" s="40">
        <v>2707.8999999999996</v>
      </c>
      <c r="H20" s="40">
        <v>2848.5</v>
      </c>
      <c r="I20" s="40">
        <v>2876.9000000000005</v>
      </c>
      <c r="J20" s="40">
        <v>2918.8</v>
      </c>
      <c r="K20" s="31">
        <v>2835</v>
      </c>
      <c r="L20" s="31">
        <v>2764.7</v>
      </c>
      <c r="M20" s="31">
        <v>0.40778999999999999</v>
      </c>
      <c r="N20" s="1"/>
      <c r="O20" s="1"/>
    </row>
    <row r="21" spans="1:15" ht="12" customHeight="1">
      <c r="A21" s="31">
        <v>11</v>
      </c>
      <c r="B21" s="31" t="s">
        <v>239</v>
      </c>
      <c r="C21" s="31">
        <v>20205.2</v>
      </c>
      <c r="D21" s="40">
        <v>20163.783333333336</v>
      </c>
      <c r="E21" s="40">
        <v>20041.416666666672</v>
      </c>
      <c r="F21" s="40">
        <v>19877.633333333335</v>
      </c>
      <c r="G21" s="40">
        <v>19755.26666666667</v>
      </c>
      <c r="H21" s="40">
        <v>20327.566666666673</v>
      </c>
      <c r="I21" s="40">
        <v>20449.933333333334</v>
      </c>
      <c r="J21" s="40">
        <v>20613.716666666674</v>
      </c>
      <c r="K21" s="31">
        <v>20286.150000000001</v>
      </c>
      <c r="L21" s="31">
        <v>20000</v>
      </c>
      <c r="M21" s="31">
        <v>0.29283999999999999</v>
      </c>
      <c r="N21" s="1"/>
      <c r="O21" s="1"/>
    </row>
    <row r="22" spans="1:15" ht="12" customHeight="1">
      <c r="A22" s="31">
        <v>12</v>
      </c>
      <c r="B22" s="31" t="s">
        <v>45</v>
      </c>
      <c r="C22" s="31">
        <v>1543.85</v>
      </c>
      <c r="D22" s="40">
        <v>1540.6666666666667</v>
      </c>
      <c r="E22" s="40">
        <v>1524.0833333333335</v>
      </c>
      <c r="F22" s="40">
        <v>1504.3166666666668</v>
      </c>
      <c r="G22" s="40">
        <v>1487.7333333333336</v>
      </c>
      <c r="H22" s="40">
        <v>1560.4333333333334</v>
      </c>
      <c r="I22" s="40">
        <v>1577.0166666666669</v>
      </c>
      <c r="J22" s="40">
        <v>1596.7833333333333</v>
      </c>
      <c r="K22" s="31">
        <v>1557.25</v>
      </c>
      <c r="L22" s="31">
        <v>1520.9</v>
      </c>
      <c r="M22" s="31">
        <v>16.617830000000001</v>
      </c>
      <c r="N22" s="1"/>
      <c r="O22" s="1"/>
    </row>
    <row r="23" spans="1:15" ht="12.75" customHeight="1">
      <c r="A23" s="31">
        <v>13</v>
      </c>
      <c r="B23" s="31" t="s">
        <v>240</v>
      </c>
      <c r="C23" s="31">
        <v>1179.95</v>
      </c>
      <c r="D23" s="40">
        <v>1183.9166666666667</v>
      </c>
      <c r="E23" s="40">
        <v>1168.0333333333335</v>
      </c>
      <c r="F23" s="40">
        <v>1156.1166666666668</v>
      </c>
      <c r="G23" s="40">
        <v>1140.2333333333336</v>
      </c>
      <c r="H23" s="40">
        <v>1195.8333333333335</v>
      </c>
      <c r="I23" s="40">
        <v>1211.7166666666667</v>
      </c>
      <c r="J23" s="40">
        <v>1223.6333333333334</v>
      </c>
      <c r="K23" s="31">
        <v>1199.8</v>
      </c>
      <c r="L23" s="31">
        <v>1172</v>
      </c>
      <c r="M23" s="31">
        <v>1.38432</v>
      </c>
      <c r="N23" s="1"/>
      <c r="O23" s="1"/>
    </row>
    <row r="24" spans="1:15" ht="12.75" customHeight="1">
      <c r="A24" s="31">
        <v>14</v>
      </c>
      <c r="B24" s="31" t="s">
        <v>46</v>
      </c>
      <c r="C24" s="31">
        <v>749.9</v>
      </c>
      <c r="D24" s="40">
        <v>749.5</v>
      </c>
      <c r="E24" s="40">
        <v>740.45</v>
      </c>
      <c r="F24" s="40">
        <v>731</v>
      </c>
      <c r="G24" s="40">
        <v>721.95</v>
      </c>
      <c r="H24" s="40">
        <v>758.95</v>
      </c>
      <c r="I24" s="40">
        <v>768</v>
      </c>
      <c r="J24" s="40">
        <v>777.45</v>
      </c>
      <c r="K24" s="31">
        <v>758.55</v>
      </c>
      <c r="L24" s="31">
        <v>740.05</v>
      </c>
      <c r="M24" s="31">
        <v>30.939330000000002</v>
      </c>
      <c r="N24" s="1"/>
      <c r="O24" s="1"/>
    </row>
    <row r="25" spans="1:15" ht="12.75" customHeight="1">
      <c r="A25" s="31">
        <v>15</v>
      </c>
      <c r="B25" s="31" t="s">
        <v>241</v>
      </c>
      <c r="C25" s="31">
        <v>1434.05</v>
      </c>
      <c r="D25" s="40">
        <v>1438.4166666666667</v>
      </c>
      <c r="E25" s="40">
        <v>1406.8333333333335</v>
      </c>
      <c r="F25" s="40">
        <v>1379.6166666666668</v>
      </c>
      <c r="G25" s="40">
        <v>1348.0333333333335</v>
      </c>
      <c r="H25" s="40">
        <v>1465.6333333333334</v>
      </c>
      <c r="I25" s="40">
        <v>1497.2166666666669</v>
      </c>
      <c r="J25" s="40">
        <v>1524.4333333333334</v>
      </c>
      <c r="K25" s="31">
        <v>1470</v>
      </c>
      <c r="L25" s="31">
        <v>1411.2</v>
      </c>
      <c r="M25" s="31">
        <v>5.9325200000000002</v>
      </c>
      <c r="N25" s="1"/>
      <c r="O25" s="1"/>
    </row>
    <row r="26" spans="1:15" ht="12.75" customHeight="1">
      <c r="A26" s="31">
        <v>16</v>
      </c>
      <c r="B26" s="31" t="s">
        <v>242</v>
      </c>
      <c r="C26" s="31">
        <v>1854.85</v>
      </c>
      <c r="D26" s="40">
        <v>1851.6000000000001</v>
      </c>
      <c r="E26" s="40">
        <v>1803.2500000000002</v>
      </c>
      <c r="F26" s="40">
        <v>1751.65</v>
      </c>
      <c r="G26" s="40">
        <v>1703.3000000000002</v>
      </c>
      <c r="H26" s="40">
        <v>1903.2000000000003</v>
      </c>
      <c r="I26" s="40">
        <v>1951.5500000000002</v>
      </c>
      <c r="J26" s="40">
        <v>2003.1500000000003</v>
      </c>
      <c r="K26" s="31">
        <v>1899.95</v>
      </c>
      <c r="L26" s="31">
        <v>1800</v>
      </c>
      <c r="M26" s="31">
        <v>0.62878999999999996</v>
      </c>
      <c r="N26" s="1"/>
      <c r="O26" s="1"/>
    </row>
    <row r="27" spans="1:15" ht="12.75" customHeight="1">
      <c r="A27" s="31">
        <v>17</v>
      </c>
      <c r="B27" s="31" t="s">
        <v>243</v>
      </c>
      <c r="C27" s="31">
        <v>100.3</v>
      </c>
      <c r="D27" s="40">
        <v>99.949999999999989</v>
      </c>
      <c r="E27" s="40">
        <v>98.299999999999983</v>
      </c>
      <c r="F27" s="40">
        <v>96.3</v>
      </c>
      <c r="G27" s="40">
        <v>94.649999999999991</v>
      </c>
      <c r="H27" s="40">
        <v>101.94999999999997</v>
      </c>
      <c r="I27" s="40">
        <v>103.59999999999998</v>
      </c>
      <c r="J27" s="40">
        <v>105.59999999999997</v>
      </c>
      <c r="K27" s="31">
        <v>101.6</v>
      </c>
      <c r="L27" s="31">
        <v>97.95</v>
      </c>
      <c r="M27" s="31">
        <v>26.889109999999999</v>
      </c>
      <c r="N27" s="1"/>
      <c r="O27" s="1"/>
    </row>
    <row r="28" spans="1:15" ht="12.75" customHeight="1">
      <c r="A28" s="31">
        <v>18</v>
      </c>
      <c r="B28" s="31" t="s">
        <v>41</v>
      </c>
      <c r="C28" s="31">
        <v>260.25</v>
      </c>
      <c r="D28" s="40">
        <v>257.05</v>
      </c>
      <c r="E28" s="40">
        <v>252.20000000000005</v>
      </c>
      <c r="F28" s="40">
        <v>244.15000000000003</v>
      </c>
      <c r="G28" s="40">
        <v>239.30000000000007</v>
      </c>
      <c r="H28" s="40">
        <v>265.10000000000002</v>
      </c>
      <c r="I28" s="40">
        <v>269.95000000000005</v>
      </c>
      <c r="J28" s="40">
        <v>278</v>
      </c>
      <c r="K28" s="31">
        <v>261.89999999999998</v>
      </c>
      <c r="L28" s="31">
        <v>249</v>
      </c>
      <c r="M28" s="31">
        <v>32.994480000000003</v>
      </c>
      <c r="N28" s="1"/>
      <c r="O28" s="1"/>
    </row>
    <row r="29" spans="1:15" ht="12.75" customHeight="1">
      <c r="A29" s="31">
        <v>19</v>
      </c>
      <c r="B29" s="31" t="s">
        <v>296</v>
      </c>
      <c r="C29" s="31">
        <v>380.65</v>
      </c>
      <c r="D29" s="40">
        <v>379.7166666666667</v>
      </c>
      <c r="E29" s="40">
        <v>376.03333333333342</v>
      </c>
      <c r="F29" s="40">
        <v>371.41666666666674</v>
      </c>
      <c r="G29" s="40">
        <v>367.73333333333346</v>
      </c>
      <c r="H29" s="40">
        <v>384.33333333333337</v>
      </c>
      <c r="I29" s="40">
        <v>388.01666666666665</v>
      </c>
      <c r="J29" s="40">
        <v>392.63333333333333</v>
      </c>
      <c r="K29" s="31">
        <v>383.4</v>
      </c>
      <c r="L29" s="31">
        <v>375.1</v>
      </c>
      <c r="M29" s="31">
        <v>1.08206</v>
      </c>
      <c r="N29" s="1"/>
      <c r="O29" s="1"/>
    </row>
    <row r="30" spans="1:15" ht="12.75" customHeight="1">
      <c r="A30" s="31">
        <v>20</v>
      </c>
      <c r="B30" s="31" t="s">
        <v>297</v>
      </c>
      <c r="C30" s="31">
        <v>217</v>
      </c>
      <c r="D30" s="40">
        <v>214.56666666666669</v>
      </c>
      <c r="E30" s="40">
        <v>210.33333333333337</v>
      </c>
      <c r="F30" s="40">
        <v>203.66666666666669</v>
      </c>
      <c r="G30" s="40">
        <v>199.43333333333337</v>
      </c>
      <c r="H30" s="40">
        <v>221.23333333333338</v>
      </c>
      <c r="I30" s="40">
        <v>225.46666666666667</v>
      </c>
      <c r="J30" s="40">
        <v>232.13333333333338</v>
      </c>
      <c r="K30" s="31">
        <v>218.8</v>
      </c>
      <c r="L30" s="31">
        <v>207.9</v>
      </c>
      <c r="M30" s="31">
        <v>8.4355499999999992</v>
      </c>
      <c r="N30" s="1"/>
      <c r="O30" s="1"/>
    </row>
    <row r="31" spans="1:15" ht="12.75" customHeight="1">
      <c r="A31" s="31">
        <v>21</v>
      </c>
      <c r="B31" s="31" t="s">
        <v>298</v>
      </c>
      <c r="C31" s="31">
        <v>1071.4000000000001</v>
      </c>
      <c r="D31" s="40">
        <v>1070.1333333333334</v>
      </c>
      <c r="E31" s="40">
        <v>1051.2666666666669</v>
      </c>
      <c r="F31" s="40">
        <v>1031.1333333333334</v>
      </c>
      <c r="G31" s="40">
        <v>1012.2666666666669</v>
      </c>
      <c r="H31" s="40">
        <v>1090.2666666666669</v>
      </c>
      <c r="I31" s="40">
        <v>1109.1333333333332</v>
      </c>
      <c r="J31" s="40">
        <v>1129.2666666666669</v>
      </c>
      <c r="K31" s="31">
        <v>1089</v>
      </c>
      <c r="L31" s="31">
        <v>1050</v>
      </c>
      <c r="M31" s="31">
        <v>1.6986399999999999</v>
      </c>
      <c r="N31" s="1"/>
      <c r="O31" s="1"/>
    </row>
    <row r="32" spans="1:15" ht="12.75" customHeight="1">
      <c r="A32" s="31">
        <v>22</v>
      </c>
      <c r="B32" s="31" t="s">
        <v>244</v>
      </c>
      <c r="C32" s="31">
        <v>2117.85</v>
      </c>
      <c r="D32" s="40">
        <v>2130.9999999999995</v>
      </c>
      <c r="E32" s="40">
        <v>2088.0499999999993</v>
      </c>
      <c r="F32" s="40">
        <v>2058.2499999999995</v>
      </c>
      <c r="G32" s="40">
        <v>2015.2999999999993</v>
      </c>
      <c r="H32" s="40">
        <v>2160.7999999999993</v>
      </c>
      <c r="I32" s="40">
        <v>2203.7499999999991</v>
      </c>
      <c r="J32" s="40">
        <v>2233.5499999999993</v>
      </c>
      <c r="K32" s="31">
        <v>2173.9499999999998</v>
      </c>
      <c r="L32" s="31">
        <v>2101.1999999999998</v>
      </c>
      <c r="M32" s="31">
        <v>0.34333999999999998</v>
      </c>
      <c r="N32" s="1"/>
      <c r="O32" s="1"/>
    </row>
    <row r="33" spans="1:15" ht="12.75" customHeight="1">
      <c r="A33" s="31">
        <v>23</v>
      </c>
      <c r="B33" s="31" t="s">
        <v>299</v>
      </c>
      <c r="C33" s="31">
        <v>2093.6</v>
      </c>
      <c r="D33" s="40">
        <v>2112.5333333333333</v>
      </c>
      <c r="E33" s="40">
        <v>2066.0666666666666</v>
      </c>
      <c r="F33" s="40">
        <v>2038.5333333333333</v>
      </c>
      <c r="G33" s="40">
        <v>1992.0666666666666</v>
      </c>
      <c r="H33" s="40">
        <v>2140.0666666666666</v>
      </c>
      <c r="I33" s="40">
        <v>2186.5333333333328</v>
      </c>
      <c r="J33" s="40">
        <v>2214.0666666666666</v>
      </c>
      <c r="K33" s="31">
        <v>2159</v>
      </c>
      <c r="L33" s="31">
        <v>2085</v>
      </c>
      <c r="M33" s="31">
        <v>0.13200999999999999</v>
      </c>
      <c r="N33" s="1"/>
      <c r="O33" s="1"/>
    </row>
    <row r="34" spans="1:15" ht="12.75" customHeight="1">
      <c r="A34" s="31">
        <v>24</v>
      </c>
      <c r="B34" s="31" t="s">
        <v>300</v>
      </c>
      <c r="C34" s="31">
        <v>105.6</v>
      </c>
      <c r="D34" s="40">
        <v>105.13333333333333</v>
      </c>
      <c r="E34" s="40">
        <v>103.46666666666665</v>
      </c>
      <c r="F34" s="40">
        <v>101.33333333333333</v>
      </c>
      <c r="G34" s="40">
        <v>99.666666666666657</v>
      </c>
      <c r="H34" s="40">
        <v>107.26666666666665</v>
      </c>
      <c r="I34" s="40">
        <v>108.93333333333334</v>
      </c>
      <c r="J34" s="40">
        <v>111.06666666666665</v>
      </c>
      <c r="K34" s="31">
        <v>106.8</v>
      </c>
      <c r="L34" s="31">
        <v>103</v>
      </c>
      <c r="M34" s="31">
        <v>2.0707499999999999</v>
      </c>
      <c r="N34" s="1"/>
      <c r="O34" s="1"/>
    </row>
    <row r="35" spans="1:15" ht="12.75" customHeight="1">
      <c r="A35" s="31">
        <v>25</v>
      </c>
      <c r="B35" s="31" t="s">
        <v>52</v>
      </c>
      <c r="C35" s="31">
        <v>756.95</v>
      </c>
      <c r="D35" s="40">
        <v>755.05000000000007</v>
      </c>
      <c r="E35" s="40">
        <v>742.90000000000009</v>
      </c>
      <c r="F35" s="40">
        <v>728.85</v>
      </c>
      <c r="G35" s="40">
        <v>716.7</v>
      </c>
      <c r="H35" s="40">
        <v>769.10000000000014</v>
      </c>
      <c r="I35" s="40">
        <v>781.25</v>
      </c>
      <c r="J35" s="40">
        <v>795.30000000000018</v>
      </c>
      <c r="K35" s="31">
        <v>767.2</v>
      </c>
      <c r="L35" s="31">
        <v>741</v>
      </c>
      <c r="M35" s="31">
        <v>2.3609900000000001</v>
      </c>
      <c r="N35" s="1"/>
      <c r="O35" s="1"/>
    </row>
    <row r="36" spans="1:15" ht="12.75" customHeight="1">
      <c r="A36" s="31">
        <v>26</v>
      </c>
      <c r="B36" s="31" t="s">
        <v>48</v>
      </c>
      <c r="C36" s="31">
        <v>3695.85</v>
      </c>
      <c r="D36" s="40">
        <v>3696.9499999999994</v>
      </c>
      <c r="E36" s="40">
        <v>3669.0999999999985</v>
      </c>
      <c r="F36" s="40">
        <v>3642.349999999999</v>
      </c>
      <c r="G36" s="40">
        <v>3614.4999999999982</v>
      </c>
      <c r="H36" s="40">
        <v>3723.6999999999989</v>
      </c>
      <c r="I36" s="40">
        <v>3751.55</v>
      </c>
      <c r="J36" s="40">
        <v>3778.2999999999993</v>
      </c>
      <c r="K36" s="31">
        <v>3724.8</v>
      </c>
      <c r="L36" s="31">
        <v>3670.2</v>
      </c>
      <c r="M36" s="31">
        <v>0.84404000000000001</v>
      </c>
      <c r="N36" s="1"/>
      <c r="O36" s="1"/>
    </row>
    <row r="37" spans="1:15" ht="12.75" customHeight="1">
      <c r="A37" s="31">
        <v>27</v>
      </c>
      <c r="B37" s="31" t="s">
        <v>301</v>
      </c>
      <c r="C37" s="31">
        <v>3781.5</v>
      </c>
      <c r="D37" s="40">
        <v>3710.9666666666667</v>
      </c>
      <c r="E37" s="40">
        <v>3621.9333333333334</v>
      </c>
      <c r="F37" s="40">
        <v>3462.3666666666668</v>
      </c>
      <c r="G37" s="40">
        <v>3373.3333333333335</v>
      </c>
      <c r="H37" s="40">
        <v>3870.5333333333333</v>
      </c>
      <c r="I37" s="40">
        <v>3959.5666666666671</v>
      </c>
      <c r="J37" s="40">
        <v>4119.1333333333332</v>
      </c>
      <c r="K37" s="31">
        <v>3800</v>
      </c>
      <c r="L37" s="31">
        <v>3551.4</v>
      </c>
      <c r="M37" s="31">
        <v>0.62590999999999997</v>
      </c>
      <c r="N37" s="1"/>
      <c r="O37" s="1"/>
    </row>
    <row r="38" spans="1:15" ht="12.75" customHeight="1">
      <c r="A38" s="31">
        <v>28</v>
      </c>
      <c r="B38" s="31" t="s">
        <v>302</v>
      </c>
      <c r="C38" s="31">
        <v>22.85</v>
      </c>
      <c r="D38" s="40">
        <v>22.95</v>
      </c>
      <c r="E38" s="40">
        <v>22.7</v>
      </c>
      <c r="F38" s="40">
        <v>22.55</v>
      </c>
      <c r="G38" s="40">
        <v>22.3</v>
      </c>
      <c r="H38" s="40">
        <v>23.099999999999998</v>
      </c>
      <c r="I38" s="40">
        <v>23.349999999999998</v>
      </c>
      <c r="J38" s="40">
        <v>23.499999999999996</v>
      </c>
      <c r="K38" s="31">
        <v>23.2</v>
      </c>
      <c r="L38" s="31">
        <v>22.8</v>
      </c>
      <c r="M38" s="31">
        <v>51.2318</v>
      </c>
      <c r="N38" s="1"/>
      <c r="O38" s="1"/>
    </row>
    <row r="39" spans="1:15" ht="12.75" customHeight="1">
      <c r="A39" s="31">
        <v>29</v>
      </c>
      <c r="B39" s="31" t="s">
        <v>50</v>
      </c>
      <c r="C39" s="31">
        <v>699.85</v>
      </c>
      <c r="D39" s="40">
        <v>698.26666666666677</v>
      </c>
      <c r="E39" s="40">
        <v>694.18333333333351</v>
      </c>
      <c r="F39" s="40">
        <v>688.51666666666677</v>
      </c>
      <c r="G39" s="40">
        <v>684.43333333333351</v>
      </c>
      <c r="H39" s="40">
        <v>703.93333333333351</v>
      </c>
      <c r="I39" s="40">
        <v>708.01666666666677</v>
      </c>
      <c r="J39" s="40">
        <v>713.68333333333351</v>
      </c>
      <c r="K39" s="31">
        <v>702.35</v>
      </c>
      <c r="L39" s="31">
        <v>692.6</v>
      </c>
      <c r="M39" s="31">
        <v>7.3238500000000002</v>
      </c>
      <c r="N39" s="1"/>
      <c r="O39" s="1"/>
    </row>
    <row r="40" spans="1:15" ht="12.75" customHeight="1">
      <c r="A40" s="31">
        <v>30</v>
      </c>
      <c r="B40" s="31" t="s">
        <v>303</v>
      </c>
      <c r="C40" s="31">
        <v>3440</v>
      </c>
      <c r="D40" s="40">
        <v>3372.5500000000006</v>
      </c>
      <c r="E40" s="40">
        <v>3283.2500000000014</v>
      </c>
      <c r="F40" s="40">
        <v>3126.5000000000009</v>
      </c>
      <c r="G40" s="40">
        <v>3037.2000000000016</v>
      </c>
      <c r="H40" s="40">
        <v>3529.3000000000011</v>
      </c>
      <c r="I40" s="40">
        <v>3618.6000000000004</v>
      </c>
      <c r="J40" s="40">
        <v>3775.3500000000008</v>
      </c>
      <c r="K40" s="31">
        <v>3461.85</v>
      </c>
      <c r="L40" s="31">
        <v>3215.8</v>
      </c>
      <c r="M40" s="31">
        <v>0.77932999999999997</v>
      </c>
      <c r="N40" s="1"/>
      <c r="O40" s="1"/>
    </row>
    <row r="41" spans="1:15" ht="12.75" customHeight="1">
      <c r="A41" s="31">
        <v>31</v>
      </c>
      <c r="B41" s="31" t="s">
        <v>51</v>
      </c>
      <c r="C41" s="31">
        <v>380.35</v>
      </c>
      <c r="D41" s="40">
        <v>378.3</v>
      </c>
      <c r="E41" s="40">
        <v>375.3</v>
      </c>
      <c r="F41" s="40">
        <v>370.25</v>
      </c>
      <c r="G41" s="40">
        <v>367.25</v>
      </c>
      <c r="H41" s="40">
        <v>383.35</v>
      </c>
      <c r="I41" s="40">
        <v>386.35</v>
      </c>
      <c r="J41" s="40">
        <v>391.40000000000003</v>
      </c>
      <c r="K41" s="31">
        <v>381.3</v>
      </c>
      <c r="L41" s="31">
        <v>373.25</v>
      </c>
      <c r="M41" s="31">
        <v>34.273180000000004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1292.6500000000001</v>
      </c>
      <c r="D42" s="40">
        <v>1285.9666666666667</v>
      </c>
      <c r="E42" s="40">
        <v>1261.8333333333335</v>
      </c>
      <c r="F42" s="40">
        <v>1231.0166666666669</v>
      </c>
      <c r="G42" s="40">
        <v>1206.8833333333337</v>
      </c>
      <c r="H42" s="40">
        <v>1316.7833333333333</v>
      </c>
      <c r="I42" s="40">
        <v>1340.9166666666665</v>
      </c>
      <c r="J42" s="40">
        <v>1371.7333333333331</v>
      </c>
      <c r="K42" s="31">
        <v>1310.0999999999999</v>
      </c>
      <c r="L42" s="31">
        <v>1255.1500000000001</v>
      </c>
      <c r="M42" s="31">
        <v>3.9513699999999998</v>
      </c>
      <c r="N42" s="1"/>
      <c r="O42" s="1"/>
    </row>
    <row r="43" spans="1:15" ht="12.75" customHeight="1">
      <c r="A43" s="31">
        <v>33</v>
      </c>
      <c r="B43" s="31" t="s">
        <v>53</v>
      </c>
      <c r="C43" s="31">
        <v>4267.95</v>
      </c>
      <c r="D43" s="40">
        <v>4237.333333333333</v>
      </c>
      <c r="E43" s="40">
        <v>4166.1666666666661</v>
      </c>
      <c r="F43" s="40">
        <v>4064.3833333333332</v>
      </c>
      <c r="G43" s="40">
        <v>3993.2166666666662</v>
      </c>
      <c r="H43" s="40">
        <v>4339.1166666666659</v>
      </c>
      <c r="I43" s="40">
        <v>4410.2833333333319</v>
      </c>
      <c r="J43" s="40">
        <v>4512.0666666666657</v>
      </c>
      <c r="K43" s="31">
        <v>4308.5</v>
      </c>
      <c r="L43" s="31">
        <v>4135.55</v>
      </c>
      <c r="M43" s="31">
        <v>7.9044999999999996</v>
      </c>
      <c r="N43" s="1"/>
      <c r="O43" s="1"/>
    </row>
    <row r="44" spans="1:15" ht="12.75" customHeight="1">
      <c r="A44" s="31">
        <v>34</v>
      </c>
      <c r="B44" s="31" t="s">
        <v>54</v>
      </c>
      <c r="C44" s="31">
        <v>219.05</v>
      </c>
      <c r="D44" s="40">
        <v>218.73333333333335</v>
      </c>
      <c r="E44" s="40">
        <v>216.06666666666669</v>
      </c>
      <c r="F44" s="40">
        <v>213.08333333333334</v>
      </c>
      <c r="G44" s="40">
        <v>210.41666666666669</v>
      </c>
      <c r="H44" s="40">
        <v>221.7166666666667</v>
      </c>
      <c r="I44" s="40">
        <v>224.38333333333333</v>
      </c>
      <c r="J44" s="40">
        <v>227.3666666666667</v>
      </c>
      <c r="K44" s="31">
        <v>221.4</v>
      </c>
      <c r="L44" s="31">
        <v>215.75</v>
      </c>
      <c r="M44" s="31">
        <v>32.814439999999998</v>
      </c>
      <c r="N44" s="1"/>
      <c r="O44" s="1"/>
    </row>
    <row r="45" spans="1:15" ht="12.75" customHeight="1">
      <c r="A45" s="31">
        <v>35</v>
      </c>
      <c r="B45" s="31" t="s">
        <v>305</v>
      </c>
      <c r="C45" s="31">
        <v>352.7</v>
      </c>
      <c r="D45" s="40">
        <v>353.98333333333335</v>
      </c>
      <c r="E45" s="40">
        <v>348.9666666666667</v>
      </c>
      <c r="F45" s="40">
        <v>345.23333333333335</v>
      </c>
      <c r="G45" s="40">
        <v>340.2166666666667</v>
      </c>
      <c r="H45" s="40">
        <v>357.7166666666667</v>
      </c>
      <c r="I45" s="40">
        <v>362.73333333333335</v>
      </c>
      <c r="J45" s="40">
        <v>366.4666666666667</v>
      </c>
      <c r="K45" s="31">
        <v>359</v>
      </c>
      <c r="L45" s="31">
        <v>350.25</v>
      </c>
      <c r="M45" s="31">
        <v>0.38532</v>
      </c>
      <c r="N45" s="1"/>
      <c r="O45" s="1"/>
    </row>
    <row r="46" spans="1:15" ht="12.75" customHeight="1">
      <c r="A46" s="31">
        <v>36</v>
      </c>
      <c r="B46" s="31" t="s">
        <v>55</v>
      </c>
      <c r="C46" s="31">
        <v>143.35</v>
      </c>
      <c r="D46" s="40">
        <v>141.39999999999998</v>
      </c>
      <c r="E46" s="40">
        <v>138.84999999999997</v>
      </c>
      <c r="F46" s="40">
        <v>134.35</v>
      </c>
      <c r="G46" s="40">
        <v>131.79999999999998</v>
      </c>
      <c r="H46" s="40">
        <v>145.89999999999995</v>
      </c>
      <c r="I46" s="40">
        <v>148.44999999999996</v>
      </c>
      <c r="J46" s="40">
        <v>152.94999999999993</v>
      </c>
      <c r="K46" s="31">
        <v>143.94999999999999</v>
      </c>
      <c r="L46" s="31">
        <v>136.9</v>
      </c>
      <c r="M46" s="31">
        <v>125.17838999999999</v>
      </c>
      <c r="N46" s="1"/>
      <c r="O46" s="1"/>
    </row>
    <row r="47" spans="1:15" ht="12.75" customHeight="1">
      <c r="A47" s="31">
        <v>37</v>
      </c>
      <c r="B47" s="31" t="s">
        <v>306</v>
      </c>
      <c r="C47" s="31">
        <v>109.95</v>
      </c>
      <c r="D47" s="40">
        <v>108.93333333333334</v>
      </c>
      <c r="E47" s="40">
        <v>107.01666666666668</v>
      </c>
      <c r="F47" s="40">
        <v>104.08333333333334</v>
      </c>
      <c r="G47" s="40">
        <v>102.16666666666669</v>
      </c>
      <c r="H47" s="40">
        <v>111.86666666666667</v>
      </c>
      <c r="I47" s="40">
        <v>113.78333333333333</v>
      </c>
      <c r="J47" s="40">
        <v>116.71666666666667</v>
      </c>
      <c r="K47" s="31">
        <v>110.85</v>
      </c>
      <c r="L47" s="31">
        <v>106</v>
      </c>
      <c r="M47" s="31">
        <v>11.107699999999999</v>
      </c>
      <c r="N47" s="1"/>
      <c r="O47" s="1"/>
    </row>
    <row r="48" spans="1:15" ht="12.75" customHeight="1">
      <c r="A48" s="31">
        <v>38</v>
      </c>
      <c r="B48" s="31" t="s">
        <v>57</v>
      </c>
      <c r="C48" s="31">
        <v>2969.8</v>
      </c>
      <c r="D48" s="40">
        <v>2963.9333333333329</v>
      </c>
      <c r="E48" s="40">
        <v>2903.8666666666659</v>
      </c>
      <c r="F48" s="40">
        <v>2837.9333333333329</v>
      </c>
      <c r="G48" s="40">
        <v>2777.8666666666659</v>
      </c>
      <c r="H48" s="40">
        <v>3029.8666666666659</v>
      </c>
      <c r="I48" s="40">
        <v>3089.9333333333325</v>
      </c>
      <c r="J48" s="40">
        <v>3155.8666666666659</v>
      </c>
      <c r="K48" s="31">
        <v>3024</v>
      </c>
      <c r="L48" s="31">
        <v>2898</v>
      </c>
      <c r="M48" s="31">
        <v>19.882629999999999</v>
      </c>
      <c r="N48" s="1"/>
      <c r="O48" s="1"/>
    </row>
    <row r="49" spans="1:15" ht="12.75" customHeight="1">
      <c r="A49" s="31">
        <v>39</v>
      </c>
      <c r="B49" s="31" t="s">
        <v>307</v>
      </c>
      <c r="C49" s="31">
        <v>187.35</v>
      </c>
      <c r="D49" s="40">
        <v>186.9</v>
      </c>
      <c r="E49" s="40">
        <v>183.8</v>
      </c>
      <c r="F49" s="40">
        <v>180.25</v>
      </c>
      <c r="G49" s="40">
        <v>177.15</v>
      </c>
      <c r="H49" s="40">
        <v>190.45000000000002</v>
      </c>
      <c r="I49" s="40">
        <v>193.54999999999998</v>
      </c>
      <c r="J49" s="40">
        <v>197.10000000000002</v>
      </c>
      <c r="K49" s="31">
        <v>190</v>
      </c>
      <c r="L49" s="31">
        <v>183.35</v>
      </c>
      <c r="M49" s="31">
        <v>5.7965200000000001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3013.15</v>
      </c>
      <c r="D50" s="40">
        <v>3017.9</v>
      </c>
      <c r="E50" s="40">
        <v>2995.9</v>
      </c>
      <c r="F50" s="40">
        <v>2978.65</v>
      </c>
      <c r="G50" s="40">
        <v>2956.65</v>
      </c>
      <c r="H50" s="40">
        <v>3035.15</v>
      </c>
      <c r="I50" s="40">
        <v>3057.15</v>
      </c>
      <c r="J50" s="40">
        <v>3074.4</v>
      </c>
      <c r="K50" s="31">
        <v>3039.9</v>
      </c>
      <c r="L50" s="31">
        <v>3000.65</v>
      </c>
      <c r="M50" s="31">
        <v>0.1113</v>
      </c>
      <c r="N50" s="1"/>
      <c r="O50" s="1"/>
    </row>
    <row r="51" spans="1:15" ht="12.75" customHeight="1">
      <c r="A51" s="31">
        <v>41</v>
      </c>
      <c r="B51" s="31" t="s">
        <v>309</v>
      </c>
      <c r="C51" s="31">
        <v>2128.5</v>
      </c>
      <c r="D51" s="40">
        <v>2134.5166666666669</v>
      </c>
      <c r="E51" s="40">
        <v>2091.5333333333338</v>
      </c>
      <c r="F51" s="40">
        <v>2054.5666666666671</v>
      </c>
      <c r="G51" s="40">
        <v>2011.5833333333339</v>
      </c>
      <c r="H51" s="40">
        <v>2171.4833333333336</v>
      </c>
      <c r="I51" s="40">
        <v>2214.4666666666662</v>
      </c>
      <c r="J51" s="40">
        <v>2251.4333333333334</v>
      </c>
      <c r="K51" s="31">
        <v>2177.5</v>
      </c>
      <c r="L51" s="31">
        <v>2097.5500000000002</v>
      </c>
      <c r="M51" s="31">
        <v>2.55152</v>
      </c>
      <c r="N51" s="1"/>
      <c r="O51" s="1"/>
    </row>
    <row r="52" spans="1:15" ht="12.75" customHeight="1">
      <c r="A52" s="31">
        <v>42</v>
      </c>
      <c r="B52" s="31" t="s">
        <v>310</v>
      </c>
      <c r="C52" s="31">
        <v>9674.9</v>
      </c>
      <c r="D52" s="40">
        <v>9498.1999999999989</v>
      </c>
      <c r="E52" s="40">
        <v>9258.6999999999971</v>
      </c>
      <c r="F52" s="40">
        <v>8842.4999999999982</v>
      </c>
      <c r="G52" s="40">
        <v>8602.9999999999964</v>
      </c>
      <c r="H52" s="40">
        <v>9914.3999999999978</v>
      </c>
      <c r="I52" s="40">
        <v>10153.900000000001</v>
      </c>
      <c r="J52" s="40">
        <v>10570.099999999999</v>
      </c>
      <c r="K52" s="31">
        <v>9737.7000000000007</v>
      </c>
      <c r="L52" s="31">
        <v>9082</v>
      </c>
      <c r="M52" s="31">
        <v>0.19664000000000001</v>
      </c>
      <c r="N52" s="1"/>
      <c r="O52" s="1"/>
    </row>
    <row r="53" spans="1:15" ht="12.75" customHeight="1">
      <c r="A53" s="31">
        <v>43</v>
      </c>
      <c r="B53" s="31" t="s">
        <v>60</v>
      </c>
      <c r="C53" s="31">
        <v>703.5</v>
      </c>
      <c r="D53" s="40">
        <v>697.4666666666667</v>
      </c>
      <c r="E53" s="40">
        <v>689.43333333333339</v>
      </c>
      <c r="F53" s="40">
        <v>675.36666666666667</v>
      </c>
      <c r="G53" s="40">
        <v>667.33333333333337</v>
      </c>
      <c r="H53" s="40">
        <v>711.53333333333342</v>
      </c>
      <c r="I53" s="40">
        <v>719.56666666666672</v>
      </c>
      <c r="J53" s="40">
        <v>733.63333333333344</v>
      </c>
      <c r="K53" s="31">
        <v>705.5</v>
      </c>
      <c r="L53" s="31">
        <v>683.4</v>
      </c>
      <c r="M53" s="31">
        <v>17.172879999999999</v>
      </c>
      <c r="N53" s="1"/>
      <c r="O53" s="1"/>
    </row>
    <row r="54" spans="1:15" ht="12.75" customHeight="1">
      <c r="A54" s="31">
        <v>44</v>
      </c>
      <c r="B54" s="31" t="s">
        <v>311</v>
      </c>
      <c r="C54" s="31">
        <v>551.54999999999995</v>
      </c>
      <c r="D54" s="40">
        <v>549.85</v>
      </c>
      <c r="E54" s="40">
        <v>544.70000000000005</v>
      </c>
      <c r="F54" s="40">
        <v>537.85</v>
      </c>
      <c r="G54" s="40">
        <v>532.70000000000005</v>
      </c>
      <c r="H54" s="40">
        <v>556.70000000000005</v>
      </c>
      <c r="I54" s="40">
        <v>561.84999999999991</v>
      </c>
      <c r="J54" s="40">
        <v>568.70000000000005</v>
      </c>
      <c r="K54" s="31">
        <v>555</v>
      </c>
      <c r="L54" s="31">
        <v>543</v>
      </c>
      <c r="M54" s="31">
        <v>0.89936000000000005</v>
      </c>
      <c r="N54" s="1"/>
      <c r="O54" s="1"/>
    </row>
    <row r="55" spans="1:15" ht="12.75" customHeight="1">
      <c r="A55" s="31">
        <v>45</v>
      </c>
      <c r="B55" s="31" t="s">
        <v>245</v>
      </c>
      <c r="C55" s="31">
        <v>4568.5</v>
      </c>
      <c r="D55" s="40">
        <v>4510.833333333333</v>
      </c>
      <c r="E55" s="40">
        <v>4422.6666666666661</v>
      </c>
      <c r="F55" s="40">
        <v>4276.833333333333</v>
      </c>
      <c r="G55" s="40">
        <v>4188.6666666666661</v>
      </c>
      <c r="H55" s="40">
        <v>4656.6666666666661</v>
      </c>
      <c r="I55" s="40">
        <v>4744.8333333333321</v>
      </c>
      <c r="J55" s="40">
        <v>4890.6666666666661</v>
      </c>
      <c r="K55" s="31">
        <v>4599</v>
      </c>
      <c r="L55" s="31">
        <v>4365</v>
      </c>
      <c r="M55" s="31">
        <v>6.3783399999999997</v>
      </c>
      <c r="N55" s="1"/>
      <c r="O55" s="1"/>
    </row>
    <row r="56" spans="1:15" ht="12.75" customHeight="1">
      <c r="A56" s="31">
        <v>46</v>
      </c>
      <c r="B56" s="31" t="s">
        <v>61</v>
      </c>
      <c r="C56" s="31">
        <v>841.9</v>
      </c>
      <c r="D56" s="40">
        <v>839.01666666666677</v>
      </c>
      <c r="E56" s="40">
        <v>826.38333333333355</v>
      </c>
      <c r="F56" s="40">
        <v>810.86666666666679</v>
      </c>
      <c r="G56" s="40">
        <v>798.23333333333358</v>
      </c>
      <c r="H56" s="40">
        <v>854.53333333333353</v>
      </c>
      <c r="I56" s="40">
        <v>867.16666666666674</v>
      </c>
      <c r="J56" s="40">
        <v>882.68333333333351</v>
      </c>
      <c r="K56" s="31">
        <v>851.65</v>
      </c>
      <c r="L56" s="31">
        <v>823.5</v>
      </c>
      <c r="M56" s="31">
        <v>167.71908999999999</v>
      </c>
      <c r="N56" s="1"/>
      <c r="O56" s="1"/>
    </row>
    <row r="57" spans="1:15" ht="12.75" customHeight="1">
      <c r="A57" s="31">
        <v>47</v>
      </c>
      <c r="B57" s="31" t="s">
        <v>312</v>
      </c>
      <c r="C57" s="31">
        <v>3304.05</v>
      </c>
      <c r="D57" s="40">
        <v>3285.1000000000004</v>
      </c>
      <c r="E57" s="40">
        <v>3241.3000000000006</v>
      </c>
      <c r="F57" s="40">
        <v>3178.55</v>
      </c>
      <c r="G57" s="40">
        <v>3134.7500000000005</v>
      </c>
      <c r="H57" s="40">
        <v>3347.8500000000008</v>
      </c>
      <c r="I57" s="40">
        <v>3391.65</v>
      </c>
      <c r="J57" s="40">
        <v>3454.400000000001</v>
      </c>
      <c r="K57" s="31">
        <v>3328.9</v>
      </c>
      <c r="L57" s="31">
        <v>3222.35</v>
      </c>
      <c r="M57" s="31">
        <v>0.21890000000000001</v>
      </c>
      <c r="N57" s="1"/>
      <c r="O57" s="1"/>
    </row>
    <row r="58" spans="1:15" ht="12.75" customHeight="1">
      <c r="A58" s="31">
        <v>48</v>
      </c>
      <c r="B58" s="31" t="s">
        <v>313</v>
      </c>
      <c r="C58" s="31">
        <v>1603.35</v>
      </c>
      <c r="D58" s="40">
        <v>1596.0333333333335</v>
      </c>
      <c r="E58" s="40">
        <v>1534.0666666666671</v>
      </c>
      <c r="F58" s="40">
        <v>1464.7833333333335</v>
      </c>
      <c r="G58" s="40">
        <v>1402.8166666666671</v>
      </c>
      <c r="H58" s="40">
        <v>1665.3166666666671</v>
      </c>
      <c r="I58" s="40">
        <v>1727.2833333333338</v>
      </c>
      <c r="J58" s="40">
        <v>1796.5666666666671</v>
      </c>
      <c r="K58" s="31">
        <v>1658</v>
      </c>
      <c r="L58" s="31">
        <v>1526.75</v>
      </c>
      <c r="M58" s="31">
        <v>5.0401699999999998</v>
      </c>
      <c r="N58" s="1"/>
      <c r="O58" s="1"/>
    </row>
    <row r="59" spans="1:15" ht="12.75" customHeight="1">
      <c r="A59" s="31">
        <v>49</v>
      </c>
      <c r="B59" s="31" t="s">
        <v>314</v>
      </c>
      <c r="C59" s="31">
        <v>1363.95</v>
      </c>
      <c r="D59" s="40">
        <v>1344.6499999999999</v>
      </c>
      <c r="E59" s="40">
        <v>1309.2999999999997</v>
      </c>
      <c r="F59" s="40">
        <v>1254.6499999999999</v>
      </c>
      <c r="G59" s="40">
        <v>1219.2999999999997</v>
      </c>
      <c r="H59" s="40">
        <v>1399.2999999999997</v>
      </c>
      <c r="I59" s="40">
        <v>1434.6499999999996</v>
      </c>
      <c r="J59" s="40">
        <v>1489.2999999999997</v>
      </c>
      <c r="K59" s="31">
        <v>1380</v>
      </c>
      <c r="L59" s="31">
        <v>1290</v>
      </c>
      <c r="M59" s="31">
        <v>7.1080800000000002</v>
      </c>
      <c r="N59" s="1"/>
      <c r="O59" s="1"/>
    </row>
    <row r="60" spans="1:15" ht="12" customHeight="1">
      <c r="A60" s="31">
        <v>50</v>
      </c>
      <c r="B60" s="31" t="s">
        <v>62</v>
      </c>
      <c r="C60" s="31">
        <v>3791.75</v>
      </c>
      <c r="D60" s="40">
        <v>3788.6</v>
      </c>
      <c r="E60" s="40">
        <v>3765.3999999999996</v>
      </c>
      <c r="F60" s="40">
        <v>3739.0499999999997</v>
      </c>
      <c r="G60" s="40">
        <v>3715.8499999999995</v>
      </c>
      <c r="H60" s="40">
        <v>3814.95</v>
      </c>
      <c r="I60" s="40">
        <v>3838.1499999999996</v>
      </c>
      <c r="J60" s="40">
        <v>3864.5</v>
      </c>
      <c r="K60" s="31">
        <v>3811.8</v>
      </c>
      <c r="L60" s="31">
        <v>3762.25</v>
      </c>
      <c r="M60" s="31">
        <v>1.7004999999999999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235.45</v>
      </c>
      <c r="D61" s="40">
        <v>234.16666666666666</v>
      </c>
      <c r="E61" s="40">
        <v>230.83333333333331</v>
      </c>
      <c r="F61" s="40">
        <v>226.21666666666667</v>
      </c>
      <c r="G61" s="40">
        <v>222.88333333333333</v>
      </c>
      <c r="H61" s="40">
        <v>238.7833333333333</v>
      </c>
      <c r="I61" s="40">
        <v>242.11666666666662</v>
      </c>
      <c r="J61" s="40">
        <v>246.73333333333329</v>
      </c>
      <c r="K61" s="31">
        <v>237.5</v>
      </c>
      <c r="L61" s="31">
        <v>229.55</v>
      </c>
      <c r="M61" s="31">
        <v>3.5983499999999999</v>
      </c>
      <c r="N61" s="1"/>
      <c r="O61" s="1"/>
    </row>
    <row r="62" spans="1:15" ht="12.75" customHeight="1">
      <c r="A62" s="31">
        <v>52</v>
      </c>
      <c r="B62" s="31" t="s">
        <v>316</v>
      </c>
      <c r="C62" s="31">
        <v>1147.75</v>
      </c>
      <c r="D62" s="40">
        <v>1150.9833333333333</v>
      </c>
      <c r="E62" s="40">
        <v>1136.9666666666667</v>
      </c>
      <c r="F62" s="40">
        <v>1126.1833333333334</v>
      </c>
      <c r="G62" s="40">
        <v>1112.1666666666667</v>
      </c>
      <c r="H62" s="40">
        <v>1161.7666666666667</v>
      </c>
      <c r="I62" s="40">
        <v>1175.7833333333335</v>
      </c>
      <c r="J62" s="40">
        <v>1186.5666666666666</v>
      </c>
      <c r="K62" s="31">
        <v>1165</v>
      </c>
      <c r="L62" s="31">
        <v>1140.2</v>
      </c>
      <c r="M62" s="31">
        <v>0.59516999999999998</v>
      </c>
      <c r="N62" s="1"/>
      <c r="O62" s="1"/>
    </row>
    <row r="63" spans="1:15" ht="12.75" customHeight="1">
      <c r="A63" s="31">
        <v>53</v>
      </c>
      <c r="B63" s="31" t="s">
        <v>65</v>
      </c>
      <c r="C63" s="31">
        <v>7855.65</v>
      </c>
      <c r="D63" s="40">
        <v>7800.5666666666657</v>
      </c>
      <c r="E63" s="40">
        <v>7706.1833333333316</v>
      </c>
      <c r="F63" s="40">
        <v>7556.7166666666662</v>
      </c>
      <c r="G63" s="40">
        <v>7462.3333333333321</v>
      </c>
      <c r="H63" s="40">
        <v>7950.033333333331</v>
      </c>
      <c r="I63" s="40">
        <v>8044.4166666666661</v>
      </c>
      <c r="J63" s="40">
        <v>8193.8833333333314</v>
      </c>
      <c r="K63" s="31">
        <v>7894.95</v>
      </c>
      <c r="L63" s="31">
        <v>7651.1</v>
      </c>
      <c r="M63" s="31">
        <v>16.60575</v>
      </c>
      <c r="N63" s="1"/>
      <c r="O63" s="1"/>
    </row>
    <row r="64" spans="1:15" ht="12.75" customHeight="1">
      <c r="A64" s="31">
        <v>54</v>
      </c>
      <c r="B64" s="31" t="s">
        <v>64</v>
      </c>
      <c r="C64" s="31">
        <v>18353.349999999999</v>
      </c>
      <c r="D64" s="40">
        <v>18259.466666666664</v>
      </c>
      <c r="E64" s="40">
        <v>18068.933333333327</v>
      </c>
      <c r="F64" s="40">
        <v>17784.516666666663</v>
      </c>
      <c r="G64" s="40">
        <v>17593.983333333326</v>
      </c>
      <c r="H64" s="40">
        <v>18543.883333333328</v>
      </c>
      <c r="I64" s="40">
        <v>18734.416666666661</v>
      </c>
      <c r="J64" s="40">
        <v>19018.833333333328</v>
      </c>
      <c r="K64" s="31">
        <v>18450</v>
      </c>
      <c r="L64" s="31">
        <v>17975.05</v>
      </c>
      <c r="M64" s="31">
        <v>2.9674900000000002</v>
      </c>
      <c r="N64" s="1"/>
      <c r="O64" s="1"/>
    </row>
    <row r="65" spans="1:15" ht="12.75" customHeight="1">
      <c r="A65" s="31">
        <v>55</v>
      </c>
      <c r="B65" s="31" t="s">
        <v>246</v>
      </c>
      <c r="C65" s="31">
        <v>4725.5</v>
      </c>
      <c r="D65" s="40">
        <v>4735.5333333333338</v>
      </c>
      <c r="E65" s="40">
        <v>4693.0666666666675</v>
      </c>
      <c r="F65" s="40">
        <v>4660.6333333333341</v>
      </c>
      <c r="G65" s="40">
        <v>4618.1666666666679</v>
      </c>
      <c r="H65" s="40">
        <v>4767.9666666666672</v>
      </c>
      <c r="I65" s="40">
        <v>4810.4333333333325</v>
      </c>
      <c r="J65" s="40">
        <v>4842.8666666666668</v>
      </c>
      <c r="K65" s="31">
        <v>4778</v>
      </c>
      <c r="L65" s="31">
        <v>4703.1000000000004</v>
      </c>
      <c r="M65" s="31">
        <v>0.10372000000000001</v>
      </c>
      <c r="N65" s="1"/>
      <c r="O65" s="1"/>
    </row>
    <row r="66" spans="1:15" ht="12.75" customHeight="1">
      <c r="A66" s="31">
        <v>56</v>
      </c>
      <c r="B66" s="31" t="s">
        <v>317</v>
      </c>
      <c r="C66" s="31">
        <v>3965.8</v>
      </c>
      <c r="D66" s="40">
        <v>3946.5333333333333</v>
      </c>
      <c r="E66" s="40">
        <v>3844.2666666666664</v>
      </c>
      <c r="F66" s="40">
        <v>3722.7333333333331</v>
      </c>
      <c r="G66" s="40">
        <v>3620.4666666666662</v>
      </c>
      <c r="H66" s="40">
        <v>4068.0666666666666</v>
      </c>
      <c r="I66" s="40">
        <v>4170.3333333333339</v>
      </c>
      <c r="J66" s="40">
        <v>4291.8666666666668</v>
      </c>
      <c r="K66" s="31">
        <v>4048.8</v>
      </c>
      <c r="L66" s="31">
        <v>3825</v>
      </c>
      <c r="M66" s="31">
        <v>1.18649</v>
      </c>
      <c r="N66" s="1"/>
      <c r="O66" s="1"/>
    </row>
    <row r="67" spans="1:15" ht="12.75" customHeight="1">
      <c r="A67" s="31">
        <v>57</v>
      </c>
      <c r="B67" s="31" t="s">
        <v>66</v>
      </c>
      <c r="C67" s="31">
        <v>2492.1999999999998</v>
      </c>
      <c r="D67" s="40">
        <v>2459.2000000000003</v>
      </c>
      <c r="E67" s="40">
        <v>2413.5000000000005</v>
      </c>
      <c r="F67" s="40">
        <v>2334.8000000000002</v>
      </c>
      <c r="G67" s="40">
        <v>2289.1000000000004</v>
      </c>
      <c r="H67" s="40">
        <v>2537.9000000000005</v>
      </c>
      <c r="I67" s="40">
        <v>2583.6000000000004</v>
      </c>
      <c r="J67" s="40">
        <v>2662.3000000000006</v>
      </c>
      <c r="K67" s="31">
        <v>2504.9</v>
      </c>
      <c r="L67" s="31">
        <v>2380.5</v>
      </c>
      <c r="M67" s="31">
        <v>5.5053200000000002</v>
      </c>
      <c r="N67" s="1"/>
      <c r="O67" s="1"/>
    </row>
    <row r="68" spans="1:15" ht="12.75" customHeight="1">
      <c r="A68" s="31">
        <v>58</v>
      </c>
      <c r="B68" s="31" t="s">
        <v>318</v>
      </c>
      <c r="C68" s="31">
        <v>129.1</v>
      </c>
      <c r="D68" s="40">
        <v>129.25</v>
      </c>
      <c r="E68" s="40">
        <v>128.1</v>
      </c>
      <c r="F68" s="40">
        <v>127.1</v>
      </c>
      <c r="G68" s="40">
        <v>125.94999999999999</v>
      </c>
      <c r="H68" s="40">
        <v>130.25</v>
      </c>
      <c r="I68" s="40">
        <v>131.39999999999998</v>
      </c>
      <c r="J68" s="40">
        <v>132.4</v>
      </c>
      <c r="K68" s="31">
        <v>130.4</v>
      </c>
      <c r="L68" s="31">
        <v>128.25</v>
      </c>
      <c r="M68" s="31">
        <v>3.1301199999999998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332.15</v>
      </c>
      <c r="D69" s="40">
        <v>323.38333333333333</v>
      </c>
      <c r="E69" s="40">
        <v>311.86666666666667</v>
      </c>
      <c r="F69" s="40">
        <v>291.58333333333337</v>
      </c>
      <c r="G69" s="40">
        <v>280.06666666666672</v>
      </c>
      <c r="H69" s="40">
        <v>343.66666666666663</v>
      </c>
      <c r="I69" s="40">
        <v>355.18333333333328</v>
      </c>
      <c r="J69" s="40">
        <v>375.46666666666658</v>
      </c>
      <c r="K69" s="31">
        <v>334.9</v>
      </c>
      <c r="L69" s="31">
        <v>303.10000000000002</v>
      </c>
      <c r="M69" s="31">
        <v>26.177299999999999</v>
      </c>
      <c r="N69" s="1"/>
      <c r="O69" s="1"/>
    </row>
    <row r="70" spans="1:15" ht="12.75" customHeight="1">
      <c r="A70" s="31">
        <v>60</v>
      </c>
      <c r="B70" s="31" t="s">
        <v>67</v>
      </c>
      <c r="C70" s="31">
        <v>305.39999999999998</v>
      </c>
      <c r="D70" s="40">
        <v>306.8</v>
      </c>
      <c r="E70" s="40">
        <v>297.8</v>
      </c>
      <c r="F70" s="40">
        <v>290.2</v>
      </c>
      <c r="G70" s="40">
        <v>281.2</v>
      </c>
      <c r="H70" s="40">
        <v>314.40000000000003</v>
      </c>
      <c r="I70" s="40">
        <v>323.40000000000003</v>
      </c>
      <c r="J70" s="40">
        <v>331.00000000000006</v>
      </c>
      <c r="K70" s="31">
        <v>315.8</v>
      </c>
      <c r="L70" s="31">
        <v>299.2</v>
      </c>
      <c r="M70" s="31">
        <v>112.08268</v>
      </c>
      <c r="N70" s="1"/>
      <c r="O70" s="1"/>
    </row>
    <row r="71" spans="1:15" ht="12.75" customHeight="1">
      <c r="A71" s="31">
        <v>61</v>
      </c>
      <c r="B71" s="31" t="s">
        <v>68</v>
      </c>
      <c r="C71" s="31">
        <v>99.9</v>
      </c>
      <c r="D71" s="40">
        <v>99.933333333333337</v>
      </c>
      <c r="E71" s="40">
        <v>96.466666666666669</v>
      </c>
      <c r="F71" s="40">
        <v>93.033333333333331</v>
      </c>
      <c r="G71" s="40">
        <v>89.566666666666663</v>
      </c>
      <c r="H71" s="40">
        <v>103.36666666666667</v>
      </c>
      <c r="I71" s="40">
        <v>106.83333333333334</v>
      </c>
      <c r="J71" s="40">
        <v>110.26666666666668</v>
      </c>
      <c r="K71" s="31">
        <v>103.4</v>
      </c>
      <c r="L71" s="31">
        <v>96.5</v>
      </c>
      <c r="M71" s="31">
        <v>1482.1129599999999</v>
      </c>
      <c r="N71" s="1"/>
      <c r="O71" s="1"/>
    </row>
    <row r="72" spans="1:15" ht="12.75" customHeight="1">
      <c r="A72" s="31">
        <v>62</v>
      </c>
      <c r="B72" s="31" t="s">
        <v>247</v>
      </c>
      <c r="C72" s="31">
        <v>61.85</v>
      </c>
      <c r="D72" s="40">
        <v>62.04999999999999</v>
      </c>
      <c r="E72" s="40">
        <v>60.84999999999998</v>
      </c>
      <c r="F72" s="40">
        <v>59.849999999999987</v>
      </c>
      <c r="G72" s="40">
        <v>58.649999999999977</v>
      </c>
      <c r="H72" s="40">
        <v>63.049999999999983</v>
      </c>
      <c r="I72" s="40">
        <v>64.249999999999986</v>
      </c>
      <c r="J72" s="40">
        <v>65.249999999999986</v>
      </c>
      <c r="K72" s="31">
        <v>63.25</v>
      </c>
      <c r="L72" s="31">
        <v>61.05</v>
      </c>
      <c r="M72" s="31">
        <v>138.26130000000001</v>
      </c>
      <c r="N72" s="1"/>
      <c r="O72" s="1"/>
    </row>
    <row r="73" spans="1:15" ht="12.75" customHeight="1">
      <c r="A73" s="31">
        <v>63</v>
      </c>
      <c r="B73" s="31" t="s">
        <v>320</v>
      </c>
      <c r="C73" s="31">
        <v>21.8</v>
      </c>
      <c r="D73" s="40">
        <v>21.783333333333331</v>
      </c>
      <c r="E73" s="40">
        <v>21.316666666666663</v>
      </c>
      <c r="F73" s="40">
        <v>20.833333333333332</v>
      </c>
      <c r="G73" s="40">
        <v>20.366666666666664</v>
      </c>
      <c r="H73" s="40">
        <v>22.266666666666662</v>
      </c>
      <c r="I73" s="40">
        <v>22.733333333333331</v>
      </c>
      <c r="J73" s="40">
        <v>23.216666666666661</v>
      </c>
      <c r="K73" s="31">
        <v>22.25</v>
      </c>
      <c r="L73" s="31">
        <v>21.3</v>
      </c>
      <c r="M73" s="31">
        <v>94.814179999999993</v>
      </c>
      <c r="N73" s="1"/>
      <c r="O73" s="1"/>
    </row>
    <row r="74" spans="1:15" ht="12.75" customHeight="1">
      <c r="A74" s="31">
        <v>64</v>
      </c>
      <c r="B74" s="31" t="s">
        <v>69</v>
      </c>
      <c r="C74" s="31">
        <v>1989.5</v>
      </c>
      <c r="D74" s="40">
        <v>1983.7666666666667</v>
      </c>
      <c r="E74" s="40">
        <v>1962.7333333333333</v>
      </c>
      <c r="F74" s="40">
        <v>1935.9666666666667</v>
      </c>
      <c r="G74" s="40">
        <v>1914.9333333333334</v>
      </c>
      <c r="H74" s="40">
        <v>2010.5333333333333</v>
      </c>
      <c r="I74" s="40">
        <v>2031.5666666666666</v>
      </c>
      <c r="J74" s="40">
        <v>2058.333333333333</v>
      </c>
      <c r="K74" s="31">
        <v>2004.8</v>
      </c>
      <c r="L74" s="31">
        <v>1957</v>
      </c>
      <c r="M74" s="31">
        <v>2.7451400000000001</v>
      </c>
      <c r="N74" s="1"/>
      <c r="O74" s="1"/>
    </row>
    <row r="75" spans="1:15" ht="12.75" customHeight="1">
      <c r="A75" s="31">
        <v>65</v>
      </c>
      <c r="B75" s="31" t="s">
        <v>321</v>
      </c>
      <c r="C75" s="31">
        <v>4997.2</v>
      </c>
      <c r="D75" s="40">
        <v>5029.45</v>
      </c>
      <c r="E75" s="40">
        <v>4943.8999999999996</v>
      </c>
      <c r="F75" s="40">
        <v>4890.5999999999995</v>
      </c>
      <c r="G75" s="40">
        <v>4805.0499999999993</v>
      </c>
      <c r="H75" s="40">
        <v>5082.75</v>
      </c>
      <c r="I75" s="40">
        <v>5168.3000000000011</v>
      </c>
      <c r="J75" s="40">
        <v>5221.6000000000004</v>
      </c>
      <c r="K75" s="31">
        <v>5115</v>
      </c>
      <c r="L75" s="31">
        <v>4976.1499999999996</v>
      </c>
      <c r="M75" s="31">
        <v>0.30151</v>
      </c>
      <c r="N75" s="1"/>
      <c r="O75" s="1"/>
    </row>
    <row r="76" spans="1:15" ht="12.75" customHeight="1">
      <c r="A76" s="31">
        <v>66</v>
      </c>
      <c r="B76" s="31" t="s">
        <v>72</v>
      </c>
      <c r="C76" s="31">
        <v>733.3</v>
      </c>
      <c r="D76" s="40">
        <v>731.35</v>
      </c>
      <c r="E76" s="40">
        <v>719.7</v>
      </c>
      <c r="F76" s="40">
        <v>706.1</v>
      </c>
      <c r="G76" s="40">
        <v>694.45</v>
      </c>
      <c r="H76" s="40">
        <v>744.95</v>
      </c>
      <c r="I76" s="40">
        <v>756.59999999999991</v>
      </c>
      <c r="J76" s="40">
        <v>770.2</v>
      </c>
      <c r="K76" s="31">
        <v>743</v>
      </c>
      <c r="L76" s="31">
        <v>717.75</v>
      </c>
      <c r="M76" s="31">
        <v>6.8613200000000001</v>
      </c>
      <c r="N76" s="1"/>
      <c r="O76" s="1"/>
    </row>
    <row r="77" spans="1:15" ht="12.75" customHeight="1">
      <c r="A77" s="31">
        <v>67</v>
      </c>
      <c r="B77" s="31" t="s">
        <v>322</v>
      </c>
      <c r="C77" s="31">
        <v>420.7</v>
      </c>
      <c r="D77" s="40">
        <v>424.63333333333338</v>
      </c>
      <c r="E77" s="40">
        <v>414.26666666666677</v>
      </c>
      <c r="F77" s="40">
        <v>407.83333333333337</v>
      </c>
      <c r="G77" s="40">
        <v>397.46666666666675</v>
      </c>
      <c r="H77" s="40">
        <v>431.06666666666678</v>
      </c>
      <c r="I77" s="40">
        <v>441.43333333333345</v>
      </c>
      <c r="J77" s="40">
        <v>447.86666666666679</v>
      </c>
      <c r="K77" s="31">
        <v>435</v>
      </c>
      <c r="L77" s="31">
        <v>418.2</v>
      </c>
      <c r="M77" s="31">
        <v>1.7158199999999999</v>
      </c>
      <c r="N77" s="1"/>
      <c r="O77" s="1"/>
    </row>
    <row r="78" spans="1:15" ht="12.75" customHeight="1">
      <c r="A78" s="31">
        <v>68</v>
      </c>
      <c r="B78" s="31" t="s">
        <v>71</v>
      </c>
      <c r="C78" s="31">
        <v>206.2</v>
      </c>
      <c r="D78" s="40">
        <v>204.85</v>
      </c>
      <c r="E78" s="40">
        <v>202.45</v>
      </c>
      <c r="F78" s="40">
        <v>198.7</v>
      </c>
      <c r="G78" s="40">
        <v>196.29999999999998</v>
      </c>
      <c r="H78" s="40">
        <v>208.6</v>
      </c>
      <c r="I78" s="40">
        <v>211.00000000000003</v>
      </c>
      <c r="J78" s="40">
        <v>214.75</v>
      </c>
      <c r="K78" s="31">
        <v>207.25</v>
      </c>
      <c r="L78" s="31">
        <v>201.1</v>
      </c>
      <c r="M78" s="31">
        <v>31.683820000000001</v>
      </c>
      <c r="N78" s="1"/>
      <c r="O78" s="1"/>
    </row>
    <row r="79" spans="1:15" ht="12.75" customHeight="1">
      <c r="A79" s="31">
        <v>69</v>
      </c>
      <c r="B79" s="31" t="s">
        <v>73</v>
      </c>
      <c r="C79" s="31">
        <v>785.9</v>
      </c>
      <c r="D79" s="40">
        <v>777.31666666666661</v>
      </c>
      <c r="E79" s="40">
        <v>766.63333333333321</v>
      </c>
      <c r="F79" s="40">
        <v>747.36666666666656</v>
      </c>
      <c r="G79" s="40">
        <v>736.68333333333317</v>
      </c>
      <c r="H79" s="40">
        <v>796.58333333333326</v>
      </c>
      <c r="I79" s="40">
        <v>807.26666666666665</v>
      </c>
      <c r="J79" s="40">
        <v>826.5333333333333</v>
      </c>
      <c r="K79" s="31">
        <v>788</v>
      </c>
      <c r="L79" s="31">
        <v>758.05</v>
      </c>
      <c r="M79" s="31">
        <v>12.98265</v>
      </c>
      <c r="N79" s="1"/>
      <c r="O79" s="1"/>
    </row>
    <row r="80" spans="1:15" ht="12.75" customHeight="1">
      <c r="A80" s="31">
        <v>70</v>
      </c>
      <c r="B80" s="31" t="s">
        <v>76</v>
      </c>
      <c r="C80" s="31">
        <v>71.650000000000006</v>
      </c>
      <c r="D80" s="40">
        <v>70.8</v>
      </c>
      <c r="E80" s="40">
        <v>69.5</v>
      </c>
      <c r="F80" s="40">
        <v>67.350000000000009</v>
      </c>
      <c r="G80" s="40">
        <v>66.050000000000011</v>
      </c>
      <c r="H80" s="40">
        <v>72.949999999999989</v>
      </c>
      <c r="I80" s="40">
        <v>74.249999999999972</v>
      </c>
      <c r="J80" s="40">
        <v>76.399999999999977</v>
      </c>
      <c r="K80" s="31">
        <v>72.099999999999994</v>
      </c>
      <c r="L80" s="31">
        <v>68.650000000000006</v>
      </c>
      <c r="M80" s="31">
        <v>619.31483000000003</v>
      </c>
      <c r="N80" s="1"/>
      <c r="O80" s="1"/>
    </row>
    <row r="81" spans="1:15" ht="12.75" customHeight="1">
      <c r="A81" s="31">
        <v>71</v>
      </c>
      <c r="B81" s="31" t="s">
        <v>80</v>
      </c>
      <c r="C81" s="31">
        <v>431.05</v>
      </c>
      <c r="D81" s="40">
        <v>432.01666666666665</v>
      </c>
      <c r="E81" s="40">
        <v>427.08333333333331</v>
      </c>
      <c r="F81" s="40">
        <v>423.11666666666667</v>
      </c>
      <c r="G81" s="40">
        <v>418.18333333333334</v>
      </c>
      <c r="H81" s="40">
        <v>435.98333333333329</v>
      </c>
      <c r="I81" s="40">
        <v>440.91666666666669</v>
      </c>
      <c r="J81" s="40">
        <v>444.88333333333327</v>
      </c>
      <c r="K81" s="31">
        <v>436.95</v>
      </c>
      <c r="L81" s="31">
        <v>428.05</v>
      </c>
      <c r="M81" s="31">
        <v>49.726129999999998</v>
      </c>
      <c r="N81" s="1"/>
      <c r="O81" s="1"/>
    </row>
    <row r="82" spans="1:15" ht="12.75" customHeight="1">
      <c r="A82" s="31">
        <v>72</v>
      </c>
      <c r="B82" s="31" t="s">
        <v>323</v>
      </c>
      <c r="C82" s="31">
        <v>10385.4</v>
      </c>
      <c r="D82" s="40">
        <v>10340.716666666667</v>
      </c>
      <c r="E82" s="40">
        <v>10161.433333333334</v>
      </c>
      <c r="F82" s="40">
        <v>9937.4666666666672</v>
      </c>
      <c r="G82" s="40">
        <v>9758.1833333333343</v>
      </c>
      <c r="H82" s="40">
        <v>10564.683333333334</v>
      </c>
      <c r="I82" s="40">
        <v>10743.966666666667</v>
      </c>
      <c r="J82" s="40">
        <v>10967.933333333334</v>
      </c>
      <c r="K82" s="31">
        <v>10520</v>
      </c>
      <c r="L82" s="31">
        <v>10116.75</v>
      </c>
      <c r="M82" s="31">
        <v>4.7219999999999998E-2</v>
      </c>
      <c r="N82" s="1"/>
      <c r="O82" s="1"/>
    </row>
    <row r="83" spans="1:15" ht="12.75" customHeight="1">
      <c r="A83" s="31">
        <v>73</v>
      </c>
      <c r="B83" s="31" t="s">
        <v>75</v>
      </c>
      <c r="C83" s="31">
        <v>696.2</v>
      </c>
      <c r="D83" s="40">
        <v>698.35</v>
      </c>
      <c r="E83" s="40">
        <v>686.85</v>
      </c>
      <c r="F83" s="40">
        <v>677.5</v>
      </c>
      <c r="G83" s="40">
        <v>666</v>
      </c>
      <c r="H83" s="40">
        <v>707.7</v>
      </c>
      <c r="I83" s="40">
        <v>719.2</v>
      </c>
      <c r="J83" s="40">
        <v>728.55000000000007</v>
      </c>
      <c r="K83" s="31">
        <v>709.85</v>
      </c>
      <c r="L83" s="31">
        <v>689</v>
      </c>
      <c r="M83" s="31">
        <v>109.53878</v>
      </c>
      <c r="N83" s="1"/>
      <c r="O83" s="1"/>
    </row>
    <row r="84" spans="1:15" ht="12.75" customHeight="1">
      <c r="A84" s="31">
        <v>74</v>
      </c>
      <c r="B84" s="31" t="s">
        <v>77</v>
      </c>
      <c r="C84" s="31">
        <v>333.55</v>
      </c>
      <c r="D84" s="40">
        <v>329.45</v>
      </c>
      <c r="E84" s="40">
        <v>324.2</v>
      </c>
      <c r="F84" s="40">
        <v>314.85000000000002</v>
      </c>
      <c r="G84" s="40">
        <v>309.60000000000002</v>
      </c>
      <c r="H84" s="40">
        <v>338.79999999999995</v>
      </c>
      <c r="I84" s="40">
        <v>344.04999999999995</v>
      </c>
      <c r="J84" s="40">
        <v>353.39999999999992</v>
      </c>
      <c r="K84" s="31">
        <v>334.7</v>
      </c>
      <c r="L84" s="31">
        <v>320.10000000000002</v>
      </c>
      <c r="M84" s="31">
        <v>31.13691</v>
      </c>
      <c r="N84" s="1"/>
      <c r="O84" s="1"/>
    </row>
    <row r="85" spans="1:15" ht="12.75" customHeight="1">
      <c r="A85" s="31">
        <v>75</v>
      </c>
      <c r="B85" s="31" t="s">
        <v>324</v>
      </c>
      <c r="C85" s="31">
        <v>1366.55</v>
      </c>
      <c r="D85" s="40">
        <v>1351.5166666666667</v>
      </c>
      <c r="E85" s="40">
        <v>1331.0333333333333</v>
      </c>
      <c r="F85" s="40">
        <v>1295.5166666666667</v>
      </c>
      <c r="G85" s="40">
        <v>1275.0333333333333</v>
      </c>
      <c r="H85" s="40">
        <v>1387.0333333333333</v>
      </c>
      <c r="I85" s="40">
        <v>1407.5166666666664</v>
      </c>
      <c r="J85" s="40">
        <v>1443.0333333333333</v>
      </c>
      <c r="K85" s="31">
        <v>1372</v>
      </c>
      <c r="L85" s="31">
        <v>1316</v>
      </c>
      <c r="M85" s="31">
        <v>0.52259</v>
      </c>
      <c r="N85" s="1"/>
      <c r="O85" s="1"/>
    </row>
    <row r="86" spans="1:15" ht="12.75" customHeight="1">
      <c r="A86" s="31">
        <v>76</v>
      </c>
      <c r="B86" s="31" t="s">
        <v>325</v>
      </c>
      <c r="C86" s="31">
        <v>400.2</v>
      </c>
      <c r="D86" s="40">
        <v>401.45</v>
      </c>
      <c r="E86" s="40">
        <v>397.4</v>
      </c>
      <c r="F86" s="40">
        <v>394.59999999999997</v>
      </c>
      <c r="G86" s="40">
        <v>390.54999999999995</v>
      </c>
      <c r="H86" s="40">
        <v>404.25</v>
      </c>
      <c r="I86" s="40">
        <v>408.30000000000007</v>
      </c>
      <c r="J86" s="40">
        <v>411.1</v>
      </c>
      <c r="K86" s="31">
        <v>405.5</v>
      </c>
      <c r="L86" s="31">
        <v>398.65</v>
      </c>
      <c r="M86" s="31">
        <v>11.717040000000001</v>
      </c>
      <c r="N86" s="1"/>
      <c r="O86" s="1"/>
    </row>
    <row r="87" spans="1:15" ht="12.75" customHeight="1">
      <c r="A87" s="31">
        <v>77</v>
      </c>
      <c r="B87" s="31" t="s">
        <v>326</v>
      </c>
      <c r="C87" s="31">
        <v>103.9</v>
      </c>
      <c r="D87" s="40">
        <v>104.64999999999999</v>
      </c>
      <c r="E87" s="40">
        <v>102.04999999999998</v>
      </c>
      <c r="F87" s="40">
        <v>100.19999999999999</v>
      </c>
      <c r="G87" s="40">
        <v>97.59999999999998</v>
      </c>
      <c r="H87" s="40">
        <v>106.49999999999999</v>
      </c>
      <c r="I87" s="40">
        <v>109.09999999999998</v>
      </c>
      <c r="J87" s="40">
        <v>110.94999999999999</v>
      </c>
      <c r="K87" s="31">
        <v>107.25</v>
      </c>
      <c r="L87" s="31">
        <v>102.8</v>
      </c>
      <c r="M87" s="31">
        <v>2.3749199999999999</v>
      </c>
      <c r="N87" s="1"/>
      <c r="O87" s="1"/>
    </row>
    <row r="88" spans="1:15" ht="12.75" customHeight="1">
      <c r="A88" s="31">
        <v>78</v>
      </c>
      <c r="B88" s="31" t="s">
        <v>327</v>
      </c>
      <c r="C88" s="31">
        <v>6236.3</v>
      </c>
      <c r="D88" s="40">
        <v>6215.7833333333328</v>
      </c>
      <c r="E88" s="40">
        <v>6150.0166666666655</v>
      </c>
      <c r="F88" s="40">
        <v>6063.7333333333327</v>
      </c>
      <c r="G88" s="40">
        <v>5997.9666666666653</v>
      </c>
      <c r="H88" s="40">
        <v>6302.0666666666657</v>
      </c>
      <c r="I88" s="40">
        <v>6367.8333333333321</v>
      </c>
      <c r="J88" s="40">
        <v>6454.1166666666659</v>
      </c>
      <c r="K88" s="31">
        <v>6281.55</v>
      </c>
      <c r="L88" s="31">
        <v>6129.5</v>
      </c>
      <c r="M88" s="31">
        <v>0.13092000000000001</v>
      </c>
      <c r="N88" s="1"/>
      <c r="O88" s="1"/>
    </row>
    <row r="89" spans="1:15" ht="12.75" customHeight="1">
      <c r="A89" s="31">
        <v>79</v>
      </c>
      <c r="B89" s="31" t="s">
        <v>328</v>
      </c>
      <c r="C89" s="31">
        <v>928.95</v>
      </c>
      <c r="D89" s="40">
        <v>931.58333333333337</v>
      </c>
      <c r="E89" s="40">
        <v>912.36666666666679</v>
      </c>
      <c r="F89" s="40">
        <v>895.78333333333342</v>
      </c>
      <c r="G89" s="40">
        <v>876.56666666666683</v>
      </c>
      <c r="H89" s="40">
        <v>948.16666666666674</v>
      </c>
      <c r="I89" s="40">
        <v>967.38333333333321</v>
      </c>
      <c r="J89" s="40">
        <v>983.9666666666667</v>
      </c>
      <c r="K89" s="31">
        <v>950.8</v>
      </c>
      <c r="L89" s="31">
        <v>915</v>
      </c>
      <c r="M89" s="31">
        <v>1.5941399999999999</v>
      </c>
      <c r="N89" s="1"/>
      <c r="O89" s="1"/>
    </row>
    <row r="90" spans="1:15" ht="12.75" customHeight="1">
      <c r="A90" s="31">
        <v>80</v>
      </c>
      <c r="B90" s="31" t="s">
        <v>248</v>
      </c>
      <c r="C90" s="31">
        <v>1094.8</v>
      </c>
      <c r="D90" s="40">
        <v>1096.6000000000001</v>
      </c>
      <c r="E90" s="40">
        <v>1089.2000000000003</v>
      </c>
      <c r="F90" s="40">
        <v>1083.6000000000001</v>
      </c>
      <c r="G90" s="40">
        <v>1076.2000000000003</v>
      </c>
      <c r="H90" s="40">
        <v>1102.2000000000003</v>
      </c>
      <c r="I90" s="40">
        <v>1109.6000000000004</v>
      </c>
      <c r="J90" s="40">
        <v>1115.2000000000003</v>
      </c>
      <c r="K90" s="31">
        <v>1104</v>
      </c>
      <c r="L90" s="31">
        <v>1091</v>
      </c>
      <c r="M90" s="31">
        <v>0.25044</v>
      </c>
      <c r="N90" s="1"/>
      <c r="O90" s="1"/>
    </row>
    <row r="91" spans="1:15" ht="12.75" customHeight="1">
      <c r="A91" s="31">
        <v>81</v>
      </c>
      <c r="B91" s="31" t="s">
        <v>78</v>
      </c>
      <c r="C91" s="31">
        <v>17021.8</v>
      </c>
      <c r="D91" s="40">
        <v>16920.266666666666</v>
      </c>
      <c r="E91" s="40">
        <v>16761.533333333333</v>
      </c>
      <c r="F91" s="40">
        <v>16501.266666666666</v>
      </c>
      <c r="G91" s="40">
        <v>16342.533333333333</v>
      </c>
      <c r="H91" s="40">
        <v>17180.533333333333</v>
      </c>
      <c r="I91" s="40">
        <v>17339.266666666663</v>
      </c>
      <c r="J91" s="40">
        <v>17599.533333333333</v>
      </c>
      <c r="K91" s="31">
        <v>17079</v>
      </c>
      <c r="L91" s="31">
        <v>16660</v>
      </c>
      <c r="M91" s="31">
        <v>0.22206000000000001</v>
      </c>
      <c r="N91" s="1"/>
      <c r="O91" s="1"/>
    </row>
    <row r="92" spans="1:15" ht="12.75" customHeight="1">
      <c r="A92" s="31">
        <v>82</v>
      </c>
      <c r="B92" s="31" t="s">
        <v>329</v>
      </c>
      <c r="C92" s="31">
        <v>465.7</v>
      </c>
      <c r="D92" s="40">
        <v>458.08333333333331</v>
      </c>
      <c r="E92" s="40">
        <v>441.61666666666662</v>
      </c>
      <c r="F92" s="40">
        <v>417.5333333333333</v>
      </c>
      <c r="G92" s="40">
        <v>401.06666666666661</v>
      </c>
      <c r="H92" s="40">
        <v>482.16666666666663</v>
      </c>
      <c r="I92" s="40">
        <v>498.63333333333333</v>
      </c>
      <c r="J92" s="40">
        <v>522.7166666666667</v>
      </c>
      <c r="K92" s="31">
        <v>474.55</v>
      </c>
      <c r="L92" s="31">
        <v>434</v>
      </c>
      <c r="M92" s="31">
        <v>10.14442</v>
      </c>
      <c r="N92" s="1"/>
      <c r="O92" s="1"/>
    </row>
    <row r="93" spans="1:15" ht="12.75" customHeight="1">
      <c r="A93" s="31">
        <v>83</v>
      </c>
      <c r="B93" s="31" t="s">
        <v>81</v>
      </c>
      <c r="C93" s="31">
        <v>3692.8</v>
      </c>
      <c r="D93" s="40">
        <v>3667.9</v>
      </c>
      <c r="E93" s="40">
        <v>3630.75</v>
      </c>
      <c r="F93" s="40">
        <v>3568.7</v>
      </c>
      <c r="G93" s="40">
        <v>3531.5499999999997</v>
      </c>
      <c r="H93" s="40">
        <v>3729.9500000000003</v>
      </c>
      <c r="I93" s="40">
        <v>3767.1000000000008</v>
      </c>
      <c r="J93" s="40">
        <v>3829.1500000000005</v>
      </c>
      <c r="K93" s="31">
        <v>3705.05</v>
      </c>
      <c r="L93" s="31">
        <v>3605.85</v>
      </c>
      <c r="M93" s="31">
        <v>3.2682500000000001</v>
      </c>
      <c r="N93" s="1"/>
      <c r="O93" s="1"/>
    </row>
    <row r="94" spans="1:15" ht="12.75" customHeight="1">
      <c r="A94" s="31">
        <v>84</v>
      </c>
      <c r="B94" s="31" t="s">
        <v>330</v>
      </c>
      <c r="C94" s="31">
        <v>158.25</v>
      </c>
      <c r="D94" s="40">
        <v>158.63333333333333</v>
      </c>
      <c r="E94" s="40">
        <v>156.86666666666665</v>
      </c>
      <c r="F94" s="40">
        <v>155.48333333333332</v>
      </c>
      <c r="G94" s="40">
        <v>153.71666666666664</v>
      </c>
      <c r="H94" s="40">
        <v>160.01666666666665</v>
      </c>
      <c r="I94" s="40">
        <v>161.7833333333333</v>
      </c>
      <c r="J94" s="40">
        <v>163.16666666666666</v>
      </c>
      <c r="K94" s="31">
        <v>160.4</v>
      </c>
      <c r="L94" s="31">
        <v>157.25</v>
      </c>
      <c r="M94" s="31">
        <v>7.3980399999999999</v>
      </c>
      <c r="N94" s="1"/>
      <c r="O94" s="1"/>
    </row>
    <row r="95" spans="1:15" ht="12.75" customHeight="1">
      <c r="A95" s="31">
        <v>85</v>
      </c>
      <c r="B95" s="31" t="s">
        <v>331</v>
      </c>
      <c r="C95" s="31">
        <v>358.9</v>
      </c>
      <c r="D95" s="40">
        <v>358.31666666666666</v>
      </c>
      <c r="E95" s="40">
        <v>352.88333333333333</v>
      </c>
      <c r="F95" s="40">
        <v>346.86666666666667</v>
      </c>
      <c r="G95" s="40">
        <v>341.43333333333334</v>
      </c>
      <c r="H95" s="40">
        <v>364.33333333333331</v>
      </c>
      <c r="I95" s="40">
        <v>369.76666666666659</v>
      </c>
      <c r="J95" s="40">
        <v>375.7833333333333</v>
      </c>
      <c r="K95" s="31">
        <v>363.75</v>
      </c>
      <c r="L95" s="31">
        <v>352.3</v>
      </c>
      <c r="M95" s="31">
        <v>3.19963</v>
      </c>
      <c r="N95" s="1"/>
      <c r="O95" s="1"/>
    </row>
    <row r="96" spans="1:15" ht="12.75" customHeight="1">
      <c r="A96" s="31">
        <v>86</v>
      </c>
      <c r="B96" s="31" t="s">
        <v>249</v>
      </c>
      <c r="C96" s="31">
        <v>91.95</v>
      </c>
      <c r="D96" s="40">
        <v>92.116666666666674</v>
      </c>
      <c r="E96" s="40">
        <v>90.833333333333343</v>
      </c>
      <c r="F96" s="40">
        <v>89.716666666666669</v>
      </c>
      <c r="G96" s="40">
        <v>88.433333333333337</v>
      </c>
      <c r="H96" s="40">
        <v>93.233333333333348</v>
      </c>
      <c r="I96" s="40">
        <v>94.51666666666668</v>
      </c>
      <c r="J96" s="40">
        <v>95.633333333333354</v>
      </c>
      <c r="K96" s="31">
        <v>93.4</v>
      </c>
      <c r="L96" s="31">
        <v>91</v>
      </c>
      <c r="M96" s="31">
        <v>28.833950000000002</v>
      </c>
      <c r="N96" s="1"/>
      <c r="O96" s="1"/>
    </row>
    <row r="97" spans="1:15" ht="12.75" customHeight="1">
      <c r="A97" s="31">
        <v>87</v>
      </c>
      <c r="B97" s="31" t="s">
        <v>332</v>
      </c>
      <c r="C97" s="31">
        <v>2839.75</v>
      </c>
      <c r="D97" s="40">
        <v>2862.5833333333335</v>
      </c>
      <c r="E97" s="40">
        <v>2797.166666666667</v>
      </c>
      <c r="F97" s="40">
        <v>2754.5833333333335</v>
      </c>
      <c r="G97" s="40">
        <v>2689.166666666667</v>
      </c>
      <c r="H97" s="40">
        <v>2905.166666666667</v>
      </c>
      <c r="I97" s="40">
        <v>2970.5833333333339</v>
      </c>
      <c r="J97" s="40">
        <v>3013.166666666667</v>
      </c>
      <c r="K97" s="31">
        <v>2928</v>
      </c>
      <c r="L97" s="31">
        <v>2820</v>
      </c>
      <c r="M97" s="31">
        <v>0.27287</v>
      </c>
      <c r="N97" s="1"/>
      <c r="O97" s="1"/>
    </row>
    <row r="98" spans="1:15" ht="12.75" customHeight="1">
      <c r="A98" s="31">
        <v>88</v>
      </c>
      <c r="B98" s="31" t="s">
        <v>333</v>
      </c>
      <c r="C98" s="31">
        <v>303.55</v>
      </c>
      <c r="D98" s="40">
        <v>306.7</v>
      </c>
      <c r="E98" s="40">
        <v>299.34999999999997</v>
      </c>
      <c r="F98" s="40">
        <v>295.14999999999998</v>
      </c>
      <c r="G98" s="40">
        <v>287.79999999999995</v>
      </c>
      <c r="H98" s="40">
        <v>310.89999999999998</v>
      </c>
      <c r="I98" s="40">
        <v>318.25</v>
      </c>
      <c r="J98" s="40">
        <v>322.45</v>
      </c>
      <c r="K98" s="31">
        <v>314.05</v>
      </c>
      <c r="L98" s="31">
        <v>302.5</v>
      </c>
      <c r="M98" s="31">
        <v>6.5942299999999996</v>
      </c>
      <c r="N98" s="1"/>
      <c r="O98" s="1"/>
    </row>
    <row r="99" spans="1:15" ht="12.75" customHeight="1">
      <c r="A99" s="31">
        <v>89</v>
      </c>
      <c r="B99" s="31" t="s">
        <v>82</v>
      </c>
      <c r="C99" s="31">
        <v>508.8</v>
      </c>
      <c r="D99" s="40">
        <v>505.58333333333331</v>
      </c>
      <c r="E99" s="40">
        <v>501.16666666666663</v>
      </c>
      <c r="F99" s="40">
        <v>493.5333333333333</v>
      </c>
      <c r="G99" s="40">
        <v>489.11666666666662</v>
      </c>
      <c r="H99" s="40">
        <v>513.2166666666667</v>
      </c>
      <c r="I99" s="40">
        <v>517.63333333333321</v>
      </c>
      <c r="J99" s="40">
        <v>525.26666666666665</v>
      </c>
      <c r="K99" s="31">
        <v>510</v>
      </c>
      <c r="L99" s="31">
        <v>497.95</v>
      </c>
      <c r="M99" s="31">
        <v>19.21489</v>
      </c>
      <c r="N99" s="1"/>
      <c r="O99" s="1"/>
    </row>
    <row r="100" spans="1:15" ht="12.75" customHeight="1">
      <c r="A100" s="31">
        <v>90</v>
      </c>
      <c r="B100" s="31" t="s">
        <v>334</v>
      </c>
      <c r="C100" s="31">
        <v>656.45</v>
      </c>
      <c r="D100" s="40">
        <v>657.35</v>
      </c>
      <c r="E100" s="40">
        <v>645.1</v>
      </c>
      <c r="F100" s="40">
        <v>633.75</v>
      </c>
      <c r="G100" s="40">
        <v>621.5</v>
      </c>
      <c r="H100" s="40">
        <v>668.7</v>
      </c>
      <c r="I100" s="40">
        <v>680.95</v>
      </c>
      <c r="J100" s="40">
        <v>692.30000000000007</v>
      </c>
      <c r="K100" s="31">
        <v>669.6</v>
      </c>
      <c r="L100" s="31">
        <v>646</v>
      </c>
      <c r="M100" s="31">
        <v>7.5702800000000003</v>
      </c>
      <c r="N100" s="1"/>
      <c r="O100" s="1"/>
    </row>
    <row r="101" spans="1:15" ht="12.75" customHeight="1">
      <c r="A101" s="31">
        <v>91</v>
      </c>
      <c r="B101" s="31" t="s">
        <v>83</v>
      </c>
      <c r="C101" s="31">
        <v>193.35</v>
      </c>
      <c r="D101" s="40">
        <v>197.36666666666667</v>
      </c>
      <c r="E101" s="40">
        <v>187.23333333333335</v>
      </c>
      <c r="F101" s="40">
        <v>181.11666666666667</v>
      </c>
      <c r="G101" s="40">
        <v>170.98333333333335</v>
      </c>
      <c r="H101" s="40">
        <v>203.48333333333335</v>
      </c>
      <c r="I101" s="40">
        <v>213.61666666666667</v>
      </c>
      <c r="J101" s="40">
        <v>219.73333333333335</v>
      </c>
      <c r="K101" s="31">
        <v>207.5</v>
      </c>
      <c r="L101" s="31">
        <v>191.25</v>
      </c>
      <c r="M101" s="31">
        <v>601.55155000000002</v>
      </c>
      <c r="N101" s="1"/>
      <c r="O101" s="1"/>
    </row>
    <row r="102" spans="1:15" ht="12.75" customHeight="1">
      <c r="A102" s="31">
        <v>92</v>
      </c>
      <c r="B102" s="31" t="s">
        <v>335</v>
      </c>
      <c r="C102" s="31">
        <v>865.7</v>
      </c>
      <c r="D102" s="40">
        <v>869.26666666666677</v>
      </c>
      <c r="E102" s="40">
        <v>851.48333333333358</v>
      </c>
      <c r="F102" s="40">
        <v>837.26666666666677</v>
      </c>
      <c r="G102" s="40">
        <v>819.48333333333358</v>
      </c>
      <c r="H102" s="40">
        <v>883.48333333333358</v>
      </c>
      <c r="I102" s="40">
        <v>901.26666666666665</v>
      </c>
      <c r="J102" s="40">
        <v>915.48333333333358</v>
      </c>
      <c r="K102" s="31">
        <v>887.05</v>
      </c>
      <c r="L102" s="31">
        <v>855.05</v>
      </c>
      <c r="M102" s="31">
        <v>1.1868799999999999</v>
      </c>
      <c r="N102" s="1"/>
      <c r="O102" s="1"/>
    </row>
    <row r="103" spans="1:15" ht="12.75" customHeight="1">
      <c r="A103" s="31">
        <v>93</v>
      </c>
      <c r="B103" s="31" t="s">
        <v>336</v>
      </c>
      <c r="C103" s="31">
        <v>521.29999999999995</v>
      </c>
      <c r="D103" s="40">
        <v>519.69999999999993</v>
      </c>
      <c r="E103" s="40">
        <v>511.59999999999991</v>
      </c>
      <c r="F103" s="40">
        <v>501.9</v>
      </c>
      <c r="G103" s="40">
        <v>493.79999999999995</v>
      </c>
      <c r="H103" s="40">
        <v>529.39999999999986</v>
      </c>
      <c r="I103" s="40">
        <v>537.5</v>
      </c>
      <c r="J103" s="40">
        <v>547.19999999999982</v>
      </c>
      <c r="K103" s="31">
        <v>527.79999999999995</v>
      </c>
      <c r="L103" s="31">
        <v>510</v>
      </c>
      <c r="M103" s="31">
        <v>0.33522999999999997</v>
      </c>
      <c r="N103" s="1"/>
      <c r="O103" s="1"/>
    </row>
    <row r="104" spans="1:15" ht="12.75" customHeight="1">
      <c r="A104" s="31">
        <v>94</v>
      </c>
      <c r="B104" s="31" t="s">
        <v>337</v>
      </c>
      <c r="C104" s="31">
        <v>867.65</v>
      </c>
      <c r="D104" s="40">
        <v>861.68333333333339</v>
      </c>
      <c r="E104" s="40">
        <v>843.36666666666679</v>
      </c>
      <c r="F104" s="40">
        <v>819.08333333333337</v>
      </c>
      <c r="G104" s="40">
        <v>800.76666666666677</v>
      </c>
      <c r="H104" s="40">
        <v>885.96666666666681</v>
      </c>
      <c r="I104" s="40">
        <v>904.28333333333342</v>
      </c>
      <c r="J104" s="40">
        <v>928.56666666666683</v>
      </c>
      <c r="K104" s="31">
        <v>880</v>
      </c>
      <c r="L104" s="31">
        <v>837.4</v>
      </c>
      <c r="M104" s="31">
        <v>0.46679999999999999</v>
      </c>
      <c r="N104" s="1"/>
      <c r="O104" s="1"/>
    </row>
    <row r="105" spans="1:15" ht="12.75" customHeight="1">
      <c r="A105" s="31">
        <v>95</v>
      </c>
      <c r="B105" s="31" t="s">
        <v>250</v>
      </c>
      <c r="C105" s="31">
        <v>140.75</v>
      </c>
      <c r="D105" s="40">
        <v>140.31666666666666</v>
      </c>
      <c r="E105" s="40">
        <v>138.73333333333332</v>
      </c>
      <c r="F105" s="40">
        <v>136.71666666666667</v>
      </c>
      <c r="G105" s="40">
        <v>135.13333333333333</v>
      </c>
      <c r="H105" s="40">
        <v>142.33333333333331</v>
      </c>
      <c r="I105" s="40">
        <v>143.91666666666669</v>
      </c>
      <c r="J105" s="40">
        <v>145.93333333333331</v>
      </c>
      <c r="K105" s="31">
        <v>141.9</v>
      </c>
      <c r="L105" s="31">
        <v>138.30000000000001</v>
      </c>
      <c r="M105" s="31">
        <v>4.5639200000000004</v>
      </c>
      <c r="N105" s="1"/>
      <c r="O105" s="1"/>
    </row>
    <row r="106" spans="1:15" ht="12.75" customHeight="1">
      <c r="A106" s="31">
        <v>96</v>
      </c>
      <c r="B106" s="31" t="s">
        <v>338</v>
      </c>
      <c r="C106" s="31">
        <v>1295.5</v>
      </c>
      <c r="D106" s="40">
        <v>1272.1666666666667</v>
      </c>
      <c r="E106" s="40">
        <v>1214.3333333333335</v>
      </c>
      <c r="F106" s="40">
        <v>1133.1666666666667</v>
      </c>
      <c r="G106" s="40">
        <v>1075.3333333333335</v>
      </c>
      <c r="H106" s="40">
        <v>1353.3333333333335</v>
      </c>
      <c r="I106" s="40">
        <v>1411.166666666667</v>
      </c>
      <c r="J106" s="40">
        <v>1492.3333333333335</v>
      </c>
      <c r="K106" s="31">
        <v>1330</v>
      </c>
      <c r="L106" s="31">
        <v>1191</v>
      </c>
      <c r="M106" s="31">
        <v>6.3775399999999998</v>
      </c>
      <c r="N106" s="1"/>
      <c r="O106" s="1"/>
    </row>
    <row r="107" spans="1:15" ht="12.75" customHeight="1">
      <c r="A107" s="31">
        <v>97</v>
      </c>
      <c r="B107" s="31" t="s">
        <v>339</v>
      </c>
      <c r="C107" s="31">
        <v>23.6</v>
      </c>
      <c r="D107" s="40">
        <v>23.416666666666668</v>
      </c>
      <c r="E107" s="40">
        <v>22.833333333333336</v>
      </c>
      <c r="F107" s="40">
        <v>22.066666666666666</v>
      </c>
      <c r="G107" s="40">
        <v>21.483333333333334</v>
      </c>
      <c r="H107" s="40">
        <v>24.183333333333337</v>
      </c>
      <c r="I107" s="40">
        <v>24.766666666666673</v>
      </c>
      <c r="J107" s="40">
        <v>25.533333333333339</v>
      </c>
      <c r="K107" s="31">
        <v>24</v>
      </c>
      <c r="L107" s="31">
        <v>22.65</v>
      </c>
      <c r="M107" s="31">
        <v>189.71423999999999</v>
      </c>
      <c r="N107" s="1"/>
      <c r="O107" s="1"/>
    </row>
    <row r="108" spans="1:15" ht="12.75" customHeight="1">
      <c r="A108" s="31">
        <v>98</v>
      </c>
      <c r="B108" s="31" t="s">
        <v>340</v>
      </c>
      <c r="C108" s="31">
        <v>1395.2</v>
      </c>
      <c r="D108" s="40">
        <v>1374.8833333333332</v>
      </c>
      <c r="E108" s="40">
        <v>1354.5666666666664</v>
      </c>
      <c r="F108" s="40">
        <v>1313.9333333333332</v>
      </c>
      <c r="G108" s="40">
        <v>1293.6166666666663</v>
      </c>
      <c r="H108" s="40">
        <v>1415.5166666666664</v>
      </c>
      <c r="I108" s="40">
        <v>1435.833333333333</v>
      </c>
      <c r="J108" s="40">
        <v>1476.4666666666665</v>
      </c>
      <c r="K108" s="31">
        <v>1395.2</v>
      </c>
      <c r="L108" s="31">
        <v>1334.25</v>
      </c>
      <c r="M108" s="31">
        <v>4.2161499999999998</v>
      </c>
      <c r="N108" s="1"/>
      <c r="O108" s="1"/>
    </row>
    <row r="109" spans="1:15" ht="12.75" customHeight="1">
      <c r="A109" s="31">
        <v>99</v>
      </c>
      <c r="B109" s="31" t="s">
        <v>341</v>
      </c>
      <c r="C109" s="31">
        <v>550.70000000000005</v>
      </c>
      <c r="D109" s="40">
        <v>547.48333333333335</v>
      </c>
      <c r="E109" s="40">
        <v>539.9666666666667</v>
      </c>
      <c r="F109" s="40">
        <v>529.23333333333335</v>
      </c>
      <c r="G109" s="40">
        <v>521.7166666666667</v>
      </c>
      <c r="H109" s="40">
        <v>558.2166666666667</v>
      </c>
      <c r="I109" s="40">
        <v>565.73333333333335</v>
      </c>
      <c r="J109" s="40">
        <v>576.4666666666667</v>
      </c>
      <c r="K109" s="31">
        <v>555</v>
      </c>
      <c r="L109" s="31">
        <v>536.75</v>
      </c>
      <c r="M109" s="31">
        <v>1.5904100000000001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810.6</v>
      </c>
      <c r="D110" s="40">
        <v>809.54999999999984</v>
      </c>
      <c r="E110" s="40">
        <v>791.84999999999968</v>
      </c>
      <c r="F110" s="40">
        <v>773.0999999999998</v>
      </c>
      <c r="G110" s="40">
        <v>755.39999999999964</v>
      </c>
      <c r="H110" s="40">
        <v>828.29999999999973</v>
      </c>
      <c r="I110" s="40">
        <v>845.99999999999977</v>
      </c>
      <c r="J110" s="40">
        <v>864.74999999999977</v>
      </c>
      <c r="K110" s="31">
        <v>827.25</v>
      </c>
      <c r="L110" s="31">
        <v>790.8</v>
      </c>
      <c r="M110" s="31">
        <v>3.94041</v>
      </c>
      <c r="N110" s="1"/>
      <c r="O110" s="1"/>
    </row>
    <row r="111" spans="1:15" ht="12.75" customHeight="1">
      <c r="A111" s="31">
        <v>101</v>
      </c>
      <c r="B111" s="31" t="s">
        <v>343</v>
      </c>
      <c r="C111" s="31">
        <v>5302.05</v>
      </c>
      <c r="D111" s="40">
        <v>5476.3666666666659</v>
      </c>
      <c r="E111" s="40">
        <v>5007.8333333333321</v>
      </c>
      <c r="F111" s="40">
        <v>4713.6166666666659</v>
      </c>
      <c r="G111" s="40">
        <v>4245.0833333333321</v>
      </c>
      <c r="H111" s="40">
        <v>5770.5833333333321</v>
      </c>
      <c r="I111" s="40">
        <v>6239.1166666666668</v>
      </c>
      <c r="J111" s="40">
        <v>6533.3333333333321</v>
      </c>
      <c r="K111" s="31">
        <v>5944.9</v>
      </c>
      <c r="L111" s="31">
        <v>5182.1499999999996</v>
      </c>
      <c r="M111" s="31">
        <v>1.06142</v>
      </c>
      <c r="N111" s="1"/>
      <c r="O111" s="1"/>
    </row>
    <row r="112" spans="1:15" ht="12.75" customHeight="1">
      <c r="A112" s="31">
        <v>102</v>
      </c>
      <c r="B112" s="31" t="s">
        <v>344</v>
      </c>
      <c r="C112" s="31">
        <v>238.25</v>
      </c>
      <c r="D112" s="40">
        <v>238.91666666666666</v>
      </c>
      <c r="E112" s="40">
        <v>234.33333333333331</v>
      </c>
      <c r="F112" s="40">
        <v>230.41666666666666</v>
      </c>
      <c r="G112" s="40">
        <v>225.83333333333331</v>
      </c>
      <c r="H112" s="40">
        <v>242.83333333333331</v>
      </c>
      <c r="I112" s="40">
        <v>247.41666666666663</v>
      </c>
      <c r="J112" s="40">
        <v>251.33333333333331</v>
      </c>
      <c r="K112" s="31">
        <v>243.5</v>
      </c>
      <c r="L112" s="31">
        <v>235</v>
      </c>
      <c r="M112" s="31">
        <v>1.3848199999999999</v>
      </c>
      <c r="N112" s="1"/>
      <c r="O112" s="1"/>
    </row>
    <row r="113" spans="1:15" ht="12.75" customHeight="1">
      <c r="A113" s="31">
        <v>103</v>
      </c>
      <c r="B113" s="31" t="s">
        <v>345</v>
      </c>
      <c r="C113" s="31">
        <v>336.75</v>
      </c>
      <c r="D113" s="40">
        <v>334.3</v>
      </c>
      <c r="E113" s="40">
        <v>326.45000000000005</v>
      </c>
      <c r="F113" s="40">
        <v>316.15000000000003</v>
      </c>
      <c r="G113" s="40">
        <v>308.30000000000007</v>
      </c>
      <c r="H113" s="40">
        <v>344.6</v>
      </c>
      <c r="I113" s="40">
        <v>352.45000000000005</v>
      </c>
      <c r="J113" s="40">
        <v>362.75</v>
      </c>
      <c r="K113" s="31">
        <v>342.15</v>
      </c>
      <c r="L113" s="31">
        <v>324</v>
      </c>
      <c r="M113" s="31">
        <v>9.8274799999999995</v>
      </c>
      <c r="N113" s="1"/>
      <c r="O113" s="1"/>
    </row>
    <row r="114" spans="1:15" ht="12.75" customHeight="1">
      <c r="A114" s="31">
        <v>104</v>
      </c>
      <c r="B114" s="31" t="s">
        <v>346</v>
      </c>
      <c r="C114" s="31">
        <v>695.9</v>
      </c>
      <c r="D114" s="40">
        <v>695.5</v>
      </c>
      <c r="E114" s="40">
        <v>689.05</v>
      </c>
      <c r="F114" s="40">
        <v>682.19999999999993</v>
      </c>
      <c r="G114" s="40">
        <v>675.74999999999989</v>
      </c>
      <c r="H114" s="40">
        <v>702.35</v>
      </c>
      <c r="I114" s="40">
        <v>708.80000000000007</v>
      </c>
      <c r="J114" s="40">
        <v>715.65000000000009</v>
      </c>
      <c r="K114" s="31">
        <v>701.95</v>
      </c>
      <c r="L114" s="31">
        <v>688.65</v>
      </c>
      <c r="M114" s="31">
        <v>0.38400000000000001</v>
      </c>
      <c r="N114" s="1"/>
      <c r="O114" s="1"/>
    </row>
    <row r="115" spans="1:15" ht="12.75" customHeight="1">
      <c r="A115" s="31">
        <v>105</v>
      </c>
      <c r="B115" s="31" t="s">
        <v>84</v>
      </c>
      <c r="C115" s="31">
        <v>604.9</v>
      </c>
      <c r="D115" s="40">
        <v>598.33333333333337</v>
      </c>
      <c r="E115" s="40">
        <v>584.91666666666674</v>
      </c>
      <c r="F115" s="40">
        <v>564.93333333333339</v>
      </c>
      <c r="G115" s="40">
        <v>551.51666666666677</v>
      </c>
      <c r="H115" s="40">
        <v>618.31666666666672</v>
      </c>
      <c r="I115" s="40">
        <v>631.73333333333346</v>
      </c>
      <c r="J115" s="40">
        <v>651.7166666666667</v>
      </c>
      <c r="K115" s="31">
        <v>611.75</v>
      </c>
      <c r="L115" s="31">
        <v>578.35</v>
      </c>
      <c r="M115" s="31">
        <v>35.969970000000004</v>
      </c>
      <c r="N115" s="1"/>
      <c r="O115" s="1"/>
    </row>
    <row r="116" spans="1:15" ht="12.75" customHeight="1">
      <c r="A116" s="31">
        <v>106</v>
      </c>
      <c r="B116" s="31" t="s">
        <v>85</v>
      </c>
      <c r="C116" s="31">
        <v>907.5</v>
      </c>
      <c r="D116" s="40">
        <v>907.2166666666667</v>
      </c>
      <c r="E116" s="40">
        <v>900.28333333333342</v>
      </c>
      <c r="F116" s="40">
        <v>893.06666666666672</v>
      </c>
      <c r="G116" s="40">
        <v>886.13333333333344</v>
      </c>
      <c r="H116" s="40">
        <v>914.43333333333339</v>
      </c>
      <c r="I116" s="40">
        <v>921.36666666666679</v>
      </c>
      <c r="J116" s="40">
        <v>928.58333333333337</v>
      </c>
      <c r="K116" s="31">
        <v>914.15</v>
      </c>
      <c r="L116" s="31">
        <v>900</v>
      </c>
      <c r="M116" s="31">
        <v>14.05411</v>
      </c>
      <c r="N116" s="1"/>
      <c r="O116" s="1"/>
    </row>
    <row r="117" spans="1:15" ht="12.75" customHeight="1">
      <c r="A117" s="31">
        <v>107</v>
      </c>
      <c r="B117" s="31" t="s">
        <v>92</v>
      </c>
      <c r="C117" s="31">
        <v>181.05</v>
      </c>
      <c r="D117" s="40">
        <v>180.06666666666669</v>
      </c>
      <c r="E117" s="40">
        <v>176.18333333333339</v>
      </c>
      <c r="F117" s="40">
        <v>171.31666666666669</v>
      </c>
      <c r="G117" s="40">
        <v>167.43333333333339</v>
      </c>
      <c r="H117" s="40">
        <v>184.93333333333339</v>
      </c>
      <c r="I117" s="40">
        <v>188.81666666666666</v>
      </c>
      <c r="J117" s="40">
        <v>193.68333333333339</v>
      </c>
      <c r="K117" s="31">
        <v>183.95</v>
      </c>
      <c r="L117" s="31">
        <v>175.2</v>
      </c>
      <c r="M117" s="31">
        <v>107.79683</v>
      </c>
      <c r="N117" s="1"/>
      <c r="O117" s="1"/>
    </row>
    <row r="118" spans="1:15" ht="12.75" customHeight="1">
      <c r="A118" s="31">
        <v>108</v>
      </c>
      <c r="B118" s="31" t="s">
        <v>86</v>
      </c>
      <c r="C118" s="31">
        <v>175.05</v>
      </c>
      <c r="D118" s="40">
        <v>174.26666666666665</v>
      </c>
      <c r="E118" s="40">
        <v>172.5333333333333</v>
      </c>
      <c r="F118" s="40">
        <v>170.01666666666665</v>
      </c>
      <c r="G118" s="40">
        <v>168.2833333333333</v>
      </c>
      <c r="H118" s="40">
        <v>176.7833333333333</v>
      </c>
      <c r="I118" s="40">
        <v>178.51666666666665</v>
      </c>
      <c r="J118" s="40">
        <v>181.0333333333333</v>
      </c>
      <c r="K118" s="31">
        <v>176</v>
      </c>
      <c r="L118" s="31">
        <v>171.75</v>
      </c>
      <c r="M118" s="31">
        <v>116.02891</v>
      </c>
      <c r="N118" s="1"/>
      <c r="O118" s="1"/>
    </row>
    <row r="119" spans="1:15" ht="12.75" customHeight="1">
      <c r="A119" s="31">
        <v>109</v>
      </c>
      <c r="B119" s="31" t="s">
        <v>347</v>
      </c>
      <c r="C119" s="31">
        <v>353.7</v>
      </c>
      <c r="D119" s="40">
        <v>354.75</v>
      </c>
      <c r="E119" s="40">
        <v>349.5</v>
      </c>
      <c r="F119" s="40">
        <v>345.3</v>
      </c>
      <c r="G119" s="40">
        <v>340.05</v>
      </c>
      <c r="H119" s="40">
        <v>358.95</v>
      </c>
      <c r="I119" s="40">
        <v>364.2</v>
      </c>
      <c r="J119" s="40">
        <v>368.4</v>
      </c>
      <c r="K119" s="31">
        <v>360</v>
      </c>
      <c r="L119" s="31">
        <v>350.55</v>
      </c>
      <c r="M119" s="31">
        <v>1.3916900000000001</v>
      </c>
      <c r="N119" s="1"/>
      <c r="O119" s="1"/>
    </row>
    <row r="120" spans="1:15" ht="12.75" customHeight="1">
      <c r="A120" s="31">
        <v>110</v>
      </c>
      <c r="B120" s="31" t="s">
        <v>88</v>
      </c>
      <c r="C120" s="31">
        <v>5088.05</v>
      </c>
      <c r="D120" s="40">
        <v>5086.0166666666664</v>
      </c>
      <c r="E120" s="40">
        <v>4964.083333333333</v>
      </c>
      <c r="F120" s="40">
        <v>4840.1166666666668</v>
      </c>
      <c r="G120" s="40">
        <v>4718.1833333333334</v>
      </c>
      <c r="H120" s="40">
        <v>5209.9833333333327</v>
      </c>
      <c r="I120" s="40">
        <v>5331.916666666667</v>
      </c>
      <c r="J120" s="40">
        <v>5455.8833333333323</v>
      </c>
      <c r="K120" s="31">
        <v>5207.95</v>
      </c>
      <c r="L120" s="31">
        <v>4962.05</v>
      </c>
      <c r="M120" s="31">
        <v>4.8988199999999997</v>
      </c>
      <c r="N120" s="1"/>
      <c r="O120" s="1"/>
    </row>
    <row r="121" spans="1:15" ht="12.75" customHeight="1">
      <c r="A121" s="31">
        <v>111</v>
      </c>
      <c r="B121" s="31" t="s">
        <v>89</v>
      </c>
      <c r="C121" s="31">
        <v>1546.6</v>
      </c>
      <c r="D121" s="40">
        <v>1538.7833333333335</v>
      </c>
      <c r="E121" s="40">
        <v>1527.8166666666671</v>
      </c>
      <c r="F121" s="40">
        <v>1509.0333333333335</v>
      </c>
      <c r="G121" s="40">
        <v>1498.0666666666671</v>
      </c>
      <c r="H121" s="40">
        <v>1557.5666666666671</v>
      </c>
      <c r="I121" s="40">
        <v>1568.5333333333338</v>
      </c>
      <c r="J121" s="40">
        <v>1587.3166666666671</v>
      </c>
      <c r="K121" s="31">
        <v>1549.75</v>
      </c>
      <c r="L121" s="31">
        <v>1520</v>
      </c>
      <c r="M121" s="31">
        <v>6.4213399999999998</v>
      </c>
      <c r="N121" s="1"/>
      <c r="O121" s="1"/>
    </row>
    <row r="122" spans="1:15" ht="12.75" customHeight="1">
      <c r="A122" s="31">
        <v>112</v>
      </c>
      <c r="B122" s="31" t="s">
        <v>348</v>
      </c>
      <c r="C122" s="31">
        <v>3016.15</v>
      </c>
      <c r="D122" s="40">
        <v>2983.8666666666663</v>
      </c>
      <c r="E122" s="40">
        <v>2943.7333333333327</v>
      </c>
      <c r="F122" s="40">
        <v>2871.3166666666662</v>
      </c>
      <c r="G122" s="40">
        <v>2831.1833333333325</v>
      </c>
      <c r="H122" s="40">
        <v>3056.2833333333328</v>
      </c>
      <c r="I122" s="40">
        <v>3096.416666666667</v>
      </c>
      <c r="J122" s="40">
        <v>3168.833333333333</v>
      </c>
      <c r="K122" s="31">
        <v>3024</v>
      </c>
      <c r="L122" s="31">
        <v>2911.45</v>
      </c>
      <c r="M122" s="31">
        <v>1.0805899999999999</v>
      </c>
      <c r="N122" s="1"/>
      <c r="O122" s="1"/>
    </row>
    <row r="123" spans="1:15" ht="12.75" customHeight="1">
      <c r="A123" s="31">
        <v>113</v>
      </c>
      <c r="B123" s="31" t="s">
        <v>90</v>
      </c>
      <c r="C123" s="31">
        <v>676.5</v>
      </c>
      <c r="D123" s="40">
        <v>674.88333333333333</v>
      </c>
      <c r="E123" s="40">
        <v>668.61666666666667</v>
      </c>
      <c r="F123" s="40">
        <v>660.73333333333335</v>
      </c>
      <c r="G123" s="40">
        <v>654.4666666666667</v>
      </c>
      <c r="H123" s="40">
        <v>682.76666666666665</v>
      </c>
      <c r="I123" s="40">
        <v>689.0333333333333</v>
      </c>
      <c r="J123" s="40">
        <v>696.91666666666663</v>
      </c>
      <c r="K123" s="31">
        <v>681.15</v>
      </c>
      <c r="L123" s="31">
        <v>667</v>
      </c>
      <c r="M123" s="31">
        <v>16.916589999999999</v>
      </c>
      <c r="N123" s="1"/>
      <c r="O123" s="1"/>
    </row>
    <row r="124" spans="1:15" ht="12.75" customHeight="1">
      <c r="A124" s="31">
        <v>114</v>
      </c>
      <c r="B124" s="31" t="s">
        <v>91</v>
      </c>
      <c r="C124" s="31">
        <v>807.9</v>
      </c>
      <c r="D124" s="40">
        <v>807.73333333333323</v>
      </c>
      <c r="E124" s="40">
        <v>799.21666666666647</v>
      </c>
      <c r="F124" s="40">
        <v>790.53333333333319</v>
      </c>
      <c r="G124" s="40">
        <v>782.01666666666642</v>
      </c>
      <c r="H124" s="40">
        <v>816.41666666666652</v>
      </c>
      <c r="I124" s="40">
        <v>824.93333333333317</v>
      </c>
      <c r="J124" s="40">
        <v>833.61666666666656</v>
      </c>
      <c r="K124" s="31">
        <v>816.25</v>
      </c>
      <c r="L124" s="31">
        <v>799.05</v>
      </c>
      <c r="M124" s="31">
        <v>2.9211999999999998</v>
      </c>
      <c r="N124" s="1"/>
      <c r="O124" s="1"/>
    </row>
    <row r="125" spans="1:15" ht="12.75" customHeight="1">
      <c r="A125" s="31">
        <v>115</v>
      </c>
      <c r="B125" s="31" t="s">
        <v>349</v>
      </c>
      <c r="C125" s="31">
        <v>633.20000000000005</v>
      </c>
      <c r="D125" s="40">
        <v>632.80000000000007</v>
      </c>
      <c r="E125" s="40">
        <v>626.50000000000011</v>
      </c>
      <c r="F125" s="40">
        <v>619.80000000000007</v>
      </c>
      <c r="G125" s="40">
        <v>613.50000000000011</v>
      </c>
      <c r="H125" s="40">
        <v>639.50000000000011</v>
      </c>
      <c r="I125" s="40">
        <v>645.80000000000007</v>
      </c>
      <c r="J125" s="40">
        <v>652.50000000000011</v>
      </c>
      <c r="K125" s="31">
        <v>639.1</v>
      </c>
      <c r="L125" s="31">
        <v>626.1</v>
      </c>
      <c r="M125" s="31">
        <v>1.04976</v>
      </c>
      <c r="N125" s="1"/>
      <c r="O125" s="1"/>
    </row>
    <row r="126" spans="1:15" ht="12.75" customHeight="1">
      <c r="A126" s="31">
        <v>116</v>
      </c>
      <c r="B126" s="31" t="s">
        <v>251</v>
      </c>
      <c r="C126" s="31">
        <v>463.9</v>
      </c>
      <c r="D126" s="40">
        <v>461.9666666666667</v>
      </c>
      <c r="E126" s="40">
        <v>451.93333333333339</v>
      </c>
      <c r="F126" s="40">
        <v>439.9666666666667</v>
      </c>
      <c r="G126" s="40">
        <v>429.93333333333339</v>
      </c>
      <c r="H126" s="40">
        <v>473.93333333333339</v>
      </c>
      <c r="I126" s="40">
        <v>483.9666666666667</v>
      </c>
      <c r="J126" s="40">
        <v>495.93333333333339</v>
      </c>
      <c r="K126" s="31">
        <v>472</v>
      </c>
      <c r="L126" s="31">
        <v>450</v>
      </c>
      <c r="M126" s="31">
        <v>21.309259999999998</v>
      </c>
      <c r="N126" s="1"/>
      <c r="O126" s="1"/>
    </row>
    <row r="127" spans="1:15" ht="12.75" customHeight="1">
      <c r="A127" s="31">
        <v>117</v>
      </c>
      <c r="B127" s="31" t="s">
        <v>93</v>
      </c>
      <c r="C127" s="31">
        <v>875.35</v>
      </c>
      <c r="D127" s="40">
        <v>875.9</v>
      </c>
      <c r="E127" s="40">
        <v>864.8</v>
      </c>
      <c r="F127" s="40">
        <v>854.25</v>
      </c>
      <c r="G127" s="40">
        <v>843.15</v>
      </c>
      <c r="H127" s="40">
        <v>886.44999999999993</v>
      </c>
      <c r="I127" s="40">
        <v>897.55000000000007</v>
      </c>
      <c r="J127" s="40">
        <v>908.09999999999991</v>
      </c>
      <c r="K127" s="31">
        <v>887</v>
      </c>
      <c r="L127" s="31">
        <v>865.35</v>
      </c>
      <c r="M127" s="31">
        <v>6.5491999999999999</v>
      </c>
      <c r="N127" s="1"/>
      <c r="O127" s="1"/>
    </row>
    <row r="128" spans="1:15" ht="12.75" customHeight="1">
      <c r="A128" s="31">
        <v>118</v>
      </c>
      <c r="B128" s="31" t="s">
        <v>350</v>
      </c>
      <c r="C128" s="31">
        <v>1088.05</v>
      </c>
      <c r="D128" s="40">
        <v>1086.5166666666667</v>
      </c>
      <c r="E128" s="40">
        <v>1051.6333333333332</v>
      </c>
      <c r="F128" s="40">
        <v>1015.2166666666665</v>
      </c>
      <c r="G128" s="40">
        <v>980.33333333333303</v>
      </c>
      <c r="H128" s="40">
        <v>1122.9333333333334</v>
      </c>
      <c r="I128" s="40">
        <v>1157.8166666666671</v>
      </c>
      <c r="J128" s="40">
        <v>1194.2333333333336</v>
      </c>
      <c r="K128" s="31">
        <v>1121.4000000000001</v>
      </c>
      <c r="L128" s="31">
        <v>1050.0999999999999</v>
      </c>
      <c r="M128" s="31">
        <v>2.8881299999999999</v>
      </c>
      <c r="N128" s="1"/>
      <c r="O128" s="1"/>
    </row>
    <row r="129" spans="1:15" ht="12.75" customHeight="1">
      <c r="A129" s="31">
        <v>119</v>
      </c>
      <c r="B129" s="31" t="s">
        <v>351</v>
      </c>
      <c r="C129" s="31">
        <v>95.85</v>
      </c>
      <c r="D129" s="40">
        <v>96.100000000000009</v>
      </c>
      <c r="E129" s="40">
        <v>94.750000000000014</v>
      </c>
      <c r="F129" s="40">
        <v>93.65</v>
      </c>
      <c r="G129" s="40">
        <v>92.300000000000011</v>
      </c>
      <c r="H129" s="40">
        <v>97.200000000000017</v>
      </c>
      <c r="I129" s="40">
        <v>98.550000000000011</v>
      </c>
      <c r="J129" s="40">
        <v>99.65000000000002</v>
      </c>
      <c r="K129" s="31">
        <v>97.45</v>
      </c>
      <c r="L129" s="31">
        <v>95</v>
      </c>
      <c r="M129" s="31">
        <v>12.18712</v>
      </c>
      <c r="N129" s="1"/>
      <c r="O129" s="1"/>
    </row>
    <row r="130" spans="1:15" ht="12.75" customHeight="1">
      <c r="A130" s="31">
        <v>120</v>
      </c>
      <c r="B130" s="31" t="s">
        <v>352</v>
      </c>
      <c r="C130" s="31">
        <v>983.85</v>
      </c>
      <c r="D130" s="40">
        <v>976.2833333333333</v>
      </c>
      <c r="E130" s="40">
        <v>957.56666666666661</v>
      </c>
      <c r="F130" s="40">
        <v>931.2833333333333</v>
      </c>
      <c r="G130" s="40">
        <v>912.56666666666661</v>
      </c>
      <c r="H130" s="40">
        <v>1002.5666666666666</v>
      </c>
      <c r="I130" s="40">
        <v>1021.2833333333333</v>
      </c>
      <c r="J130" s="40">
        <v>1047.5666666666666</v>
      </c>
      <c r="K130" s="31">
        <v>995</v>
      </c>
      <c r="L130" s="31">
        <v>950</v>
      </c>
      <c r="M130" s="31">
        <v>0.86985999999999997</v>
      </c>
      <c r="N130" s="1"/>
      <c r="O130" s="1"/>
    </row>
    <row r="131" spans="1:15" ht="12.75" customHeight="1">
      <c r="A131" s="31">
        <v>121</v>
      </c>
      <c r="B131" s="31" t="s">
        <v>98</v>
      </c>
      <c r="C131" s="31">
        <v>415.85</v>
      </c>
      <c r="D131" s="40">
        <v>411.7833333333333</v>
      </c>
      <c r="E131" s="40">
        <v>406.41666666666663</v>
      </c>
      <c r="F131" s="40">
        <v>396.98333333333335</v>
      </c>
      <c r="G131" s="40">
        <v>391.61666666666667</v>
      </c>
      <c r="H131" s="40">
        <v>421.21666666666658</v>
      </c>
      <c r="I131" s="40">
        <v>426.58333333333326</v>
      </c>
      <c r="J131" s="40">
        <v>436.01666666666654</v>
      </c>
      <c r="K131" s="31">
        <v>417.15</v>
      </c>
      <c r="L131" s="31">
        <v>402.35</v>
      </c>
      <c r="M131" s="31">
        <v>51.119579999999999</v>
      </c>
      <c r="N131" s="1"/>
      <c r="O131" s="1"/>
    </row>
    <row r="132" spans="1:15" ht="12.75" customHeight="1">
      <c r="A132" s="31">
        <v>122</v>
      </c>
      <c r="B132" s="31" t="s">
        <v>94</v>
      </c>
      <c r="C132" s="31">
        <v>581.35</v>
      </c>
      <c r="D132" s="40">
        <v>579.91666666666674</v>
      </c>
      <c r="E132" s="40">
        <v>575.88333333333344</v>
      </c>
      <c r="F132" s="40">
        <v>570.41666666666674</v>
      </c>
      <c r="G132" s="40">
        <v>566.38333333333344</v>
      </c>
      <c r="H132" s="40">
        <v>585.38333333333344</v>
      </c>
      <c r="I132" s="40">
        <v>589.41666666666674</v>
      </c>
      <c r="J132" s="40">
        <v>594.88333333333344</v>
      </c>
      <c r="K132" s="31">
        <v>583.95000000000005</v>
      </c>
      <c r="L132" s="31">
        <v>574.45000000000005</v>
      </c>
      <c r="M132" s="31">
        <v>19.496839999999999</v>
      </c>
      <c r="N132" s="1"/>
      <c r="O132" s="1"/>
    </row>
    <row r="133" spans="1:15" ht="12.75" customHeight="1">
      <c r="A133" s="31">
        <v>123</v>
      </c>
      <c r="B133" s="31" t="s">
        <v>252</v>
      </c>
      <c r="C133" s="31">
        <v>1944.6</v>
      </c>
      <c r="D133" s="40">
        <v>1927.3</v>
      </c>
      <c r="E133" s="40">
        <v>1899.6</v>
      </c>
      <c r="F133" s="40">
        <v>1854.6</v>
      </c>
      <c r="G133" s="40">
        <v>1826.8999999999999</v>
      </c>
      <c r="H133" s="40">
        <v>1972.3</v>
      </c>
      <c r="I133" s="40">
        <v>2000.0000000000002</v>
      </c>
      <c r="J133" s="40">
        <v>2045</v>
      </c>
      <c r="K133" s="31">
        <v>1955</v>
      </c>
      <c r="L133" s="31">
        <v>1882.3</v>
      </c>
      <c r="M133" s="31">
        <v>2.1392099999999998</v>
      </c>
      <c r="N133" s="1"/>
      <c r="O133" s="1"/>
    </row>
    <row r="134" spans="1:15" ht="12.75" customHeight="1">
      <c r="A134" s="31">
        <v>124</v>
      </c>
      <c r="B134" s="31" t="s">
        <v>95</v>
      </c>
      <c r="C134" s="31">
        <v>2467</v>
      </c>
      <c r="D134" s="40">
        <v>2425.6666666666665</v>
      </c>
      <c r="E134" s="40">
        <v>2371.333333333333</v>
      </c>
      <c r="F134" s="40">
        <v>2275.6666666666665</v>
      </c>
      <c r="G134" s="40">
        <v>2221.333333333333</v>
      </c>
      <c r="H134" s="40">
        <v>2521.333333333333</v>
      </c>
      <c r="I134" s="40">
        <v>2575.6666666666661</v>
      </c>
      <c r="J134" s="40">
        <v>2671.333333333333</v>
      </c>
      <c r="K134" s="31">
        <v>2480</v>
      </c>
      <c r="L134" s="31">
        <v>2330</v>
      </c>
      <c r="M134" s="31">
        <v>14.872809999999999</v>
      </c>
      <c r="N134" s="1"/>
      <c r="O134" s="1"/>
    </row>
    <row r="135" spans="1:15" ht="12.75" customHeight="1">
      <c r="A135" s="31">
        <v>125</v>
      </c>
      <c r="B135" s="31" t="s">
        <v>353</v>
      </c>
      <c r="C135" s="31">
        <v>262.5</v>
      </c>
      <c r="D135" s="40">
        <v>260.28333333333336</v>
      </c>
      <c r="E135" s="40">
        <v>256.56666666666672</v>
      </c>
      <c r="F135" s="40">
        <v>250.63333333333335</v>
      </c>
      <c r="G135" s="40">
        <v>246.91666666666671</v>
      </c>
      <c r="H135" s="40">
        <v>266.2166666666667</v>
      </c>
      <c r="I135" s="40">
        <v>269.93333333333328</v>
      </c>
      <c r="J135" s="40">
        <v>275.86666666666673</v>
      </c>
      <c r="K135" s="31">
        <v>264</v>
      </c>
      <c r="L135" s="31">
        <v>254.35</v>
      </c>
      <c r="M135" s="31">
        <v>31.148910000000001</v>
      </c>
      <c r="N135" s="1"/>
      <c r="O135" s="1"/>
    </row>
    <row r="136" spans="1:15" ht="12.75" customHeight="1">
      <c r="A136" s="31">
        <v>126</v>
      </c>
      <c r="B136" s="31" t="s">
        <v>253</v>
      </c>
      <c r="C136" s="31">
        <v>197.35</v>
      </c>
      <c r="D136" s="40">
        <v>198.61666666666665</v>
      </c>
      <c r="E136" s="40">
        <v>194.18333333333328</v>
      </c>
      <c r="F136" s="40">
        <v>191.01666666666662</v>
      </c>
      <c r="G136" s="40">
        <v>186.58333333333326</v>
      </c>
      <c r="H136" s="40">
        <v>201.7833333333333</v>
      </c>
      <c r="I136" s="40">
        <v>206.21666666666664</v>
      </c>
      <c r="J136" s="40">
        <v>209.38333333333333</v>
      </c>
      <c r="K136" s="31">
        <v>203.05</v>
      </c>
      <c r="L136" s="31">
        <v>195.45</v>
      </c>
      <c r="M136" s="31">
        <v>10.957090000000001</v>
      </c>
      <c r="N136" s="1"/>
      <c r="O136" s="1"/>
    </row>
    <row r="137" spans="1:15" ht="12.75" customHeight="1">
      <c r="A137" s="31">
        <v>127</v>
      </c>
      <c r="B137" s="31" t="s">
        <v>354</v>
      </c>
      <c r="C137" s="31">
        <v>743.9</v>
      </c>
      <c r="D137" s="40">
        <v>749.06666666666661</v>
      </c>
      <c r="E137" s="40">
        <v>734.98333333333323</v>
      </c>
      <c r="F137" s="40">
        <v>726.06666666666661</v>
      </c>
      <c r="G137" s="40">
        <v>711.98333333333323</v>
      </c>
      <c r="H137" s="40">
        <v>757.98333333333323</v>
      </c>
      <c r="I137" s="40">
        <v>772.06666666666672</v>
      </c>
      <c r="J137" s="40">
        <v>780.98333333333323</v>
      </c>
      <c r="K137" s="31">
        <v>763.15</v>
      </c>
      <c r="L137" s="31">
        <v>740.15</v>
      </c>
      <c r="M137" s="31">
        <v>0.75380000000000003</v>
      </c>
      <c r="N137" s="1"/>
      <c r="O137" s="1"/>
    </row>
    <row r="138" spans="1:15" ht="12.75" customHeight="1">
      <c r="A138" s="31">
        <v>128</v>
      </c>
      <c r="B138" s="31" t="s">
        <v>355</v>
      </c>
      <c r="C138" s="31">
        <v>633.1</v>
      </c>
      <c r="D138" s="40">
        <v>635.69999999999993</v>
      </c>
      <c r="E138" s="40">
        <v>625.39999999999986</v>
      </c>
      <c r="F138" s="40">
        <v>617.69999999999993</v>
      </c>
      <c r="G138" s="40">
        <v>607.39999999999986</v>
      </c>
      <c r="H138" s="40">
        <v>643.39999999999986</v>
      </c>
      <c r="I138" s="40">
        <v>653.69999999999982</v>
      </c>
      <c r="J138" s="40">
        <v>661.39999999999986</v>
      </c>
      <c r="K138" s="31">
        <v>646</v>
      </c>
      <c r="L138" s="31">
        <v>628</v>
      </c>
      <c r="M138" s="31">
        <v>1.56399</v>
      </c>
      <c r="N138" s="1"/>
      <c r="O138" s="1"/>
    </row>
    <row r="139" spans="1:15" ht="12.75" customHeight="1">
      <c r="A139" s="31">
        <v>129</v>
      </c>
      <c r="B139" s="31" t="s">
        <v>356</v>
      </c>
      <c r="C139" s="31">
        <v>17.5</v>
      </c>
      <c r="D139" s="40">
        <v>17.650000000000002</v>
      </c>
      <c r="E139" s="40">
        <v>17.300000000000004</v>
      </c>
      <c r="F139" s="40">
        <v>17.100000000000001</v>
      </c>
      <c r="G139" s="40">
        <v>16.750000000000004</v>
      </c>
      <c r="H139" s="40">
        <v>17.850000000000005</v>
      </c>
      <c r="I139" s="40">
        <v>18.200000000000006</v>
      </c>
      <c r="J139" s="40">
        <v>18.400000000000006</v>
      </c>
      <c r="K139" s="31">
        <v>18</v>
      </c>
      <c r="L139" s="31">
        <v>17.45</v>
      </c>
      <c r="M139" s="31">
        <v>20.66874</v>
      </c>
      <c r="N139" s="1"/>
      <c r="O139" s="1"/>
    </row>
    <row r="140" spans="1:15" ht="12.75" customHeight="1">
      <c r="A140" s="31">
        <v>130</v>
      </c>
      <c r="B140" s="31" t="s">
        <v>357</v>
      </c>
      <c r="C140" s="31">
        <v>216.4</v>
      </c>
      <c r="D140" s="40">
        <v>214.33333333333334</v>
      </c>
      <c r="E140" s="40">
        <v>209.86666666666667</v>
      </c>
      <c r="F140" s="40">
        <v>203.33333333333334</v>
      </c>
      <c r="G140" s="40">
        <v>198.86666666666667</v>
      </c>
      <c r="H140" s="40">
        <v>220.86666666666667</v>
      </c>
      <c r="I140" s="40">
        <v>225.33333333333331</v>
      </c>
      <c r="J140" s="40">
        <v>231.86666666666667</v>
      </c>
      <c r="K140" s="31">
        <v>218.8</v>
      </c>
      <c r="L140" s="31">
        <v>207.8</v>
      </c>
      <c r="M140" s="31">
        <v>4.2572200000000002</v>
      </c>
      <c r="N140" s="1"/>
      <c r="O140" s="1"/>
    </row>
    <row r="141" spans="1:15" ht="12.75" customHeight="1">
      <c r="A141" s="31">
        <v>131</v>
      </c>
      <c r="B141" s="31" t="s">
        <v>96</v>
      </c>
      <c r="C141" s="31">
        <v>5018.8999999999996</v>
      </c>
      <c r="D141" s="40">
        <v>5021.666666666667</v>
      </c>
      <c r="E141" s="40">
        <v>4969.3333333333339</v>
      </c>
      <c r="F141" s="40">
        <v>4919.7666666666673</v>
      </c>
      <c r="G141" s="40">
        <v>4867.4333333333343</v>
      </c>
      <c r="H141" s="40">
        <v>5071.2333333333336</v>
      </c>
      <c r="I141" s="40">
        <v>5123.5666666666675</v>
      </c>
      <c r="J141" s="40">
        <v>5173.1333333333332</v>
      </c>
      <c r="K141" s="31">
        <v>5074</v>
      </c>
      <c r="L141" s="31">
        <v>4972.1000000000004</v>
      </c>
      <c r="M141" s="31">
        <v>3.3436699999999999</v>
      </c>
      <c r="N141" s="1"/>
      <c r="O141" s="1"/>
    </row>
    <row r="142" spans="1:15" ht="12.75" customHeight="1">
      <c r="A142" s="31">
        <v>132</v>
      </c>
      <c r="B142" s="31" t="s">
        <v>254</v>
      </c>
      <c r="C142" s="31">
        <v>5161.1000000000004</v>
      </c>
      <c r="D142" s="40">
        <v>5037.95</v>
      </c>
      <c r="E142" s="40">
        <v>4858.1499999999996</v>
      </c>
      <c r="F142" s="40">
        <v>4555.2</v>
      </c>
      <c r="G142" s="40">
        <v>4375.3999999999996</v>
      </c>
      <c r="H142" s="40">
        <v>5340.9</v>
      </c>
      <c r="I142" s="40">
        <v>5520.7000000000007</v>
      </c>
      <c r="J142" s="40">
        <v>5823.65</v>
      </c>
      <c r="K142" s="31">
        <v>5217.75</v>
      </c>
      <c r="L142" s="31">
        <v>4735</v>
      </c>
      <c r="M142" s="31">
        <v>7.6607399999999997</v>
      </c>
      <c r="N142" s="1"/>
      <c r="O142" s="1"/>
    </row>
    <row r="143" spans="1:15" ht="12.75" customHeight="1">
      <c r="A143" s="31">
        <v>133</v>
      </c>
      <c r="B143" s="31" t="s">
        <v>144</v>
      </c>
      <c r="C143" s="31">
        <v>3556.45</v>
      </c>
      <c r="D143" s="40">
        <v>3517.1666666666665</v>
      </c>
      <c r="E143" s="40">
        <v>3455.333333333333</v>
      </c>
      <c r="F143" s="40">
        <v>3354.2166666666667</v>
      </c>
      <c r="G143" s="40">
        <v>3292.3833333333332</v>
      </c>
      <c r="H143" s="40">
        <v>3618.2833333333328</v>
      </c>
      <c r="I143" s="40">
        <v>3680.1166666666659</v>
      </c>
      <c r="J143" s="40">
        <v>3781.2333333333327</v>
      </c>
      <c r="K143" s="31">
        <v>3579</v>
      </c>
      <c r="L143" s="31">
        <v>3416.05</v>
      </c>
      <c r="M143" s="31">
        <v>2.04718</v>
      </c>
      <c r="N143" s="1"/>
      <c r="O143" s="1"/>
    </row>
    <row r="144" spans="1:15" ht="12.75" customHeight="1">
      <c r="A144" s="31">
        <v>134</v>
      </c>
      <c r="B144" s="31" t="s">
        <v>99</v>
      </c>
      <c r="C144" s="31">
        <v>4666.2</v>
      </c>
      <c r="D144" s="40">
        <v>4667.333333333333</v>
      </c>
      <c r="E144" s="40">
        <v>4635.8666666666659</v>
      </c>
      <c r="F144" s="40">
        <v>4605.5333333333328</v>
      </c>
      <c r="G144" s="40">
        <v>4574.0666666666657</v>
      </c>
      <c r="H144" s="40">
        <v>4697.6666666666661</v>
      </c>
      <c r="I144" s="40">
        <v>4729.1333333333332</v>
      </c>
      <c r="J144" s="40">
        <v>4759.4666666666662</v>
      </c>
      <c r="K144" s="31">
        <v>4698.8</v>
      </c>
      <c r="L144" s="31">
        <v>4637</v>
      </c>
      <c r="M144" s="31">
        <v>2.7271299999999998</v>
      </c>
      <c r="N144" s="1"/>
      <c r="O144" s="1"/>
    </row>
    <row r="145" spans="1:15" ht="12.75" customHeight="1">
      <c r="A145" s="31">
        <v>135</v>
      </c>
      <c r="B145" s="31" t="s">
        <v>358</v>
      </c>
      <c r="C145" s="31">
        <v>463.75</v>
      </c>
      <c r="D145" s="40">
        <v>460.33333333333331</v>
      </c>
      <c r="E145" s="40">
        <v>452.76666666666665</v>
      </c>
      <c r="F145" s="40">
        <v>441.78333333333336</v>
      </c>
      <c r="G145" s="40">
        <v>434.2166666666667</v>
      </c>
      <c r="H145" s="40">
        <v>471.31666666666661</v>
      </c>
      <c r="I145" s="40">
        <v>478.88333333333333</v>
      </c>
      <c r="J145" s="40">
        <v>489.86666666666656</v>
      </c>
      <c r="K145" s="31">
        <v>467.9</v>
      </c>
      <c r="L145" s="31">
        <v>449.35</v>
      </c>
      <c r="M145" s="31">
        <v>1.2607200000000001</v>
      </c>
      <c r="N145" s="1"/>
      <c r="O145" s="1"/>
    </row>
    <row r="146" spans="1:15" ht="12.75" customHeight="1">
      <c r="A146" s="31">
        <v>136</v>
      </c>
      <c r="B146" s="31" t="s">
        <v>359</v>
      </c>
      <c r="C146" s="31">
        <v>139.9</v>
      </c>
      <c r="D146" s="40">
        <v>141.15</v>
      </c>
      <c r="E146" s="40">
        <v>137.80000000000001</v>
      </c>
      <c r="F146" s="40">
        <v>135.70000000000002</v>
      </c>
      <c r="G146" s="40">
        <v>132.35000000000002</v>
      </c>
      <c r="H146" s="40">
        <v>143.25</v>
      </c>
      <c r="I146" s="40">
        <v>146.59999999999997</v>
      </c>
      <c r="J146" s="40">
        <v>148.69999999999999</v>
      </c>
      <c r="K146" s="31">
        <v>144.5</v>
      </c>
      <c r="L146" s="31">
        <v>139.05000000000001</v>
      </c>
      <c r="M146" s="31">
        <v>7.2139300000000004</v>
      </c>
      <c r="N146" s="1"/>
      <c r="O146" s="1"/>
    </row>
    <row r="147" spans="1:15" ht="12.75" customHeight="1">
      <c r="A147" s="31">
        <v>137</v>
      </c>
      <c r="B147" s="31" t="s">
        <v>360</v>
      </c>
      <c r="C147" s="31">
        <v>216.95</v>
      </c>
      <c r="D147" s="40">
        <v>218.81666666666663</v>
      </c>
      <c r="E147" s="40">
        <v>213.28333333333327</v>
      </c>
      <c r="F147" s="40">
        <v>209.61666666666665</v>
      </c>
      <c r="G147" s="40">
        <v>204.08333333333329</v>
      </c>
      <c r="H147" s="40">
        <v>222.48333333333326</v>
      </c>
      <c r="I147" s="40">
        <v>228.01666666666662</v>
      </c>
      <c r="J147" s="40">
        <v>231.68333333333325</v>
      </c>
      <c r="K147" s="31">
        <v>224.35</v>
      </c>
      <c r="L147" s="31">
        <v>215.15</v>
      </c>
      <c r="M147" s="31">
        <v>2.4304199999999998</v>
      </c>
      <c r="N147" s="1"/>
      <c r="O147" s="1"/>
    </row>
    <row r="148" spans="1:15" ht="12.75" customHeight="1">
      <c r="A148" s="31">
        <v>138</v>
      </c>
      <c r="B148" s="31" t="s">
        <v>361</v>
      </c>
      <c r="C148" s="31">
        <v>77.650000000000006</v>
      </c>
      <c r="D148" s="40">
        <v>77.216666666666669</v>
      </c>
      <c r="E148" s="40">
        <v>76.433333333333337</v>
      </c>
      <c r="F148" s="40">
        <v>75.216666666666669</v>
      </c>
      <c r="G148" s="40">
        <v>74.433333333333337</v>
      </c>
      <c r="H148" s="40">
        <v>78.433333333333337</v>
      </c>
      <c r="I148" s="40">
        <v>79.216666666666669</v>
      </c>
      <c r="J148" s="40">
        <v>80.433333333333337</v>
      </c>
      <c r="K148" s="31">
        <v>78</v>
      </c>
      <c r="L148" s="31">
        <v>76</v>
      </c>
      <c r="M148" s="31">
        <v>9.2152100000000008</v>
      </c>
      <c r="N148" s="1"/>
      <c r="O148" s="1"/>
    </row>
    <row r="149" spans="1:15" ht="12.75" customHeight="1">
      <c r="A149" s="31">
        <v>139</v>
      </c>
      <c r="B149" s="31" t="s">
        <v>100</v>
      </c>
      <c r="C149" s="31">
        <v>2590.25</v>
      </c>
      <c r="D149" s="40">
        <v>2591.7333333333331</v>
      </c>
      <c r="E149" s="40">
        <v>2570.4666666666662</v>
      </c>
      <c r="F149" s="40">
        <v>2550.6833333333329</v>
      </c>
      <c r="G149" s="40">
        <v>2529.4166666666661</v>
      </c>
      <c r="H149" s="40">
        <v>2611.5166666666664</v>
      </c>
      <c r="I149" s="40">
        <v>2632.7833333333338</v>
      </c>
      <c r="J149" s="40">
        <v>2652.5666666666666</v>
      </c>
      <c r="K149" s="31">
        <v>2613</v>
      </c>
      <c r="L149" s="31">
        <v>2571.9499999999998</v>
      </c>
      <c r="M149" s="31">
        <v>6.7751200000000003</v>
      </c>
      <c r="N149" s="1"/>
      <c r="O149" s="1"/>
    </row>
    <row r="150" spans="1:15" ht="12.75" customHeight="1">
      <c r="A150" s="31">
        <v>140</v>
      </c>
      <c r="B150" s="31" t="s">
        <v>362</v>
      </c>
      <c r="C150" s="31">
        <v>196.95</v>
      </c>
      <c r="D150" s="40">
        <v>197.46666666666667</v>
      </c>
      <c r="E150" s="40">
        <v>195.48333333333335</v>
      </c>
      <c r="F150" s="40">
        <v>194.01666666666668</v>
      </c>
      <c r="G150" s="40">
        <v>192.03333333333336</v>
      </c>
      <c r="H150" s="40">
        <v>198.93333333333334</v>
      </c>
      <c r="I150" s="40">
        <v>200.91666666666663</v>
      </c>
      <c r="J150" s="40">
        <v>202.38333333333333</v>
      </c>
      <c r="K150" s="31">
        <v>199.45</v>
      </c>
      <c r="L150" s="31">
        <v>196</v>
      </c>
      <c r="M150" s="31">
        <v>0.67949000000000004</v>
      </c>
      <c r="N150" s="1"/>
      <c r="O150" s="1"/>
    </row>
    <row r="151" spans="1:15" ht="12.75" customHeight="1">
      <c r="A151" s="31">
        <v>141</v>
      </c>
      <c r="B151" s="31" t="s">
        <v>255</v>
      </c>
      <c r="C151" s="31">
        <v>520.65</v>
      </c>
      <c r="D151" s="40">
        <v>520.21666666666658</v>
      </c>
      <c r="E151" s="40">
        <v>508.38333333333321</v>
      </c>
      <c r="F151" s="40">
        <v>496.11666666666662</v>
      </c>
      <c r="G151" s="40">
        <v>484.28333333333325</v>
      </c>
      <c r="H151" s="40">
        <v>532.48333333333312</v>
      </c>
      <c r="I151" s="40">
        <v>544.31666666666638</v>
      </c>
      <c r="J151" s="40">
        <v>556.58333333333314</v>
      </c>
      <c r="K151" s="31">
        <v>532.04999999999995</v>
      </c>
      <c r="L151" s="31">
        <v>507.95</v>
      </c>
      <c r="M151" s="31">
        <v>6.6458199999999996</v>
      </c>
      <c r="N151" s="1"/>
      <c r="O151" s="1"/>
    </row>
    <row r="152" spans="1:15" ht="12.75" customHeight="1">
      <c r="A152" s="31">
        <v>142</v>
      </c>
      <c r="B152" s="31" t="s">
        <v>256</v>
      </c>
      <c r="C152" s="31">
        <v>1785.55</v>
      </c>
      <c r="D152" s="40">
        <v>1785.3</v>
      </c>
      <c r="E152" s="40">
        <v>1725.6</v>
      </c>
      <c r="F152" s="40">
        <v>1665.6499999999999</v>
      </c>
      <c r="G152" s="40">
        <v>1605.9499999999998</v>
      </c>
      <c r="H152" s="40">
        <v>1845.25</v>
      </c>
      <c r="I152" s="40">
        <v>1904.9500000000003</v>
      </c>
      <c r="J152" s="40">
        <v>1964.9</v>
      </c>
      <c r="K152" s="31">
        <v>1845</v>
      </c>
      <c r="L152" s="31">
        <v>1725.35</v>
      </c>
      <c r="M152" s="31">
        <v>1.2437800000000001</v>
      </c>
      <c r="N152" s="1"/>
      <c r="O152" s="1"/>
    </row>
    <row r="153" spans="1:15" ht="12.75" customHeight="1">
      <c r="A153" s="31">
        <v>143</v>
      </c>
      <c r="B153" s="31" t="s">
        <v>363</v>
      </c>
      <c r="C153" s="31">
        <v>73.650000000000006</v>
      </c>
      <c r="D153" s="40">
        <v>73.783333333333346</v>
      </c>
      <c r="E153" s="40">
        <v>73.316666666666691</v>
      </c>
      <c r="F153" s="40">
        <v>72.983333333333348</v>
      </c>
      <c r="G153" s="40">
        <v>72.516666666666694</v>
      </c>
      <c r="H153" s="40">
        <v>74.116666666666688</v>
      </c>
      <c r="I153" s="40">
        <v>74.583333333333357</v>
      </c>
      <c r="J153" s="40">
        <v>74.916666666666686</v>
      </c>
      <c r="K153" s="31">
        <v>74.25</v>
      </c>
      <c r="L153" s="31">
        <v>73.45</v>
      </c>
      <c r="M153" s="31">
        <v>12.784269999999999</v>
      </c>
      <c r="N153" s="1"/>
      <c r="O153" s="1"/>
    </row>
    <row r="154" spans="1:15" ht="12.75" customHeight="1">
      <c r="A154" s="31">
        <v>144</v>
      </c>
      <c r="B154" s="31" t="s">
        <v>364</v>
      </c>
      <c r="C154" s="31">
        <v>131.85</v>
      </c>
      <c r="D154" s="40">
        <v>132.48333333333335</v>
      </c>
      <c r="E154" s="40">
        <v>128.9666666666667</v>
      </c>
      <c r="F154" s="40">
        <v>126.08333333333334</v>
      </c>
      <c r="G154" s="40">
        <v>122.56666666666669</v>
      </c>
      <c r="H154" s="40">
        <v>135.3666666666667</v>
      </c>
      <c r="I154" s="40">
        <v>138.88333333333335</v>
      </c>
      <c r="J154" s="40">
        <v>141.76666666666671</v>
      </c>
      <c r="K154" s="31">
        <v>136</v>
      </c>
      <c r="L154" s="31">
        <v>129.6</v>
      </c>
      <c r="M154" s="31">
        <v>7.8928700000000003</v>
      </c>
      <c r="N154" s="1"/>
      <c r="O154" s="1"/>
    </row>
    <row r="155" spans="1:15" ht="12.75" customHeight="1">
      <c r="A155" s="31">
        <v>145</v>
      </c>
      <c r="B155" s="31" t="s">
        <v>365</v>
      </c>
      <c r="C155" s="31">
        <v>810</v>
      </c>
      <c r="D155" s="40">
        <v>811.58333333333337</v>
      </c>
      <c r="E155" s="40">
        <v>803.41666666666674</v>
      </c>
      <c r="F155" s="40">
        <v>796.83333333333337</v>
      </c>
      <c r="G155" s="40">
        <v>788.66666666666674</v>
      </c>
      <c r="H155" s="40">
        <v>818.16666666666674</v>
      </c>
      <c r="I155" s="40">
        <v>826.33333333333348</v>
      </c>
      <c r="J155" s="40">
        <v>832.91666666666674</v>
      </c>
      <c r="K155" s="31">
        <v>819.75</v>
      </c>
      <c r="L155" s="31">
        <v>805</v>
      </c>
      <c r="M155" s="31">
        <v>0.49129</v>
      </c>
      <c r="N155" s="1"/>
      <c r="O155" s="1"/>
    </row>
    <row r="156" spans="1:15" ht="12.75" customHeight="1">
      <c r="A156" s="31">
        <v>146</v>
      </c>
      <c r="B156" s="31" t="s">
        <v>101</v>
      </c>
      <c r="C156" s="31">
        <v>1544.45</v>
      </c>
      <c r="D156" s="40">
        <v>1526.7833333333335</v>
      </c>
      <c r="E156" s="40">
        <v>1503.916666666667</v>
      </c>
      <c r="F156" s="40">
        <v>1463.3833333333334</v>
      </c>
      <c r="G156" s="40">
        <v>1440.5166666666669</v>
      </c>
      <c r="H156" s="40">
        <v>1567.3166666666671</v>
      </c>
      <c r="I156" s="40">
        <v>1590.1833333333334</v>
      </c>
      <c r="J156" s="40">
        <v>1630.7166666666672</v>
      </c>
      <c r="K156" s="31">
        <v>1549.65</v>
      </c>
      <c r="L156" s="31">
        <v>1486.25</v>
      </c>
      <c r="M156" s="31">
        <v>13.643330000000001</v>
      </c>
      <c r="N156" s="1"/>
      <c r="O156" s="1"/>
    </row>
    <row r="157" spans="1:15" ht="12.75" customHeight="1">
      <c r="A157" s="31">
        <v>147</v>
      </c>
      <c r="B157" s="31" t="s">
        <v>102</v>
      </c>
      <c r="C157" s="31">
        <v>176.65</v>
      </c>
      <c r="D157" s="40">
        <v>176.06666666666669</v>
      </c>
      <c r="E157" s="40">
        <v>174.78333333333339</v>
      </c>
      <c r="F157" s="40">
        <v>172.91666666666669</v>
      </c>
      <c r="G157" s="40">
        <v>171.63333333333338</v>
      </c>
      <c r="H157" s="40">
        <v>177.93333333333339</v>
      </c>
      <c r="I157" s="40">
        <v>179.2166666666667</v>
      </c>
      <c r="J157" s="40">
        <v>181.0833333333334</v>
      </c>
      <c r="K157" s="31">
        <v>177.35</v>
      </c>
      <c r="L157" s="31">
        <v>174.2</v>
      </c>
      <c r="M157" s="31">
        <v>22.124669999999998</v>
      </c>
      <c r="N157" s="1"/>
      <c r="O157" s="1"/>
    </row>
    <row r="158" spans="1:15" ht="12.75" customHeight="1">
      <c r="A158" s="31">
        <v>148</v>
      </c>
      <c r="B158" s="31" t="s">
        <v>366</v>
      </c>
      <c r="C158" s="31">
        <v>326.7</v>
      </c>
      <c r="D158" s="40">
        <v>326.76666666666671</v>
      </c>
      <c r="E158" s="40">
        <v>323.78333333333342</v>
      </c>
      <c r="F158" s="40">
        <v>320.86666666666673</v>
      </c>
      <c r="G158" s="40">
        <v>317.88333333333344</v>
      </c>
      <c r="H158" s="40">
        <v>329.68333333333339</v>
      </c>
      <c r="I158" s="40">
        <v>332.66666666666663</v>
      </c>
      <c r="J158" s="40">
        <v>335.58333333333337</v>
      </c>
      <c r="K158" s="31">
        <v>329.75</v>
      </c>
      <c r="L158" s="31">
        <v>323.85000000000002</v>
      </c>
      <c r="M158" s="31">
        <v>0.98368</v>
      </c>
      <c r="N158" s="1"/>
      <c r="O158" s="1"/>
    </row>
    <row r="159" spans="1:15" ht="12.75" customHeight="1">
      <c r="A159" s="31">
        <v>149</v>
      </c>
      <c r="B159" s="31" t="s">
        <v>103</v>
      </c>
      <c r="C159" s="31">
        <v>102</v>
      </c>
      <c r="D159" s="40">
        <v>102.78333333333335</v>
      </c>
      <c r="E159" s="40">
        <v>100.86666666666669</v>
      </c>
      <c r="F159" s="40">
        <v>99.733333333333348</v>
      </c>
      <c r="G159" s="40">
        <v>97.816666666666691</v>
      </c>
      <c r="H159" s="40">
        <v>103.91666666666669</v>
      </c>
      <c r="I159" s="40">
        <v>105.83333333333334</v>
      </c>
      <c r="J159" s="40">
        <v>106.96666666666668</v>
      </c>
      <c r="K159" s="31">
        <v>104.7</v>
      </c>
      <c r="L159" s="31">
        <v>101.65</v>
      </c>
      <c r="M159" s="31">
        <v>256.56806999999998</v>
      </c>
      <c r="N159" s="1"/>
      <c r="O159" s="1"/>
    </row>
    <row r="160" spans="1:15" ht="12.75" customHeight="1">
      <c r="A160" s="31">
        <v>150</v>
      </c>
      <c r="B160" s="31" t="s">
        <v>367</v>
      </c>
      <c r="C160" s="31">
        <v>3443.9</v>
      </c>
      <c r="D160" s="40">
        <v>3411.1166666666663</v>
      </c>
      <c r="E160" s="40">
        <v>3356.2333333333327</v>
      </c>
      <c r="F160" s="40">
        <v>3268.5666666666662</v>
      </c>
      <c r="G160" s="40">
        <v>3213.6833333333325</v>
      </c>
      <c r="H160" s="40">
        <v>3498.7833333333328</v>
      </c>
      <c r="I160" s="40">
        <v>3553.666666666667</v>
      </c>
      <c r="J160" s="40">
        <v>3641.333333333333</v>
      </c>
      <c r="K160" s="31">
        <v>3466</v>
      </c>
      <c r="L160" s="31">
        <v>3323.45</v>
      </c>
      <c r="M160" s="31">
        <v>0.24043</v>
      </c>
      <c r="N160" s="1"/>
      <c r="O160" s="1"/>
    </row>
    <row r="161" spans="1:15" ht="12.75" customHeight="1">
      <c r="A161" s="31">
        <v>151</v>
      </c>
      <c r="B161" s="31" t="s">
        <v>368</v>
      </c>
      <c r="C161" s="31">
        <v>460.5</v>
      </c>
      <c r="D161" s="40">
        <v>460.8</v>
      </c>
      <c r="E161" s="40">
        <v>456.65000000000003</v>
      </c>
      <c r="F161" s="40">
        <v>452.8</v>
      </c>
      <c r="G161" s="40">
        <v>448.65000000000003</v>
      </c>
      <c r="H161" s="40">
        <v>464.65000000000003</v>
      </c>
      <c r="I161" s="40">
        <v>468.8</v>
      </c>
      <c r="J161" s="40">
        <v>472.65000000000003</v>
      </c>
      <c r="K161" s="31">
        <v>464.95</v>
      </c>
      <c r="L161" s="31">
        <v>456.95</v>
      </c>
      <c r="M161" s="31">
        <v>0.82337000000000005</v>
      </c>
      <c r="N161" s="1"/>
      <c r="O161" s="1"/>
    </row>
    <row r="162" spans="1:15" ht="12.75" customHeight="1">
      <c r="A162" s="31">
        <v>152</v>
      </c>
      <c r="B162" s="31" t="s">
        <v>369</v>
      </c>
      <c r="C162" s="31">
        <v>226.35</v>
      </c>
      <c r="D162" s="40">
        <v>226.21666666666667</v>
      </c>
      <c r="E162" s="40">
        <v>224.13333333333333</v>
      </c>
      <c r="F162" s="40">
        <v>221.91666666666666</v>
      </c>
      <c r="G162" s="40">
        <v>219.83333333333331</v>
      </c>
      <c r="H162" s="40">
        <v>228.43333333333334</v>
      </c>
      <c r="I162" s="40">
        <v>230.51666666666665</v>
      </c>
      <c r="J162" s="40">
        <v>232.73333333333335</v>
      </c>
      <c r="K162" s="31">
        <v>228.3</v>
      </c>
      <c r="L162" s="31">
        <v>224</v>
      </c>
      <c r="M162" s="31">
        <v>6.4709199999999996</v>
      </c>
      <c r="N162" s="1"/>
      <c r="O162" s="1"/>
    </row>
    <row r="163" spans="1:15" ht="12.75" customHeight="1">
      <c r="A163" s="31">
        <v>153</v>
      </c>
      <c r="B163" s="31" t="s">
        <v>370</v>
      </c>
      <c r="C163" s="31">
        <v>200.85</v>
      </c>
      <c r="D163" s="40">
        <v>198.86666666666667</v>
      </c>
      <c r="E163" s="40">
        <v>194.48333333333335</v>
      </c>
      <c r="F163" s="40">
        <v>188.11666666666667</v>
      </c>
      <c r="G163" s="40">
        <v>183.73333333333335</v>
      </c>
      <c r="H163" s="40">
        <v>205.23333333333335</v>
      </c>
      <c r="I163" s="40">
        <v>209.61666666666667</v>
      </c>
      <c r="J163" s="40">
        <v>215.98333333333335</v>
      </c>
      <c r="K163" s="31">
        <v>203.25</v>
      </c>
      <c r="L163" s="31">
        <v>192.5</v>
      </c>
      <c r="M163" s="31">
        <v>32.46837</v>
      </c>
      <c r="N163" s="1"/>
      <c r="O163" s="1"/>
    </row>
    <row r="164" spans="1:15" ht="12.75" customHeight="1">
      <c r="A164" s="31">
        <v>154</v>
      </c>
      <c r="B164" s="31" t="s">
        <v>257</v>
      </c>
      <c r="C164" s="31">
        <v>257.25</v>
      </c>
      <c r="D164" s="40">
        <v>254.43333333333331</v>
      </c>
      <c r="E164" s="40">
        <v>250.86666666666662</v>
      </c>
      <c r="F164" s="40">
        <v>244.48333333333332</v>
      </c>
      <c r="G164" s="40">
        <v>240.91666666666663</v>
      </c>
      <c r="H164" s="40">
        <v>260.81666666666661</v>
      </c>
      <c r="I164" s="40">
        <v>264.38333333333327</v>
      </c>
      <c r="J164" s="40">
        <v>270.76666666666659</v>
      </c>
      <c r="K164" s="31">
        <v>258</v>
      </c>
      <c r="L164" s="31">
        <v>248.05</v>
      </c>
      <c r="M164" s="31">
        <v>13.68351</v>
      </c>
      <c r="N164" s="1"/>
      <c r="O164" s="1"/>
    </row>
    <row r="165" spans="1:15" ht="12.75" customHeight="1">
      <c r="A165" s="31">
        <v>155</v>
      </c>
      <c r="B165" s="31" t="s">
        <v>371</v>
      </c>
      <c r="C165" s="31">
        <v>7.1</v>
      </c>
      <c r="D165" s="40">
        <v>7.1499999999999995</v>
      </c>
      <c r="E165" s="40">
        <v>6.9999999999999991</v>
      </c>
      <c r="F165" s="40">
        <v>6.8999999999999995</v>
      </c>
      <c r="G165" s="40">
        <v>6.7499999999999991</v>
      </c>
      <c r="H165" s="40">
        <v>7.2499999999999991</v>
      </c>
      <c r="I165" s="40">
        <v>7.3999999999999995</v>
      </c>
      <c r="J165" s="40">
        <v>7.4999999999999991</v>
      </c>
      <c r="K165" s="31">
        <v>7.3</v>
      </c>
      <c r="L165" s="31">
        <v>7.05</v>
      </c>
      <c r="M165" s="31">
        <v>63.712809999999998</v>
      </c>
      <c r="N165" s="1"/>
      <c r="O165" s="1"/>
    </row>
    <row r="166" spans="1:15" ht="12.75" customHeight="1">
      <c r="A166" s="31">
        <v>156</v>
      </c>
      <c r="B166" s="31" t="s">
        <v>372</v>
      </c>
      <c r="C166" s="31">
        <v>49.6</v>
      </c>
      <c r="D166" s="40">
        <v>49.550000000000004</v>
      </c>
      <c r="E166" s="40">
        <v>48.650000000000006</v>
      </c>
      <c r="F166" s="40">
        <v>47.7</v>
      </c>
      <c r="G166" s="40">
        <v>46.800000000000004</v>
      </c>
      <c r="H166" s="40">
        <v>50.500000000000007</v>
      </c>
      <c r="I166" s="40">
        <v>51.4</v>
      </c>
      <c r="J166" s="40">
        <v>52.350000000000009</v>
      </c>
      <c r="K166" s="31">
        <v>50.45</v>
      </c>
      <c r="L166" s="31">
        <v>48.6</v>
      </c>
      <c r="M166" s="31">
        <v>15.521459999999999</v>
      </c>
      <c r="N166" s="1"/>
      <c r="O166" s="1"/>
    </row>
    <row r="167" spans="1:15" ht="12.75" customHeight="1">
      <c r="A167" s="31">
        <v>157</v>
      </c>
      <c r="B167" s="31" t="s">
        <v>104</v>
      </c>
      <c r="C167" s="31">
        <v>152</v>
      </c>
      <c r="D167" s="40">
        <v>151.11666666666667</v>
      </c>
      <c r="E167" s="40">
        <v>149.73333333333335</v>
      </c>
      <c r="F167" s="40">
        <v>147.46666666666667</v>
      </c>
      <c r="G167" s="40">
        <v>146.08333333333334</v>
      </c>
      <c r="H167" s="40">
        <v>153.38333333333335</v>
      </c>
      <c r="I167" s="40">
        <v>154.76666666666668</v>
      </c>
      <c r="J167" s="40">
        <v>157.03333333333336</v>
      </c>
      <c r="K167" s="31">
        <v>152.5</v>
      </c>
      <c r="L167" s="31">
        <v>148.85</v>
      </c>
      <c r="M167" s="31">
        <v>75.503600000000006</v>
      </c>
      <c r="N167" s="1"/>
      <c r="O167" s="1"/>
    </row>
    <row r="168" spans="1:15" ht="12.75" customHeight="1">
      <c r="A168" s="31">
        <v>158</v>
      </c>
      <c r="B168" s="31" t="s">
        <v>373</v>
      </c>
      <c r="C168" s="31">
        <v>304.35000000000002</v>
      </c>
      <c r="D168" s="40">
        <v>305.11666666666667</v>
      </c>
      <c r="E168" s="40">
        <v>302.23333333333335</v>
      </c>
      <c r="F168" s="40">
        <v>300.11666666666667</v>
      </c>
      <c r="G168" s="40">
        <v>297.23333333333335</v>
      </c>
      <c r="H168" s="40">
        <v>307.23333333333335</v>
      </c>
      <c r="I168" s="40">
        <v>310.11666666666667</v>
      </c>
      <c r="J168" s="40">
        <v>312.23333333333335</v>
      </c>
      <c r="K168" s="31">
        <v>308</v>
      </c>
      <c r="L168" s="31">
        <v>303</v>
      </c>
      <c r="M168" s="31">
        <v>0.23746</v>
      </c>
      <c r="N168" s="1"/>
      <c r="O168" s="1"/>
    </row>
    <row r="169" spans="1:15" ht="12.75" customHeight="1">
      <c r="A169" s="31">
        <v>159</v>
      </c>
      <c r="B169" s="31" t="s">
        <v>374</v>
      </c>
      <c r="C169" s="31">
        <v>4869.95</v>
      </c>
      <c r="D169" s="40">
        <v>4824.2166666666672</v>
      </c>
      <c r="E169" s="40">
        <v>4733.4333333333343</v>
      </c>
      <c r="F169" s="40">
        <v>4596.916666666667</v>
      </c>
      <c r="G169" s="40">
        <v>4506.1333333333341</v>
      </c>
      <c r="H169" s="40">
        <v>4960.7333333333345</v>
      </c>
      <c r="I169" s="40">
        <v>5051.5166666666673</v>
      </c>
      <c r="J169" s="40">
        <v>5188.0333333333347</v>
      </c>
      <c r="K169" s="31">
        <v>4915</v>
      </c>
      <c r="L169" s="31">
        <v>4687.7</v>
      </c>
      <c r="M169" s="31">
        <v>0.29215999999999998</v>
      </c>
      <c r="N169" s="1"/>
      <c r="O169" s="1"/>
    </row>
    <row r="170" spans="1:15" ht="12.75" customHeight="1">
      <c r="A170" s="31">
        <v>160</v>
      </c>
      <c r="B170" s="31" t="s">
        <v>107</v>
      </c>
      <c r="C170" s="31">
        <v>41.2</v>
      </c>
      <c r="D170" s="40">
        <v>41.133333333333333</v>
      </c>
      <c r="E170" s="40">
        <v>40.666666666666664</v>
      </c>
      <c r="F170" s="40">
        <v>40.133333333333333</v>
      </c>
      <c r="G170" s="40">
        <v>39.666666666666664</v>
      </c>
      <c r="H170" s="40">
        <v>41.666666666666664</v>
      </c>
      <c r="I170" s="40">
        <v>42.133333333333333</v>
      </c>
      <c r="J170" s="40">
        <v>42.666666666666664</v>
      </c>
      <c r="K170" s="31">
        <v>41.6</v>
      </c>
      <c r="L170" s="31">
        <v>40.6</v>
      </c>
      <c r="M170" s="31">
        <v>122.80853</v>
      </c>
      <c r="N170" s="1"/>
      <c r="O170" s="1"/>
    </row>
    <row r="171" spans="1:15" ht="12.75" customHeight="1">
      <c r="A171" s="31">
        <v>161</v>
      </c>
      <c r="B171" s="31" t="s">
        <v>375</v>
      </c>
      <c r="C171" s="31">
        <v>3161.95</v>
      </c>
      <c r="D171" s="40">
        <v>3163.9333333333329</v>
      </c>
      <c r="E171" s="40">
        <v>3105.9166666666661</v>
      </c>
      <c r="F171" s="40">
        <v>3049.8833333333332</v>
      </c>
      <c r="G171" s="40">
        <v>2991.8666666666663</v>
      </c>
      <c r="H171" s="40">
        <v>3219.9666666666658</v>
      </c>
      <c r="I171" s="40">
        <v>3277.9833333333331</v>
      </c>
      <c r="J171" s="40">
        <v>3334.0166666666655</v>
      </c>
      <c r="K171" s="31">
        <v>3221.95</v>
      </c>
      <c r="L171" s="31">
        <v>3107.9</v>
      </c>
      <c r="M171" s="31">
        <v>0.25623000000000001</v>
      </c>
      <c r="N171" s="1"/>
      <c r="O171" s="1"/>
    </row>
    <row r="172" spans="1:15" ht="12.75" customHeight="1">
      <c r="A172" s="31">
        <v>162</v>
      </c>
      <c r="B172" s="31" t="s">
        <v>376</v>
      </c>
      <c r="C172" s="31">
        <v>221.6</v>
      </c>
      <c r="D172" s="40">
        <v>222.55000000000004</v>
      </c>
      <c r="E172" s="40">
        <v>218.10000000000008</v>
      </c>
      <c r="F172" s="40">
        <v>214.60000000000005</v>
      </c>
      <c r="G172" s="40">
        <v>210.15000000000009</v>
      </c>
      <c r="H172" s="40">
        <v>226.05000000000007</v>
      </c>
      <c r="I172" s="40">
        <v>230.50000000000006</v>
      </c>
      <c r="J172" s="40">
        <v>234.00000000000006</v>
      </c>
      <c r="K172" s="31">
        <v>227</v>
      </c>
      <c r="L172" s="31">
        <v>219.05</v>
      </c>
      <c r="M172" s="31">
        <v>1.87252</v>
      </c>
      <c r="N172" s="1"/>
      <c r="O172" s="1"/>
    </row>
    <row r="173" spans="1:15" ht="12.75" customHeight="1">
      <c r="A173" s="31">
        <v>163</v>
      </c>
      <c r="B173" s="31" t="s">
        <v>377</v>
      </c>
      <c r="C173" s="31">
        <v>3365.65</v>
      </c>
      <c r="D173" s="40">
        <v>3369.9166666666665</v>
      </c>
      <c r="E173" s="40">
        <v>3319.833333333333</v>
      </c>
      <c r="F173" s="40">
        <v>3274.0166666666664</v>
      </c>
      <c r="G173" s="40">
        <v>3223.9333333333329</v>
      </c>
      <c r="H173" s="40">
        <v>3415.7333333333331</v>
      </c>
      <c r="I173" s="40">
        <v>3465.8166666666662</v>
      </c>
      <c r="J173" s="40">
        <v>3511.6333333333332</v>
      </c>
      <c r="K173" s="31">
        <v>3420</v>
      </c>
      <c r="L173" s="31">
        <v>3324.1</v>
      </c>
      <c r="M173" s="31">
        <v>0.12706000000000001</v>
      </c>
      <c r="N173" s="1"/>
      <c r="O173" s="1"/>
    </row>
    <row r="174" spans="1:15" ht="12.75" customHeight="1">
      <c r="A174" s="31">
        <v>164</v>
      </c>
      <c r="B174" s="31" t="s">
        <v>378</v>
      </c>
      <c r="C174" s="31">
        <v>136.44999999999999</v>
      </c>
      <c r="D174" s="40">
        <v>136.95000000000002</v>
      </c>
      <c r="E174" s="40">
        <v>135.10000000000002</v>
      </c>
      <c r="F174" s="40">
        <v>133.75</v>
      </c>
      <c r="G174" s="40">
        <v>131.9</v>
      </c>
      <c r="H174" s="40">
        <v>138.30000000000004</v>
      </c>
      <c r="I174" s="40">
        <v>140.15</v>
      </c>
      <c r="J174" s="40">
        <v>141.50000000000006</v>
      </c>
      <c r="K174" s="31">
        <v>138.80000000000001</v>
      </c>
      <c r="L174" s="31">
        <v>135.6</v>
      </c>
      <c r="M174" s="31">
        <v>6.0374100000000004</v>
      </c>
      <c r="N174" s="1"/>
      <c r="O174" s="1"/>
    </row>
    <row r="175" spans="1:15" ht="12.75" customHeight="1">
      <c r="A175" s="31">
        <v>165</v>
      </c>
      <c r="B175" s="31" t="s">
        <v>379</v>
      </c>
      <c r="C175" s="31">
        <v>5690</v>
      </c>
      <c r="D175" s="40">
        <v>5687.666666666667</v>
      </c>
      <c r="E175" s="40">
        <v>5657.2833333333338</v>
      </c>
      <c r="F175" s="40">
        <v>5624.5666666666666</v>
      </c>
      <c r="G175" s="40">
        <v>5594.1833333333334</v>
      </c>
      <c r="H175" s="40">
        <v>5720.3833333333341</v>
      </c>
      <c r="I175" s="40">
        <v>5750.7666666666673</v>
      </c>
      <c r="J175" s="40">
        <v>5783.4833333333345</v>
      </c>
      <c r="K175" s="31">
        <v>5718.05</v>
      </c>
      <c r="L175" s="31">
        <v>5654.95</v>
      </c>
      <c r="M175" s="31">
        <v>2.1430000000000001E-2</v>
      </c>
      <c r="N175" s="1"/>
      <c r="O175" s="1"/>
    </row>
    <row r="176" spans="1:15" ht="12.75" customHeight="1">
      <c r="A176" s="31">
        <v>166</v>
      </c>
      <c r="B176" s="31" t="s">
        <v>258</v>
      </c>
      <c r="C176" s="31">
        <v>3560.3</v>
      </c>
      <c r="D176" s="40">
        <v>3617.6</v>
      </c>
      <c r="E176" s="40">
        <v>3455.2</v>
      </c>
      <c r="F176" s="40">
        <v>3350.1</v>
      </c>
      <c r="G176" s="40">
        <v>3187.7</v>
      </c>
      <c r="H176" s="40">
        <v>3722.7</v>
      </c>
      <c r="I176" s="40">
        <v>3885.1000000000004</v>
      </c>
      <c r="J176" s="40">
        <v>3990.2</v>
      </c>
      <c r="K176" s="31">
        <v>3780</v>
      </c>
      <c r="L176" s="31">
        <v>3512.5</v>
      </c>
      <c r="M176" s="31">
        <v>3.7270500000000002</v>
      </c>
      <c r="N176" s="1"/>
      <c r="O176" s="1"/>
    </row>
    <row r="177" spans="1:15" ht="12.75" customHeight="1">
      <c r="A177" s="31">
        <v>167</v>
      </c>
      <c r="B177" s="31" t="s">
        <v>380</v>
      </c>
      <c r="C177" s="31">
        <v>1462.4</v>
      </c>
      <c r="D177" s="40">
        <v>1462.5666666666666</v>
      </c>
      <c r="E177" s="40">
        <v>1451.5833333333333</v>
      </c>
      <c r="F177" s="40">
        <v>1440.7666666666667</v>
      </c>
      <c r="G177" s="40">
        <v>1429.7833333333333</v>
      </c>
      <c r="H177" s="40">
        <v>1473.3833333333332</v>
      </c>
      <c r="I177" s="40">
        <v>1484.3666666666668</v>
      </c>
      <c r="J177" s="40">
        <v>1495.1833333333332</v>
      </c>
      <c r="K177" s="31">
        <v>1473.55</v>
      </c>
      <c r="L177" s="31">
        <v>1451.75</v>
      </c>
      <c r="M177" s="31">
        <v>0.19248000000000001</v>
      </c>
      <c r="N177" s="1"/>
      <c r="O177" s="1"/>
    </row>
    <row r="178" spans="1:15" ht="12.75" customHeight="1">
      <c r="A178" s="31">
        <v>168</v>
      </c>
      <c r="B178" s="31" t="s">
        <v>105</v>
      </c>
      <c r="C178" s="31">
        <v>507.9</v>
      </c>
      <c r="D178" s="40">
        <v>501.7</v>
      </c>
      <c r="E178" s="40">
        <v>493.84999999999997</v>
      </c>
      <c r="F178" s="40">
        <v>479.79999999999995</v>
      </c>
      <c r="G178" s="40">
        <v>471.94999999999993</v>
      </c>
      <c r="H178" s="40">
        <v>515.75</v>
      </c>
      <c r="I178" s="40">
        <v>523.6</v>
      </c>
      <c r="J178" s="40">
        <v>537.65000000000009</v>
      </c>
      <c r="K178" s="31">
        <v>509.55</v>
      </c>
      <c r="L178" s="31">
        <v>487.65</v>
      </c>
      <c r="M178" s="31">
        <v>11.73704</v>
      </c>
      <c r="N178" s="1"/>
      <c r="O178" s="1"/>
    </row>
    <row r="179" spans="1:15" ht="12.75" customHeight="1">
      <c r="A179" s="31">
        <v>169</v>
      </c>
      <c r="B179" s="31" t="s">
        <v>381</v>
      </c>
      <c r="C179" s="31">
        <v>1311.2</v>
      </c>
      <c r="D179" s="40">
        <v>1321.0666666666666</v>
      </c>
      <c r="E179" s="40">
        <v>1291.8333333333333</v>
      </c>
      <c r="F179" s="40">
        <v>1272.4666666666667</v>
      </c>
      <c r="G179" s="40">
        <v>1243.2333333333333</v>
      </c>
      <c r="H179" s="40">
        <v>1340.4333333333332</v>
      </c>
      <c r="I179" s="40">
        <v>1369.6666666666667</v>
      </c>
      <c r="J179" s="40">
        <v>1389.0333333333331</v>
      </c>
      <c r="K179" s="31">
        <v>1350.3</v>
      </c>
      <c r="L179" s="31">
        <v>1301.7</v>
      </c>
      <c r="M179" s="31">
        <v>0.75222</v>
      </c>
      <c r="N179" s="1"/>
      <c r="O179" s="1"/>
    </row>
    <row r="180" spans="1:15" ht="12.75" customHeight="1">
      <c r="A180" s="31">
        <v>170</v>
      </c>
      <c r="B180" s="31" t="s">
        <v>259</v>
      </c>
      <c r="C180" s="31">
        <v>593.45000000000005</v>
      </c>
      <c r="D180" s="40">
        <v>594.35</v>
      </c>
      <c r="E180" s="40">
        <v>585.70000000000005</v>
      </c>
      <c r="F180" s="40">
        <v>577.95000000000005</v>
      </c>
      <c r="G180" s="40">
        <v>569.30000000000007</v>
      </c>
      <c r="H180" s="40">
        <v>602.1</v>
      </c>
      <c r="I180" s="40">
        <v>610.74999999999989</v>
      </c>
      <c r="J180" s="40">
        <v>618.5</v>
      </c>
      <c r="K180" s="31">
        <v>603</v>
      </c>
      <c r="L180" s="31">
        <v>586.6</v>
      </c>
      <c r="M180" s="31">
        <v>0.59621999999999997</v>
      </c>
      <c r="N180" s="1"/>
      <c r="O180" s="1"/>
    </row>
    <row r="181" spans="1:15" ht="12.75" customHeight="1">
      <c r="A181" s="31">
        <v>171</v>
      </c>
      <c r="B181" s="31" t="s">
        <v>108</v>
      </c>
      <c r="C181" s="31">
        <v>964</v>
      </c>
      <c r="D181" s="40">
        <v>956</v>
      </c>
      <c r="E181" s="40">
        <v>943.1</v>
      </c>
      <c r="F181" s="40">
        <v>922.2</v>
      </c>
      <c r="G181" s="40">
        <v>909.30000000000007</v>
      </c>
      <c r="H181" s="40">
        <v>976.9</v>
      </c>
      <c r="I181" s="40">
        <v>989.80000000000007</v>
      </c>
      <c r="J181" s="40">
        <v>1010.6999999999999</v>
      </c>
      <c r="K181" s="31">
        <v>968.9</v>
      </c>
      <c r="L181" s="31">
        <v>935.1</v>
      </c>
      <c r="M181" s="31">
        <v>8.6769200000000009</v>
      </c>
      <c r="N181" s="1"/>
      <c r="O181" s="1"/>
    </row>
    <row r="182" spans="1:15" ht="12.75" customHeight="1">
      <c r="A182" s="31">
        <v>172</v>
      </c>
      <c r="B182" s="31" t="s">
        <v>260</v>
      </c>
      <c r="C182" s="31">
        <v>575.45000000000005</v>
      </c>
      <c r="D182" s="40">
        <v>574.83333333333337</v>
      </c>
      <c r="E182" s="40">
        <v>570.66666666666674</v>
      </c>
      <c r="F182" s="40">
        <v>565.88333333333333</v>
      </c>
      <c r="G182" s="40">
        <v>561.7166666666667</v>
      </c>
      <c r="H182" s="40">
        <v>579.61666666666679</v>
      </c>
      <c r="I182" s="40">
        <v>583.78333333333353</v>
      </c>
      <c r="J182" s="40">
        <v>588.56666666666683</v>
      </c>
      <c r="K182" s="31">
        <v>579</v>
      </c>
      <c r="L182" s="31">
        <v>570.04999999999995</v>
      </c>
      <c r="M182" s="31">
        <v>0.70509999999999995</v>
      </c>
      <c r="N182" s="1"/>
      <c r="O182" s="1"/>
    </row>
    <row r="183" spans="1:15" ht="12.75" customHeight="1">
      <c r="A183" s="31">
        <v>173</v>
      </c>
      <c r="B183" s="31" t="s">
        <v>109</v>
      </c>
      <c r="C183" s="31">
        <v>2345.25</v>
      </c>
      <c r="D183" s="40">
        <v>2324.9500000000003</v>
      </c>
      <c r="E183" s="40">
        <v>2286.4000000000005</v>
      </c>
      <c r="F183" s="40">
        <v>2227.5500000000002</v>
      </c>
      <c r="G183" s="40">
        <v>2189.0000000000005</v>
      </c>
      <c r="H183" s="40">
        <v>2383.8000000000006</v>
      </c>
      <c r="I183" s="40">
        <v>2422.3500000000008</v>
      </c>
      <c r="J183" s="40">
        <v>2481.2000000000007</v>
      </c>
      <c r="K183" s="31">
        <v>2363.5</v>
      </c>
      <c r="L183" s="31">
        <v>2266.1</v>
      </c>
      <c r="M183" s="31">
        <v>10.14326</v>
      </c>
      <c r="N183" s="1"/>
      <c r="O183" s="1"/>
    </row>
    <row r="184" spans="1:15" ht="12.75" customHeight="1">
      <c r="A184" s="31">
        <v>174</v>
      </c>
      <c r="B184" s="31" t="s">
        <v>110</v>
      </c>
      <c r="C184" s="31">
        <v>317.64999999999998</v>
      </c>
      <c r="D184" s="40">
        <v>317.31666666666666</v>
      </c>
      <c r="E184" s="40">
        <v>315.18333333333334</v>
      </c>
      <c r="F184" s="40">
        <v>312.7166666666667</v>
      </c>
      <c r="G184" s="40">
        <v>310.58333333333337</v>
      </c>
      <c r="H184" s="40">
        <v>319.7833333333333</v>
      </c>
      <c r="I184" s="40">
        <v>321.91666666666663</v>
      </c>
      <c r="J184" s="40">
        <v>324.38333333333327</v>
      </c>
      <c r="K184" s="31">
        <v>319.45</v>
      </c>
      <c r="L184" s="31">
        <v>314.85000000000002</v>
      </c>
      <c r="M184" s="31">
        <v>7.8899800000000004</v>
      </c>
      <c r="N184" s="1"/>
      <c r="O184" s="1"/>
    </row>
    <row r="185" spans="1:15" ht="12.75" customHeight="1">
      <c r="A185" s="31">
        <v>175</v>
      </c>
      <c r="B185" s="31" t="s">
        <v>382</v>
      </c>
      <c r="C185" s="31">
        <v>556.75</v>
      </c>
      <c r="D185" s="40">
        <v>546.69999999999993</v>
      </c>
      <c r="E185" s="40">
        <v>526.19999999999982</v>
      </c>
      <c r="F185" s="40">
        <v>495.64999999999986</v>
      </c>
      <c r="G185" s="40">
        <v>475.14999999999975</v>
      </c>
      <c r="H185" s="40">
        <v>577.24999999999989</v>
      </c>
      <c r="I185" s="40">
        <v>597.75000000000011</v>
      </c>
      <c r="J185" s="40">
        <v>628.29999999999995</v>
      </c>
      <c r="K185" s="31">
        <v>567.20000000000005</v>
      </c>
      <c r="L185" s="31">
        <v>516.15</v>
      </c>
      <c r="M185" s="31">
        <v>8.1652900000000006</v>
      </c>
      <c r="N185" s="1"/>
      <c r="O185" s="1"/>
    </row>
    <row r="186" spans="1:15" ht="12.75" customHeight="1">
      <c r="A186" s="31">
        <v>176</v>
      </c>
      <c r="B186" s="31" t="s">
        <v>111</v>
      </c>
      <c r="C186" s="31">
        <v>1739.4</v>
      </c>
      <c r="D186" s="40">
        <v>1736.8833333333332</v>
      </c>
      <c r="E186" s="40">
        <v>1706.7666666666664</v>
      </c>
      <c r="F186" s="40">
        <v>1674.1333333333332</v>
      </c>
      <c r="G186" s="40">
        <v>1644.0166666666664</v>
      </c>
      <c r="H186" s="40">
        <v>1769.5166666666664</v>
      </c>
      <c r="I186" s="40">
        <v>1799.6333333333332</v>
      </c>
      <c r="J186" s="40">
        <v>1832.2666666666664</v>
      </c>
      <c r="K186" s="31">
        <v>1767</v>
      </c>
      <c r="L186" s="31">
        <v>1704.25</v>
      </c>
      <c r="M186" s="31">
        <v>13.34788</v>
      </c>
      <c r="N186" s="1"/>
      <c r="O186" s="1"/>
    </row>
    <row r="187" spans="1:15" ht="12.75" customHeight="1">
      <c r="A187" s="31">
        <v>177</v>
      </c>
      <c r="B187" s="31" t="s">
        <v>383</v>
      </c>
      <c r="C187" s="31">
        <v>314.64999999999998</v>
      </c>
      <c r="D187" s="40">
        <v>314.7833333333333</v>
      </c>
      <c r="E187" s="40">
        <v>310.66666666666663</v>
      </c>
      <c r="F187" s="40">
        <v>306.68333333333334</v>
      </c>
      <c r="G187" s="40">
        <v>302.56666666666666</v>
      </c>
      <c r="H187" s="40">
        <v>318.76666666666659</v>
      </c>
      <c r="I187" s="40">
        <v>322.88333333333327</v>
      </c>
      <c r="J187" s="40">
        <v>326.86666666666656</v>
      </c>
      <c r="K187" s="31">
        <v>318.89999999999998</v>
      </c>
      <c r="L187" s="31">
        <v>310.8</v>
      </c>
      <c r="M187" s="31">
        <v>2.2819699999999998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131.35</v>
      </c>
      <c r="D188" s="40">
        <v>133.93333333333334</v>
      </c>
      <c r="E188" s="40">
        <v>126.61666666666667</v>
      </c>
      <c r="F188" s="40">
        <v>121.88333333333333</v>
      </c>
      <c r="G188" s="40">
        <v>114.56666666666666</v>
      </c>
      <c r="H188" s="40">
        <v>138.66666666666669</v>
      </c>
      <c r="I188" s="40">
        <v>145.98333333333335</v>
      </c>
      <c r="J188" s="40">
        <v>150.7166666666667</v>
      </c>
      <c r="K188" s="31">
        <v>141.25</v>
      </c>
      <c r="L188" s="31">
        <v>129.19999999999999</v>
      </c>
      <c r="M188" s="31">
        <v>24.272929999999999</v>
      </c>
      <c r="N188" s="1"/>
      <c r="O188" s="1"/>
    </row>
    <row r="189" spans="1:15" ht="12.75" customHeight="1">
      <c r="A189" s="31">
        <v>179</v>
      </c>
      <c r="B189" s="31" t="s">
        <v>385</v>
      </c>
      <c r="C189" s="31">
        <v>1595.1</v>
      </c>
      <c r="D189" s="40">
        <v>1566.45</v>
      </c>
      <c r="E189" s="40">
        <v>1528.65</v>
      </c>
      <c r="F189" s="40">
        <v>1462.2</v>
      </c>
      <c r="G189" s="40">
        <v>1424.4</v>
      </c>
      <c r="H189" s="40">
        <v>1632.9</v>
      </c>
      <c r="I189" s="40">
        <v>1670.6999999999998</v>
      </c>
      <c r="J189" s="40">
        <v>1737.15</v>
      </c>
      <c r="K189" s="31">
        <v>1604.25</v>
      </c>
      <c r="L189" s="31">
        <v>1500</v>
      </c>
      <c r="M189" s="31">
        <v>1.2178500000000001</v>
      </c>
      <c r="N189" s="1"/>
      <c r="O189" s="1"/>
    </row>
    <row r="190" spans="1:15" ht="12.75" customHeight="1">
      <c r="A190" s="31">
        <v>180</v>
      </c>
      <c r="B190" s="31" t="s">
        <v>386</v>
      </c>
      <c r="C190" s="31">
        <v>724.75</v>
      </c>
      <c r="D190" s="40">
        <v>701.61666666666667</v>
      </c>
      <c r="E190" s="40">
        <v>678.48333333333335</v>
      </c>
      <c r="F190" s="40">
        <v>632.2166666666667</v>
      </c>
      <c r="G190" s="40">
        <v>609.08333333333337</v>
      </c>
      <c r="H190" s="40">
        <v>747.88333333333333</v>
      </c>
      <c r="I190" s="40">
        <v>771.01666666666677</v>
      </c>
      <c r="J190" s="40">
        <v>817.2833333333333</v>
      </c>
      <c r="K190" s="31">
        <v>724.75</v>
      </c>
      <c r="L190" s="31">
        <v>655.35</v>
      </c>
      <c r="M190" s="31">
        <v>5.8819299999999997</v>
      </c>
      <c r="N190" s="1"/>
      <c r="O190" s="1"/>
    </row>
    <row r="191" spans="1:15" ht="12.75" customHeight="1">
      <c r="A191" s="31">
        <v>181</v>
      </c>
      <c r="B191" s="31" t="s">
        <v>387</v>
      </c>
      <c r="C191" s="31">
        <v>168.3</v>
      </c>
      <c r="D191" s="40">
        <v>168.29999999999998</v>
      </c>
      <c r="E191" s="40">
        <v>165.99999999999997</v>
      </c>
      <c r="F191" s="40">
        <v>163.69999999999999</v>
      </c>
      <c r="G191" s="40">
        <v>161.39999999999998</v>
      </c>
      <c r="H191" s="40">
        <v>170.59999999999997</v>
      </c>
      <c r="I191" s="40">
        <v>172.89999999999998</v>
      </c>
      <c r="J191" s="40">
        <v>175.19999999999996</v>
      </c>
      <c r="K191" s="31">
        <v>170.6</v>
      </c>
      <c r="L191" s="31">
        <v>166</v>
      </c>
      <c r="M191" s="31">
        <v>2.0329600000000001</v>
      </c>
      <c r="N191" s="1"/>
      <c r="O191" s="1"/>
    </row>
    <row r="192" spans="1:15" ht="12.75" customHeight="1">
      <c r="A192" s="31">
        <v>182</v>
      </c>
      <c r="B192" s="31" t="s">
        <v>388</v>
      </c>
      <c r="C192" s="31">
        <v>1804.85</v>
      </c>
      <c r="D192" s="40">
        <v>1809.6500000000003</v>
      </c>
      <c r="E192" s="40">
        <v>1740.3500000000006</v>
      </c>
      <c r="F192" s="40">
        <v>1675.8500000000004</v>
      </c>
      <c r="G192" s="40">
        <v>1606.5500000000006</v>
      </c>
      <c r="H192" s="40">
        <v>1874.1500000000005</v>
      </c>
      <c r="I192" s="40">
        <v>1943.4500000000003</v>
      </c>
      <c r="J192" s="40">
        <v>2007.9500000000005</v>
      </c>
      <c r="K192" s="31">
        <v>1878.95</v>
      </c>
      <c r="L192" s="31">
        <v>1745.15</v>
      </c>
      <c r="M192" s="31">
        <v>1.13348</v>
      </c>
      <c r="N192" s="1"/>
      <c r="O192" s="1"/>
    </row>
    <row r="193" spans="1:15" ht="12.75" customHeight="1">
      <c r="A193" s="31">
        <v>183</v>
      </c>
      <c r="B193" s="31" t="s">
        <v>112</v>
      </c>
      <c r="C193" s="31">
        <v>595.20000000000005</v>
      </c>
      <c r="D193" s="40">
        <v>591.48333333333335</v>
      </c>
      <c r="E193" s="40">
        <v>584.9666666666667</v>
      </c>
      <c r="F193" s="40">
        <v>574.73333333333335</v>
      </c>
      <c r="G193" s="40">
        <v>568.2166666666667</v>
      </c>
      <c r="H193" s="40">
        <v>601.7166666666667</v>
      </c>
      <c r="I193" s="40">
        <v>608.23333333333335</v>
      </c>
      <c r="J193" s="40">
        <v>618.4666666666667</v>
      </c>
      <c r="K193" s="31">
        <v>598</v>
      </c>
      <c r="L193" s="31">
        <v>581.25</v>
      </c>
      <c r="M193" s="31">
        <v>9.3452800000000007</v>
      </c>
      <c r="N193" s="1"/>
      <c r="O193" s="1"/>
    </row>
    <row r="194" spans="1:15" ht="12.75" customHeight="1">
      <c r="A194" s="31">
        <v>184</v>
      </c>
      <c r="B194" s="31" t="s">
        <v>389</v>
      </c>
      <c r="C194" s="31">
        <v>441.45</v>
      </c>
      <c r="D194" s="40">
        <v>446.3</v>
      </c>
      <c r="E194" s="40">
        <v>432.8</v>
      </c>
      <c r="F194" s="40">
        <v>424.15</v>
      </c>
      <c r="G194" s="40">
        <v>410.65</v>
      </c>
      <c r="H194" s="40">
        <v>454.95000000000005</v>
      </c>
      <c r="I194" s="40">
        <v>468.45000000000005</v>
      </c>
      <c r="J194" s="40">
        <v>477.10000000000008</v>
      </c>
      <c r="K194" s="31">
        <v>459.8</v>
      </c>
      <c r="L194" s="31">
        <v>437.65</v>
      </c>
      <c r="M194" s="31">
        <v>8.2698599999999995</v>
      </c>
      <c r="N194" s="1"/>
      <c r="O194" s="1"/>
    </row>
    <row r="195" spans="1:15" ht="12.75" customHeight="1">
      <c r="A195" s="31">
        <v>185</v>
      </c>
      <c r="B195" s="31" t="s">
        <v>390</v>
      </c>
      <c r="C195" s="31">
        <v>109.65</v>
      </c>
      <c r="D195" s="40">
        <v>109.85000000000001</v>
      </c>
      <c r="E195" s="40">
        <v>108.05000000000001</v>
      </c>
      <c r="F195" s="40">
        <v>106.45</v>
      </c>
      <c r="G195" s="40">
        <v>104.65</v>
      </c>
      <c r="H195" s="40">
        <v>111.45000000000002</v>
      </c>
      <c r="I195" s="40">
        <v>113.25</v>
      </c>
      <c r="J195" s="40">
        <v>114.85000000000002</v>
      </c>
      <c r="K195" s="31">
        <v>111.65</v>
      </c>
      <c r="L195" s="31">
        <v>108.25</v>
      </c>
      <c r="M195" s="31">
        <v>5.1658299999999997</v>
      </c>
      <c r="N195" s="1"/>
      <c r="O195" s="1"/>
    </row>
    <row r="196" spans="1:15" ht="12.75" customHeight="1">
      <c r="A196" s="31">
        <v>186</v>
      </c>
      <c r="B196" s="31" t="s">
        <v>391</v>
      </c>
      <c r="C196" s="31">
        <v>133.30000000000001</v>
      </c>
      <c r="D196" s="40">
        <v>132.08333333333334</v>
      </c>
      <c r="E196" s="40">
        <v>128.16666666666669</v>
      </c>
      <c r="F196" s="40">
        <v>123.03333333333335</v>
      </c>
      <c r="G196" s="40">
        <v>119.11666666666669</v>
      </c>
      <c r="H196" s="40">
        <v>137.2166666666667</v>
      </c>
      <c r="I196" s="40">
        <v>141.13333333333338</v>
      </c>
      <c r="J196" s="40">
        <v>146.26666666666668</v>
      </c>
      <c r="K196" s="31">
        <v>136</v>
      </c>
      <c r="L196" s="31">
        <v>126.95</v>
      </c>
      <c r="M196" s="31">
        <v>32.612079999999999</v>
      </c>
      <c r="N196" s="1"/>
      <c r="O196" s="1"/>
    </row>
    <row r="197" spans="1:15" ht="12.75" customHeight="1">
      <c r="A197" s="31">
        <v>187</v>
      </c>
      <c r="B197" s="31" t="s">
        <v>261</v>
      </c>
      <c r="C197" s="31">
        <v>305.10000000000002</v>
      </c>
      <c r="D197" s="40">
        <v>304.91666666666669</v>
      </c>
      <c r="E197" s="40">
        <v>302.38333333333338</v>
      </c>
      <c r="F197" s="40">
        <v>299.66666666666669</v>
      </c>
      <c r="G197" s="40">
        <v>297.13333333333338</v>
      </c>
      <c r="H197" s="40">
        <v>307.63333333333338</v>
      </c>
      <c r="I197" s="40">
        <v>310.16666666666669</v>
      </c>
      <c r="J197" s="40">
        <v>312.88333333333338</v>
      </c>
      <c r="K197" s="31">
        <v>307.45</v>
      </c>
      <c r="L197" s="31">
        <v>302.2</v>
      </c>
      <c r="M197" s="31">
        <v>7.7399699999999996</v>
      </c>
      <c r="N197" s="1"/>
      <c r="O197" s="1"/>
    </row>
    <row r="198" spans="1:15" ht="12.75" customHeight="1">
      <c r="A198" s="31">
        <v>188</v>
      </c>
      <c r="B198" s="31" t="s">
        <v>392</v>
      </c>
      <c r="C198" s="31">
        <v>593.65</v>
      </c>
      <c r="D198" s="40">
        <v>594.55000000000007</v>
      </c>
      <c r="E198" s="40">
        <v>569.10000000000014</v>
      </c>
      <c r="F198" s="40">
        <v>544.55000000000007</v>
      </c>
      <c r="G198" s="40">
        <v>519.10000000000014</v>
      </c>
      <c r="H198" s="40">
        <v>619.10000000000014</v>
      </c>
      <c r="I198" s="40">
        <v>644.55000000000018</v>
      </c>
      <c r="J198" s="40">
        <v>669.10000000000014</v>
      </c>
      <c r="K198" s="31">
        <v>620</v>
      </c>
      <c r="L198" s="31">
        <v>570</v>
      </c>
      <c r="M198" s="31">
        <v>0.53208</v>
      </c>
      <c r="N198" s="1"/>
      <c r="O198" s="1"/>
    </row>
    <row r="199" spans="1:15" ht="12.75" customHeight="1">
      <c r="A199" s="31">
        <v>189</v>
      </c>
      <c r="B199" s="31" t="s">
        <v>393</v>
      </c>
      <c r="C199" s="31">
        <v>2126.8000000000002</v>
      </c>
      <c r="D199" s="40">
        <v>2086.2666666666669</v>
      </c>
      <c r="E199" s="40">
        <v>2010.5333333333338</v>
      </c>
      <c r="F199" s="40">
        <v>1894.2666666666669</v>
      </c>
      <c r="G199" s="40">
        <v>1818.5333333333338</v>
      </c>
      <c r="H199" s="40">
        <v>2202.5333333333338</v>
      </c>
      <c r="I199" s="40">
        <v>2278.2666666666664</v>
      </c>
      <c r="J199" s="40">
        <v>2394.5333333333338</v>
      </c>
      <c r="K199" s="31">
        <v>2162</v>
      </c>
      <c r="L199" s="31">
        <v>1970</v>
      </c>
      <c r="M199" s="31">
        <v>1.8930100000000001</v>
      </c>
      <c r="N199" s="1"/>
      <c r="O199" s="1"/>
    </row>
    <row r="200" spans="1:15" ht="12.75" customHeight="1">
      <c r="A200" s="31">
        <v>190</v>
      </c>
      <c r="B200" s="31" t="s">
        <v>114</v>
      </c>
      <c r="C200" s="31">
        <v>1166.8</v>
      </c>
      <c r="D200" s="40">
        <v>1167.3500000000001</v>
      </c>
      <c r="E200" s="40">
        <v>1152.7000000000003</v>
      </c>
      <c r="F200" s="40">
        <v>1138.6000000000001</v>
      </c>
      <c r="G200" s="40">
        <v>1123.9500000000003</v>
      </c>
      <c r="H200" s="40">
        <v>1181.4500000000003</v>
      </c>
      <c r="I200" s="40">
        <v>1196.1000000000004</v>
      </c>
      <c r="J200" s="40">
        <v>1210.2000000000003</v>
      </c>
      <c r="K200" s="31">
        <v>1182</v>
      </c>
      <c r="L200" s="31">
        <v>1153.25</v>
      </c>
      <c r="M200" s="31">
        <v>51.266599999999997</v>
      </c>
      <c r="N200" s="1"/>
      <c r="O200" s="1"/>
    </row>
    <row r="201" spans="1:15" ht="12.75" customHeight="1">
      <c r="A201" s="31">
        <v>191</v>
      </c>
      <c r="B201" s="31" t="s">
        <v>116</v>
      </c>
      <c r="C201" s="31">
        <v>2736.15</v>
      </c>
      <c r="D201" s="40">
        <v>2728.5833333333335</v>
      </c>
      <c r="E201" s="40">
        <v>2687.166666666667</v>
      </c>
      <c r="F201" s="40">
        <v>2638.1833333333334</v>
      </c>
      <c r="G201" s="40">
        <v>2596.7666666666669</v>
      </c>
      <c r="H201" s="40">
        <v>2777.5666666666671</v>
      </c>
      <c r="I201" s="40">
        <v>2818.983333333334</v>
      </c>
      <c r="J201" s="40">
        <v>2867.9666666666672</v>
      </c>
      <c r="K201" s="31">
        <v>2770</v>
      </c>
      <c r="L201" s="31">
        <v>2679.6</v>
      </c>
      <c r="M201" s="31">
        <v>7.7527999999999997</v>
      </c>
      <c r="N201" s="1"/>
      <c r="O201" s="1"/>
    </row>
    <row r="202" spans="1:15" ht="12.75" customHeight="1">
      <c r="A202" s="31">
        <v>192</v>
      </c>
      <c r="B202" s="31" t="s">
        <v>117</v>
      </c>
      <c r="C202" s="31">
        <v>1652.75</v>
      </c>
      <c r="D202" s="40">
        <v>1657.6499999999999</v>
      </c>
      <c r="E202" s="40">
        <v>1641.4499999999998</v>
      </c>
      <c r="F202" s="40">
        <v>1630.1499999999999</v>
      </c>
      <c r="G202" s="40">
        <v>1613.9499999999998</v>
      </c>
      <c r="H202" s="40">
        <v>1668.9499999999998</v>
      </c>
      <c r="I202" s="40">
        <v>1685.15</v>
      </c>
      <c r="J202" s="40">
        <v>1696.4499999999998</v>
      </c>
      <c r="K202" s="31">
        <v>1673.85</v>
      </c>
      <c r="L202" s="31">
        <v>1646.35</v>
      </c>
      <c r="M202" s="31">
        <v>60.453279999999999</v>
      </c>
      <c r="N202" s="1"/>
      <c r="O202" s="1"/>
    </row>
    <row r="203" spans="1:15" ht="12.75" customHeight="1">
      <c r="A203" s="31">
        <v>193</v>
      </c>
      <c r="B203" s="31" t="s">
        <v>118</v>
      </c>
      <c r="C203" s="31">
        <v>690.05</v>
      </c>
      <c r="D203" s="40">
        <v>689.7166666666667</v>
      </c>
      <c r="E203" s="40">
        <v>684.43333333333339</v>
      </c>
      <c r="F203" s="40">
        <v>678.81666666666672</v>
      </c>
      <c r="G203" s="40">
        <v>673.53333333333342</v>
      </c>
      <c r="H203" s="40">
        <v>695.33333333333337</v>
      </c>
      <c r="I203" s="40">
        <v>700.61666666666667</v>
      </c>
      <c r="J203" s="40">
        <v>706.23333333333335</v>
      </c>
      <c r="K203" s="31">
        <v>695</v>
      </c>
      <c r="L203" s="31">
        <v>684.1</v>
      </c>
      <c r="M203" s="31">
        <v>26.161740000000002</v>
      </c>
      <c r="N203" s="1"/>
      <c r="O203" s="1"/>
    </row>
    <row r="204" spans="1:15" ht="12.75" customHeight="1">
      <c r="A204" s="31">
        <v>194</v>
      </c>
      <c r="B204" s="31" t="s">
        <v>394</v>
      </c>
      <c r="C204" s="31">
        <v>72.849999999999994</v>
      </c>
      <c r="D204" s="40">
        <v>72.099999999999994</v>
      </c>
      <c r="E204" s="40">
        <v>71.349999999999994</v>
      </c>
      <c r="F204" s="40">
        <v>69.849999999999994</v>
      </c>
      <c r="G204" s="40">
        <v>69.099999999999994</v>
      </c>
      <c r="H204" s="40">
        <v>73.599999999999994</v>
      </c>
      <c r="I204" s="40">
        <v>74.349999999999994</v>
      </c>
      <c r="J204" s="40">
        <v>75.849999999999994</v>
      </c>
      <c r="K204" s="31">
        <v>72.849999999999994</v>
      </c>
      <c r="L204" s="31">
        <v>70.599999999999994</v>
      </c>
      <c r="M204" s="31">
        <v>50.902830000000002</v>
      </c>
      <c r="N204" s="1"/>
      <c r="O204" s="1"/>
    </row>
    <row r="205" spans="1:15" ht="12.75" customHeight="1">
      <c r="A205" s="31">
        <v>195</v>
      </c>
      <c r="B205" s="31" t="s">
        <v>395</v>
      </c>
      <c r="C205" s="31">
        <v>1297.8499999999999</v>
      </c>
      <c r="D205" s="40">
        <v>1274.95</v>
      </c>
      <c r="E205" s="40">
        <v>1239.9000000000001</v>
      </c>
      <c r="F205" s="40">
        <v>1181.95</v>
      </c>
      <c r="G205" s="40">
        <v>1146.9000000000001</v>
      </c>
      <c r="H205" s="40">
        <v>1332.9</v>
      </c>
      <c r="I205" s="40">
        <v>1367.9499999999998</v>
      </c>
      <c r="J205" s="40">
        <v>1425.9</v>
      </c>
      <c r="K205" s="31">
        <v>1310</v>
      </c>
      <c r="L205" s="31">
        <v>1217</v>
      </c>
      <c r="M205" s="31">
        <v>2.2907700000000002</v>
      </c>
      <c r="N205" s="1"/>
      <c r="O205" s="1"/>
    </row>
    <row r="206" spans="1:15" ht="12.75" customHeight="1">
      <c r="A206" s="31">
        <v>196</v>
      </c>
      <c r="B206" s="31" t="s">
        <v>396</v>
      </c>
      <c r="C206" s="31">
        <v>1332.45</v>
      </c>
      <c r="D206" s="40">
        <v>1339.15</v>
      </c>
      <c r="E206" s="40">
        <v>1318.4</v>
      </c>
      <c r="F206" s="40">
        <v>1304.3499999999999</v>
      </c>
      <c r="G206" s="40">
        <v>1283.5999999999999</v>
      </c>
      <c r="H206" s="40">
        <v>1353.2000000000003</v>
      </c>
      <c r="I206" s="40">
        <v>1373.9500000000003</v>
      </c>
      <c r="J206" s="40">
        <v>1388.0000000000005</v>
      </c>
      <c r="K206" s="31">
        <v>1359.9</v>
      </c>
      <c r="L206" s="31">
        <v>1325.1</v>
      </c>
      <c r="M206" s="31">
        <v>0.22067000000000001</v>
      </c>
      <c r="N206" s="1"/>
      <c r="O206" s="1"/>
    </row>
    <row r="207" spans="1:15" ht="12.75" customHeight="1">
      <c r="A207" s="31">
        <v>197</v>
      </c>
      <c r="B207" s="31" t="s">
        <v>113</v>
      </c>
      <c r="C207" s="31">
        <v>1285.5</v>
      </c>
      <c r="D207" s="40">
        <v>1285.4333333333334</v>
      </c>
      <c r="E207" s="40">
        <v>1261.8666666666668</v>
      </c>
      <c r="F207" s="40">
        <v>1238.2333333333333</v>
      </c>
      <c r="G207" s="40">
        <v>1214.6666666666667</v>
      </c>
      <c r="H207" s="40">
        <v>1309.0666666666668</v>
      </c>
      <c r="I207" s="40">
        <v>1332.6333333333334</v>
      </c>
      <c r="J207" s="40">
        <v>1356.2666666666669</v>
      </c>
      <c r="K207" s="31">
        <v>1309</v>
      </c>
      <c r="L207" s="31">
        <v>1261.8</v>
      </c>
      <c r="M207" s="31">
        <v>13.745340000000001</v>
      </c>
      <c r="N207" s="1"/>
      <c r="O207" s="1"/>
    </row>
    <row r="208" spans="1:15" ht="12.75" customHeight="1">
      <c r="A208" s="31">
        <v>198</v>
      </c>
      <c r="B208" s="31" t="s">
        <v>397</v>
      </c>
      <c r="C208" s="31">
        <v>240.25</v>
      </c>
      <c r="D208" s="40">
        <v>240.88333333333333</v>
      </c>
      <c r="E208" s="40">
        <v>238.81666666666666</v>
      </c>
      <c r="F208" s="40">
        <v>237.38333333333333</v>
      </c>
      <c r="G208" s="40">
        <v>235.31666666666666</v>
      </c>
      <c r="H208" s="40">
        <v>242.31666666666666</v>
      </c>
      <c r="I208" s="40">
        <v>244.38333333333333</v>
      </c>
      <c r="J208" s="40">
        <v>245.81666666666666</v>
      </c>
      <c r="K208" s="31">
        <v>242.95</v>
      </c>
      <c r="L208" s="31">
        <v>239.45</v>
      </c>
      <c r="M208" s="31">
        <v>0.88405</v>
      </c>
      <c r="N208" s="1"/>
      <c r="O208" s="1"/>
    </row>
    <row r="209" spans="1:15" ht="12.75" customHeight="1">
      <c r="A209" s="31">
        <v>199</v>
      </c>
      <c r="B209" s="31" t="s">
        <v>398</v>
      </c>
      <c r="C209" s="31">
        <v>138.94999999999999</v>
      </c>
      <c r="D209" s="40">
        <v>138.63333333333333</v>
      </c>
      <c r="E209" s="40">
        <v>137.26666666666665</v>
      </c>
      <c r="F209" s="40">
        <v>135.58333333333331</v>
      </c>
      <c r="G209" s="40">
        <v>134.21666666666664</v>
      </c>
      <c r="H209" s="40">
        <v>140.31666666666666</v>
      </c>
      <c r="I209" s="40">
        <v>141.68333333333334</v>
      </c>
      <c r="J209" s="40">
        <v>143.36666666666667</v>
      </c>
      <c r="K209" s="31">
        <v>140</v>
      </c>
      <c r="L209" s="31">
        <v>136.94999999999999</v>
      </c>
      <c r="M209" s="31">
        <v>7.1864999999999997</v>
      </c>
      <c r="N209" s="1"/>
      <c r="O209" s="1"/>
    </row>
    <row r="210" spans="1:15" ht="12.75" customHeight="1">
      <c r="A210" s="31">
        <v>200</v>
      </c>
      <c r="B210" s="31" t="s">
        <v>119</v>
      </c>
      <c r="C210" s="31">
        <v>2700.5</v>
      </c>
      <c r="D210" s="40">
        <v>2697.8333333333335</v>
      </c>
      <c r="E210" s="40">
        <v>2687.666666666667</v>
      </c>
      <c r="F210" s="40">
        <v>2674.8333333333335</v>
      </c>
      <c r="G210" s="40">
        <v>2664.666666666667</v>
      </c>
      <c r="H210" s="40">
        <v>2710.666666666667</v>
      </c>
      <c r="I210" s="40">
        <v>2720.8333333333339</v>
      </c>
      <c r="J210" s="40">
        <v>2733.666666666667</v>
      </c>
      <c r="K210" s="31">
        <v>2708</v>
      </c>
      <c r="L210" s="31">
        <v>2685</v>
      </c>
      <c r="M210" s="31">
        <v>2.8234599999999999</v>
      </c>
      <c r="N210" s="1"/>
      <c r="O210" s="1"/>
    </row>
    <row r="211" spans="1:15" ht="12.75" customHeight="1">
      <c r="A211" s="31">
        <v>201</v>
      </c>
      <c r="B211" s="31" t="s">
        <v>399</v>
      </c>
      <c r="C211" s="31">
        <v>51</v>
      </c>
      <c r="D211" s="40">
        <v>51.4</v>
      </c>
      <c r="E211" s="40">
        <v>50.3</v>
      </c>
      <c r="F211" s="40">
        <v>49.6</v>
      </c>
      <c r="G211" s="40">
        <v>48.5</v>
      </c>
      <c r="H211" s="40">
        <v>52.099999999999994</v>
      </c>
      <c r="I211" s="40">
        <v>53.2</v>
      </c>
      <c r="J211" s="40">
        <v>53.899999999999991</v>
      </c>
      <c r="K211" s="31">
        <v>52.5</v>
      </c>
      <c r="L211" s="31">
        <v>50.7</v>
      </c>
      <c r="M211" s="31">
        <v>67.997889999999998</v>
      </c>
      <c r="N211" s="1"/>
      <c r="O211" s="1"/>
    </row>
    <row r="212" spans="1:15" ht="12.75" customHeight="1">
      <c r="A212" s="31">
        <v>202</v>
      </c>
      <c r="B212" s="31" t="s">
        <v>121</v>
      </c>
      <c r="C212" s="31">
        <v>486.05</v>
      </c>
      <c r="D212" s="40">
        <v>482.2</v>
      </c>
      <c r="E212" s="40">
        <v>476.4</v>
      </c>
      <c r="F212" s="40">
        <v>466.75</v>
      </c>
      <c r="G212" s="40">
        <v>460.95</v>
      </c>
      <c r="H212" s="40">
        <v>491.84999999999997</v>
      </c>
      <c r="I212" s="40">
        <v>497.65000000000003</v>
      </c>
      <c r="J212" s="40">
        <v>507.29999999999995</v>
      </c>
      <c r="K212" s="31">
        <v>488</v>
      </c>
      <c r="L212" s="31">
        <v>472.55</v>
      </c>
      <c r="M212" s="31">
        <v>81.204329999999999</v>
      </c>
      <c r="N212" s="1"/>
      <c r="O212" s="1"/>
    </row>
    <row r="213" spans="1:15" ht="12.75" customHeight="1">
      <c r="A213" s="31">
        <v>203</v>
      </c>
      <c r="B213" s="31" t="s">
        <v>262</v>
      </c>
      <c r="C213" s="31">
        <v>1324.9</v>
      </c>
      <c r="D213" s="40">
        <v>1324.4333333333334</v>
      </c>
      <c r="E213" s="40">
        <v>1313.8666666666668</v>
      </c>
      <c r="F213" s="40">
        <v>1302.8333333333335</v>
      </c>
      <c r="G213" s="40">
        <v>1292.2666666666669</v>
      </c>
      <c r="H213" s="40">
        <v>1335.4666666666667</v>
      </c>
      <c r="I213" s="40">
        <v>1346.0333333333333</v>
      </c>
      <c r="J213" s="40">
        <v>1357.0666666666666</v>
      </c>
      <c r="K213" s="31">
        <v>1335</v>
      </c>
      <c r="L213" s="31">
        <v>1313.4</v>
      </c>
      <c r="M213" s="31">
        <v>6.6385899999999998</v>
      </c>
      <c r="N213" s="1"/>
      <c r="O213" s="1"/>
    </row>
    <row r="214" spans="1:15" ht="12.75" customHeight="1">
      <c r="A214" s="31">
        <v>204</v>
      </c>
      <c r="B214" s="31" t="s">
        <v>400</v>
      </c>
      <c r="C214" s="31">
        <v>136.5</v>
      </c>
      <c r="D214" s="40">
        <v>134.53333333333333</v>
      </c>
      <c r="E214" s="40">
        <v>131.56666666666666</v>
      </c>
      <c r="F214" s="40">
        <v>126.63333333333333</v>
      </c>
      <c r="G214" s="40">
        <v>123.66666666666666</v>
      </c>
      <c r="H214" s="40">
        <v>139.46666666666667</v>
      </c>
      <c r="I214" s="40">
        <v>142.43333333333331</v>
      </c>
      <c r="J214" s="40">
        <v>147.36666666666667</v>
      </c>
      <c r="K214" s="31">
        <v>137.5</v>
      </c>
      <c r="L214" s="31">
        <v>129.6</v>
      </c>
      <c r="M214" s="31">
        <v>88.912729999999996</v>
      </c>
      <c r="N214" s="1"/>
      <c r="O214" s="1"/>
    </row>
    <row r="215" spans="1:15" ht="12.75" customHeight="1">
      <c r="A215" s="31">
        <v>205</v>
      </c>
      <c r="B215" s="31" t="s">
        <v>122</v>
      </c>
      <c r="C215" s="31">
        <v>332.4</v>
      </c>
      <c r="D215" s="40">
        <v>328.9</v>
      </c>
      <c r="E215" s="40">
        <v>321.89999999999998</v>
      </c>
      <c r="F215" s="40">
        <v>311.39999999999998</v>
      </c>
      <c r="G215" s="40">
        <v>304.39999999999998</v>
      </c>
      <c r="H215" s="40">
        <v>339.4</v>
      </c>
      <c r="I215" s="40">
        <v>346.4</v>
      </c>
      <c r="J215" s="40">
        <v>356.9</v>
      </c>
      <c r="K215" s="31">
        <v>335.9</v>
      </c>
      <c r="L215" s="31">
        <v>318.39999999999998</v>
      </c>
      <c r="M215" s="31">
        <v>57.269880000000001</v>
      </c>
      <c r="N215" s="1"/>
      <c r="O215" s="1"/>
    </row>
    <row r="216" spans="1:15" ht="12.75" customHeight="1">
      <c r="A216" s="31">
        <v>206</v>
      </c>
      <c r="B216" s="31" t="s">
        <v>123</v>
      </c>
      <c r="C216" s="31">
        <v>2436.85</v>
      </c>
      <c r="D216" s="40">
        <v>2440.9333333333334</v>
      </c>
      <c r="E216" s="40">
        <v>2412.9666666666667</v>
      </c>
      <c r="F216" s="40">
        <v>2389.0833333333335</v>
      </c>
      <c r="G216" s="40">
        <v>2361.1166666666668</v>
      </c>
      <c r="H216" s="40">
        <v>2464.8166666666666</v>
      </c>
      <c r="I216" s="40">
        <v>2492.7833333333338</v>
      </c>
      <c r="J216" s="40">
        <v>2516.6666666666665</v>
      </c>
      <c r="K216" s="31">
        <v>2468.9</v>
      </c>
      <c r="L216" s="31">
        <v>2417.0500000000002</v>
      </c>
      <c r="M216" s="31">
        <v>15.9506</v>
      </c>
      <c r="N216" s="1"/>
      <c r="O216" s="1"/>
    </row>
    <row r="217" spans="1:15" ht="12.75" customHeight="1">
      <c r="A217" s="31">
        <v>207</v>
      </c>
      <c r="B217" s="31" t="s">
        <v>263</v>
      </c>
      <c r="C217" s="31">
        <v>323.2</v>
      </c>
      <c r="D217" s="40">
        <v>324.23333333333335</v>
      </c>
      <c r="E217" s="40">
        <v>320.9666666666667</v>
      </c>
      <c r="F217" s="40">
        <v>318.73333333333335</v>
      </c>
      <c r="G217" s="40">
        <v>315.4666666666667</v>
      </c>
      <c r="H217" s="40">
        <v>326.4666666666667</v>
      </c>
      <c r="I217" s="40">
        <v>329.73333333333335</v>
      </c>
      <c r="J217" s="40">
        <v>331.9666666666667</v>
      </c>
      <c r="K217" s="31">
        <v>327.5</v>
      </c>
      <c r="L217" s="31">
        <v>322</v>
      </c>
      <c r="M217" s="31">
        <v>8.2821499999999997</v>
      </c>
      <c r="N217" s="1"/>
      <c r="O217" s="1"/>
    </row>
    <row r="218" spans="1:15" ht="12.75" customHeight="1">
      <c r="A218" s="31">
        <v>208</v>
      </c>
      <c r="B218" s="31" t="s">
        <v>401</v>
      </c>
      <c r="C218" s="31">
        <v>43360.05</v>
      </c>
      <c r="D218" s="40">
        <v>42742.166666666664</v>
      </c>
      <c r="E218" s="40">
        <v>41117.883333333331</v>
      </c>
      <c r="F218" s="40">
        <v>38875.716666666667</v>
      </c>
      <c r="G218" s="40">
        <v>37251.433333333334</v>
      </c>
      <c r="H218" s="40">
        <v>44984.333333333328</v>
      </c>
      <c r="I218" s="40">
        <v>46608.616666666669</v>
      </c>
      <c r="J218" s="40">
        <v>48850.783333333326</v>
      </c>
      <c r="K218" s="31">
        <v>44366.45</v>
      </c>
      <c r="L218" s="31">
        <v>40500</v>
      </c>
      <c r="M218" s="31">
        <v>6.3589999999999994E-2</v>
      </c>
      <c r="N218" s="1"/>
      <c r="O218" s="1"/>
    </row>
    <row r="219" spans="1:15" ht="12.75" customHeight="1">
      <c r="A219" s="31">
        <v>209</v>
      </c>
      <c r="B219" s="31" t="s">
        <v>402</v>
      </c>
      <c r="C219" s="31">
        <v>43.6</v>
      </c>
      <c r="D219" s="40">
        <v>43.6</v>
      </c>
      <c r="E219" s="40">
        <v>43</v>
      </c>
      <c r="F219" s="40">
        <v>42.4</v>
      </c>
      <c r="G219" s="40">
        <v>41.8</v>
      </c>
      <c r="H219" s="40">
        <v>44.2</v>
      </c>
      <c r="I219" s="40">
        <v>44.800000000000011</v>
      </c>
      <c r="J219" s="40">
        <v>45.400000000000006</v>
      </c>
      <c r="K219" s="31">
        <v>44.2</v>
      </c>
      <c r="L219" s="31">
        <v>43</v>
      </c>
      <c r="M219" s="31">
        <v>31.003170000000001</v>
      </c>
      <c r="N219" s="1"/>
      <c r="O219" s="1"/>
    </row>
    <row r="220" spans="1:15" ht="12.75" customHeight="1">
      <c r="A220" s="31">
        <v>210</v>
      </c>
      <c r="B220" s="31" t="s">
        <v>115</v>
      </c>
      <c r="C220" s="31">
        <v>2911.65</v>
      </c>
      <c r="D220" s="40">
        <v>2913.8833333333332</v>
      </c>
      <c r="E220" s="40">
        <v>2893.7666666666664</v>
      </c>
      <c r="F220" s="40">
        <v>2875.8833333333332</v>
      </c>
      <c r="G220" s="40">
        <v>2855.7666666666664</v>
      </c>
      <c r="H220" s="40">
        <v>2931.7666666666664</v>
      </c>
      <c r="I220" s="40">
        <v>2951.8833333333332</v>
      </c>
      <c r="J220" s="40">
        <v>2969.7666666666664</v>
      </c>
      <c r="K220" s="31">
        <v>2934</v>
      </c>
      <c r="L220" s="31">
        <v>2896</v>
      </c>
      <c r="M220" s="31">
        <v>24.301410000000001</v>
      </c>
      <c r="N220" s="1"/>
      <c r="O220" s="1"/>
    </row>
    <row r="221" spans="1:15" ht="12.75" customHeight="1">
      <c r="A221" s="31">
        <v>211</v>
      </c>
      <c r="B221" s="31" t="s">
        <v>403</v>
      </c>
      <c r="C221" s="31">
        <v>239.4</v>
      </c>
      <c r="D221" s="40">
        <v>240.45000000000002</v>
      </c>
      <c r="E221" s="40">
        <v>237.05000000000004</v>
      </c>
      <c r="F221" s="40">
        <v>234.70000000000002</v>
      </c>
      <c r="G221" s="40">
        <v>231.30000000000004</v>
      </c>
      <c r="H221" s="40">
        <v>242.80000000000004</v>
      </c>
      <c r="I221" s="40">
        <v>246.20000000000002</v>
      </c>
      <c r="J221" s="40">
        <v>248.55000000000004</v>
      </c>
      <c r="K221" s="31">
        <v>243.85</v>
      </c>
      <c r="L221" s="31">
        <v>238.1</v>
      </c>
      <c r="M221" s="31">
        <v>0.71914999999999996</v>
      </c>
      <c r="N221" s="1"/>
      <c r="O221" s="1"/>
    </row>
    <row r="222" spans="1:15" ht="12.75" customHeight="1">
      <c r="A222" s="31">
        <v>212</v>
      </c>
      <c r="B222" s="31" t="s">
        <v>125</v>
      </c>
      <c r="C222" s="31">
        <v>829.4</v>
      </c>
      <c r="D222" s="40">
        <v>831.15</v>
      </c>
      <c r="E222" s="40">
        <v>820.59999999999991</v>
      </c>
      <c r="F222" s="40">
        <v>811.8</v>
      </c>
      <c r="G222" s="40">
        <v>801.24999999999989</v>
      </c>
      <c r="H222" s="40">
        <v>839.94999999999993</v>
      </c>
      <c r="I222" s="40">
        <v>850.49999999999989</v>
      </c>
      <c r="J222" s="40">
        <v>859.3</v>
      </c>
      <c r="K222" s="31">
        <v>841.7</v>
      </c>
      <c r="L222" s="31">
        <v>822.35</v>
      </c>
      <c r="M222" s="31">
        <v>169.25115</v>
      </c>
      <c r="N222" s="1"/>
      <c r="O222" s="1"/>
    </row>
    <row r="223" spans="1:15" ht="12.75" customHeight="1">
      <c r="A223" s="31">
        <v>213</v>
      </c>
      <c r="B223" s="31" t="s">
        <v>126</v>
      </c>
      <c r="C223" s="31">
        <v>1505.75</v>
      </c>
      <c r="D223" s="40">
        <v>1506.0166666666667</v>
      </c>
      <c r="E223" s="40">
        <v>1493.1333333333332</v>
      </c>
      <c r="F223" s="40">
        <v>1480.5166666666667</v>
      </c>
      <c r="G223" s="40">
        <v>1467.6333333333332</v>
      </c>
      <c r="H223" s="40">
        <v>1518.6333333333332</v>
      </c>
      <c r="I223" s="40">
        <v>1531.5166666666669</v>
      </c>
      <c r="J223" s="40">
        <v>1544.1333333333332</v>
      </c>
      <c r="K223" s="31">
        <v>1518.9</v>
      </c>
      <c r="L223" s="31">
        <v>1493.4</v>
      </c>
      <c r="M223" s="31">
        <v>3.9888300000000001</v>
      </c>
      <c r="N223" s="1"/>
      <c r="O223" s="1"/>
    </row>
    <row r="224" spans="1:15" ht="12.75" customHeight="1">
      <c r="A224" s="31">
        <v>214</v>
      </c>
      <c r="B224" s="31" t="s">
        <v>127</v>
      </c>
      <c r="C224" s="31">
        <v>622.65</v>
      </c>
      <c r="D224" s="40">
        <v>623.05000000000007</v>
      </c>
      <c r="E224" s="40">
        <v>617.10000000000014</v>
      </c>
      <c r="F224" s="40">
        <v>611.55000000000007</v>
      </c>
      <c r="G224" s="40">
        <v>605.60000000000014</v>
      </c>
      <c r="H224" s="40">
        <v>628.60000000000014</v>
      </c>
      <c r="I224" s="40">
        <v>634.55000000000018</v>
      </c>
      <c r="J224" s="40">
        <v>640.10000000000014</v>
      </c>
      <c r="K224" s="31">
        <v>629</v>
      </c>
      <c r="L224" s="31">
        <v>617.5</v>
      </c>
      <c r="M224" s="31">
        <v>7.6030600000000002</v>
      </c>
      <c r="N224" s="1"/>
      <c r="O224" s="1"/>
    </row>
    <row r="225" spans="1:15" ht="12.75" customHeight="1">
      <c r="A225" s="31">
        <v>215</v>
      </c>
      <c r="B225" s="31" t="s">
        <v>264</v>
      </c>
      <c r="C225" s="31">
        <v>762.65</v>
      </c>
      <c r="D225" s="40">
        <v>762.96666666666658</v>
      </c>
      <c r="E225" s="40">
        <v>748.98333333333312</v>
      </c>
      <c r="F225" s="40">
        <v>735.31666666666649</v>
      </c>
      <c r="G225" s="40">
        <v>721.33333333333303</v>
      </c>
      <c r="H225" s="40">
        <v>776.63333333333321</v>
      </c>
      <c r="I225" s="40">
        <v>790.61666666666656</v>
      </c>
      <c r="J225" s="40">
        <v>804.2833333333333</v>
      </c>
      <c r="K225" s="31">
        <v>776.95</v>
      </c>
      <c r="L225" s="31">
        <v>749.3</v>
      </c>
      <c r="M225" s="31">
        <v>4.0895700000000001</v>
      </c>
      <c r="N225" s="1"/>
      <c r="O225" s="1"/>
    </row>
    <row r="226" spans="1:15" ht="12.75" customHeight="1">
      <c r="A226" s="31">
        <v>216</v>
      </c>
      <c r="B226" s="31" t="s">
        <v>404</v>
      </c>
      <c r="C226" s="31">
        <v>53.35</v>
      </c>
      <c r="D226" s="40">
        <v>53.616666666666667</v>
      </c>
      <c r="E226" s="40">
        <v>52.483333333333334</v>
      </c>
      <c r="F226" s="40">
        <v>51.616666666666667</v>
      </c>
      <c r="G226" s="40">
        <v>50.483333333333334</v>
      </c>
      <c r="H226" s="40">
        <v>54.483333333333334</v>
      </c>
      <c r="I226" s="40">
        <v>55.616666666666674</v>
      </c>
      <c r="J226" s="40">
        <v>56.483333333333334</v>
      </c>
      <c r="K226" s="31">
        <v>54.75</v>
      </c>
      <c r="L226" s="31">
        <v>52.75</v>
      </c>
      <c r="M226" s="31">
        <v>124.55972</v>
      </c>
      <c r="N226" s="1"/>
      <c r="O226" s="1"/>
    </row>
    <row r="227" spans="1:15" ht="12.75" customHeight="1">
      <c r="A227" s="31">
        <v>217</v>
      </c>
      <c r="B227" s="31" t="s">
        <v>129</v>
      </c>
      <c r="C227" s="31">
        <v>52.85</v>
      </c>
      <c r="D227" s="40">
        <v>51.79999999999999</v>
      </c>
      <c r="E227" s="40">
        <v>50.59999999999998</v>
      </c>
      <c r="F227" s="40">
        <v>48.349999999999987</v>
      </c>
      <c r="G227" s="40">
        <v>47.149999999999977</v>
      </c>
      <c r="H227" s="40">
        <v>54.049999999999983</v>
      </c>
      <c r="I227" s="40">
        <v>55.249999999999986</v>
      </c>
      <c r="J227" s="40">
        <v>57.499999999999986</v>
      </c>
      <c r="K227" s="31">
        <v>53</v>
      </c>
      <c r="L227" s="31">
        <v>49.55</v>
      </c>
      <c r="M227" s="31">
        <v>933.12958000000003</v>
      </c>
      <c r="N227" s="1"/>
      <c r="O227" s="1"/>
    </row>
    <row r="228" spans="1:15" ht="12.75" customHeight="1">
      <c r="A228" s="31">
        <v>218</v>
      </c>
      <c r="B228" s="31" t="s">
        <v>405</v>
      </c>
      <c r="C228" s="31">
        <v>56.6</v>
      </c>
      <c r="D228" s="40">
        <v>55.866666666666667</v>
      </c>
      <c r="E228" s="40">
        <v>54.733333333333334</v>
      </c>
      <c r="F228" s="40">
        <v>52.866666666666667</v>
      </c>
      <c r="G228" s="40">
        <v>51.733333333333334</v>
      </c>
      <c r="H228" s="40">
        <v>57.733333333333334</v>
      </c>
      <c r="I228" s="40">
        <v>58.866666666666674</v>
      </c>
      <c r="J228" s="40">
        <v>60.733333333333334</v>
      </c>
      <c r="K228" s="31">
        <v>57</v>
      </c>
      <c r="L228" s="31">
        <v>54</v>
      </c>
      <c r="M228" s="31">
        <v>245.85387</v>
      </c>
      <c r="N228" s="1"/>
      <c r="O228" s="1"/>
    </row>
    <row r="229" spans="1:15" ht="12.75" customHeight="1">
      <c r="A229" s="31">
        <v>219</v>
      </c>
      <c r="B229" s="31" t="s">
        <v>406</v>
      </c>
      <c r="C229" s="31">
        <v>1304.1500000000001</v>
      </c>
      <c r="D229" s="40">
        <v>1297.6499999999999</v>
      </c>
      <c r="E229" s="40">
        <v>1265.2999999999997</v>
      </c>
      <c r="F229" s="40">
        <v>1226.4499999999998</v>
      </c>
      <c r="G229" s="40">
        <v>1194.0999999999997</v>
      </c>
      <c r="H229" s="40">
        <v>1336.4999999999998</v>
      </c>
      <c r="I229" s="40">
        <v>1368.8499999999997</v>
      </c>
      <c r="J229" s="40">
        <v>1407.6999999999998</v>
      </c>
      <c r="K229" s="31">
        <v>1330</v>
      </c>
      <c r="L229" s="31">
        <v>1258.8</v>
      </c>
      <c r="M229" s="31">
        <v>0.78671999999999997</v>
      </c>
      <c r="N229" s="1"/>
      <c r="O229" s="1"/>
    </row>
    <row r="230" spans="1:15" ht="12.75" customHeight="1">
      <c r="A230" s="31">
        <v>220</v>
      </c>
      <c r="B230" s="31" t="s">
        <v>407</v>
      </c>
      <c r="C230" s="31">
        <v>305.39999999999998</v>
      </c>
      <c r="D230" s="40">
        <v>300.26666666666665</v>
      </c>
      <c r="E230" s="40">
        <v>295.13333333333333</v>
      </c>
      <c r="F230" s="40">
        <v>284.86666666666667</v>
      </c>
      <c r="G230" s="40">
        <v>279.73333333333335</v>
      </c>
      <c r="H230" s="40">
        <v>310.5333333333333</v>
      </c>
      <c r="I230" s="40">
        <v>315.66666666666663</v>
      </c>
      <c r="J230" s="40">
        <v>325.93333333333328</v>
      </c>
      <c r="K230" s="31">
        <v>305.39999999999998</v>
      </c>
      <c r="L230" s="31">
        <v>290</v>
      </c>
      <c r="M230" s="31">
        <v>4.5359999999999996</v>
      </c>
      <c r="N230" s="1"/>
      <c r="O230" s="1"/>
    </row>
    <row r="231" spans="1:15" ht="12.75" customHeight="1">
      <c r="A231" s="31">
        <v>221</v>
      </c>
      <c r="B231" s="31" t="s">
        <v>408</v>
      </c>
      <c r="C231" s="31">
        <v>1564.5</v>
      </c>
      <c r="D231" s="40">
        <v>1573.8500000000001</v>
      </c>
      <c r="E231" s="40">
        <v>1542.4500000000003</v>
      </c>
      <c r="F231" s="40">
        <v>1520.4</v>
      </c>
      <c r="G231" s="40">
        <v>1489.0000000000002</v>
      </c>
      <c r="H231" s="40">
        <v>1595.9000000000003</v>
      </c>
      <c r="I231" s="40">
        <v>1627.3000000000004</v>
      </c>
      <c r="J231" s="40">
        <v>1649.3500000000004</v>
      </c>
      <c r="K231" s="31">
        <v>1605.25</v>
      </c>
      <c r="L231" s="31">
        <v>1551.8</v>
      </c>
      <c r="M231" s="31">
        <v>0.33417999999999998</v>
      </c>
      <c r="N231" s="1"/>
      <c r="O231" s="1"/>
    </row>
    <row r="232" spans="1:15" ht="12.75" customHeight="1">
      <c r="A232" s="31">
        <v>222</v>
      </c>
      <c r="B232" s="31" t="s">
        <v>409</v>
      </c>
      <c r="C232" s="31">
        <v>564.25</v>
      </c>
      <c r="D232" s="40">
        <v>565.03333333333342</v>
      </c>
      <c r="E232" s="40">
        <v>557.66666666666686</v>
      </c>
      <c r="F232" s="40">
        <v>551.08333333333348</v>
      </c>
      <c r="G232" s="40">
        <v>543.71666666666692</v>
      </c>
      <c r="H232" s="40">
        <v>571.61666666666679</v>
      </c>
      <c r="I232" s="40">
        <v>578.98333333333335</v>
      </c>
      <c r="J232" s="40">
        <v>585.56666666666672</v>
      </c>
      <c r="K232" s="31">
        <v>572.4</v>
      </c>
      <c r="L232" s="31">
        <v>558.45000000000005</v>
      </c>
      <c r="M232" s="31">
        <v>1.41597</v>
      </c>
      <c r="N232" s="1"/>
      <c r="O232" s="1"/>
    </row>
    <row r="233" spans="1:15" ht="12.75" customHeight="1">
      <c r="A233" s="31">
        <v>223</v>
      </c>
      <c r="B233" s="31" t="s">
        <v>410</v>
      </c>
      <c r="C233" s="31">
        <v>292.35000000000002</v>
      </c>
      <c r="D233" s="40">
        <v>286.85000000000002</v>
      </c>
      <c r="E233" s="40">
        <v>270.90000000000003</v>
      </c>
      <c r="F233" s="40">
        <v>249.45</v>
      </c>
      <c r="G233" s="40">
        <v>233.5</v>
      </c>
      <c r="H233" s="40">
        <v>308.30000000000007</v>
      </c>
      <c r="I233" s="40">
        <v>324.25000000000011</v>
      </c>
      <c r="J233" s="40">
        <v>345.7000000000001</v>
      </c>
      <c r="K233" s="31">
        <v>302.8</v>
      </c>
      <c r="L233" s="31">
        <v>265.39999999999998</v>
      </c>
      <c r="M233" s="31">
        <v>173.80020999999999</v>
      </c>
      <c r="N233" s="1"/>
      <c r="O233" s="1"/>
    </row>
    <row r="234" spans="1:15" ht="12.75" customHeight="1">
      <c r="A234" s="31">
        <v>224</v>
      </c>
      <c r="B234" s="31" t="s">
        <v>411</v>
      </c>
      <c r="C234" s="31">
        <v>49.75</v>
      </c>
      <c r="D234" s="40">
        <v>49.616666666666667</v>
      </c>
      <c r="E234" s="40">
        <v>48.483333333333334</v>
      </c>
      <c r="F234" s="40">
        <v>47.216666666666669</v>
      </c>
      <c r="G234" s="40">
        <v>46.083333333333336</v>
      </c>
      <c r="H234" s="40">
        <v>50.883333333333333</v>
      </c>
      <c r="I234" s="40">
        <v>52.016666666666673</v>
      </c>
      <c r="J234" s="40">
        <v>53.283333333333331</v>
      </c>
      <c r="K234" s="31">
        <v>50.75</v>
      </c>
      <c r="L234" s="31">
        <v>48.35</v>
      </c>
      <c r="M234" s="31">
        <v>96.657709999999994</v>
      </c>
      <c r="N234" s="1"/>
      <c r="O234" s="1"/>
    </row>
    <row r="235" spans="1:15" ht="12.75" customHeight="1">
      <c r="A235" s="31">
        <v>225</v>
      </c>
      <c r="B235" s="31" t="s">
        <v>138</v>
      </c>
      <c r="C235" s="31">
        <v>236.7</v>
      </c>
      <c r="D235" s="40">
        <v>236.1</v>
      </c>
      <c r="E235" s="40">
        <v>233.2</v>
      </c>
      <c r="F235" s="40">
        <v>229.7</v>
      </c>
      <c r="G235" s="40">
        <v>226.79999999999998</v>
      </c>
      <c r="H235" s="40">
        <v>239.6</v>
      </c>
      <c r="I235" s="40">
        <v>242.50000000000003</v>
      </c>
      <c r="J235" s="40">
        <v>246</v>
      </c>
      <c r="K235" s="31">
        <v>239</v>
      </c>
      <c r="L235" s="31">
        <v>232.6</v>
      </c>
      <c r="M235" s="31">
        <v>189.3417</v>
      </c>
      <c r="N235" s="1"/>
      <c r="O235" s="1"/>
    </row>
    <row r="236" spans="1:15" ht="12.75" customHeight="1">
      <c r="A236" s="31">
        <v>226</v>
      </c>
      <c r="B236" s="31" t="s">
        <v>412</v>
      </c>
      <c r="C236" s="31">
        <v>119.3</v>
      </c>
      <c r="D236" s="40">
        <v>119.76666666666667</v>
      </c>
      <c r="E236" s="40">
        <v>118.53333333333333</v>
      </c>
      <c r="F236" s="40">
        <v>117.76666666666667</v>
      </c>
      <c r="G236" s="40">
        <v>116.53333333333333</v>
      </c>
      <c r="H236" s="40">
        <v>120.53333333333333</v>
      </c>
      <c r="I236" s="40">
        <v>121.76666666666665</v>
      </c>
      <c r="J236" s="40">
        <v>122.53333333333333</v>
      </c>
      <c r="K236" s="31">
        <v>121</v>
      </c>
      <c r="L236" s="31">
        <v>119</v>
      </c>
      <c r="M236" s="31">
        <v>2.2766199999999999</v>
      </c>
      <c r="N236" s="1"/>
      <c r="O236" s="1"/>
    </row>
    <row r="237" spans="1:15" ht="12.75" customHeight="1">
      <c r="A237" s="31">
        <v>227</v>
      </c>
      <c r="B237" s="31" t="s">
        <v>413</v>
      </c>
      <c r="C237" s="31">
        <v>199.1</v>
      </c>
      <c r="D237" s="40">
        <v>197.93333333333331</v>
      </c>
      <c r="E237" s="40">
        <v>195.16666666666663</v>
      </c>
      <c r="F237" s="40">
        <v>191.23333333333332</v>
      </c>
      <c r="G237" s="40">
        <v>188.46666666666664</v>
      </c>
      <c r="H237" s="40">
        <v>201.86666666666662</v>
      </c>
      <c r="I237" s="40">
        <v>204.63333333333333</v>
      </c>
      <c r="J237" s="40">
        <v>208.56666666666661</v>
      </c>
      <c r="K237" s="31">
        <v>200.7</v>
      </c>
      <c r="L237" s="31">
        <v>194</v>
      </c>
      <c r="M237" s="31">
        <v>30.517949999999999</v>
      </c>
      <c r="N237" s="1"/>
      <c r="O237" s="1"/>
    </row>
    <row r="238" spans="1:15" ht="12.75" customHeight="1">
      <c r="A238" s="31">
        <v>228</v>
      </c>
      <c r="B238" s="31" t="s">
        <v>124</v>
      </c>
      <c r="C238" s="31">
        <v>228.2</v>
      </c>
      <c r="D238" s="40">
        <v>226.86666666666667</v>
      </c>
      <c r="E238" s="40">
        <v>223.83333333333334</v>
      </c>
      <c r="F238" s="40">
        <v>219.46666666666667</v>
      </c>
      <c r="G238" s="40">
        <v>216.43333333333334</v>
      </c>
      <c r="H238" s="40">
        <v>231.23333333333335</v>
      </c>
      <c r="I238" s="40">
        <v>234.26666666666665</v>
      </c>
      <c r="J238" s="40">
        <v>238.63333333333335</v>
      </c>
      <c r="K238" s="31">
        <v>229.9</v>
      </c>
      <c r="L238" s="31">
        <v>222.5</v>
      </c>
      <c r="M238" s="31">
        <v>93.47833</v>
      </c>
      <c r="N238" s="1"/>
      <c r="O238" s="1"/>
    </row>
    <row r="239" spans="1:15" ht="12.75" customHeight="1">
      <c r="A239" s="31">
        <v>229</v>
      </c>
      <c r="B239" s="31" t="s">
        <v>414</v>
      </c>
      <c r="C239" s="31">
        <v>158.44999999999999</v>
      </c>
      <c r="D239" s="40">
        <v>157.63333333333333</v>
      </c>
      <c r="E239" s="40">
        <v>154.26666666666665</v>
      </c>
      <c r="F239" s="40">
        <v>150.08333333333331</v>
      </c>
      <c r="G239" s="40">
        <v>146.71666666666664</v>
      </c>
      <c r="H239" s="40">
        <v>161.81666666666666</v>
      </c>
      <c r="I239" s="40">
        <v>165.18333333333334</v>
      </c>
      <c r="J239" s="40">
        <v>169.36666666666667</v>
      </c>
      <c r="K239" s="31">
        <v>161</v>
      </c>
      <c r="L239" s="31">
        <v>153.44999999999999</v>
      </c>
      <c r="M239" s="31">
        <v>84.286050000000003</v>
      </c>
      <c r="N239" s="1"/>
      <c r="O239" s="1"/>
    </row>
    <row r="240" spans="1:15" ht="12.75" customHeight="1">
      <c r="A240" s="31">
        <v>230</v>
      </c>
      <c r="B240" s="31" t="s">
        <v>265</v>
      </c>
      <c r="C240" s="31">
        <v>7244.55</v>
      </c>
      <c r="D240" s="40">
        <v>7299.4666666666672</v>
      </c>
      <c r="E240" s="40">
        <v>7110.0833333333339</v>
      </c>
      <c r="F240" s="40">
        <v>6975.6166666666668</v>
      </c>
      <c r="G240" s="40">
        <v>6786.2333333333336</v>
      </c>
      <c r="H240" s="40">
        <v>7433.9333333333343</v>
      </c>
      <c r="I240" s="40">
        <v>7623.3166666666675</v>
      </c>
      <c r="J240" s="40">
        <v>7757.7833333333347</v>
      </c>
      <c r="K240" s="31">
        <v>7488.85</v>
      </c>
      <c r="L240" s="31">
        <v>7165</v>
      </c>
      <c r="M240" s="31">
        <v>2.9056600000000001</v>
      </c>
      <c r="N240" s="1"/>
      <c r="O240" s="1"/>
    </row>
    <row r="241" spans="1:15" ht="12.75" customHeight="1">
      <c r="A241" s="31">
        <v>231</v>
      </c>
      <c r="B241" s="31" t="s">
        <v>415</v>
      </c>
      <c r="C241" s="31">
        <v>186.1</v>
      </c>
      <c r="D241" s="40">
        <v>188.75</v>
      </c>
      <c r="E241" s="40">
        <v>182.55</v>
      </c>
      <c r="F241" s="40">
        <v>179</v>
      </c>
      <c r="G241" s="40">
        <v>172.8</v>
      </c>
      <c r="H241" s="40">
        <v>192.3</v>
      </c>
      <c r="I241" s="40">
        <v>198.5</v>
      </c>
      <c r="J241" s="40">
        <v>202.05</v>
      </c>
      <c r="K241" s="31">
        <v>194.95</v>
      </c>
      <c r="L241" s="31">
        <v>185.2</v>
      </c>
      <c r="M241" s="31">
        <v>114.93492999999999</v>
      </c>
      <c r="N241" s="1"/>
      <c r="O241" s="1"/>
    </row>
    <row r="242" spans="1:15" ht="12.75" customHeight="1">
      <c r="A242" s="31">
        <v>232</v>
      </c>
      <c r="B242" s="31" t="s">
        <v>416</v>
      </c>
      <c r="C242" s="31">
        <v>732</v>
      </c>
      <c r="D242" s="40">
        <v>727.48333333333323</v>
      </c>
      <c r="E242" s="40">
        <v>704.51666666666642</v>
      </c>
      <c r="F242" s="40">
        <v>677.03333333333319</v>
      </c>
      <c r="G242" s="40">
        <v>654.06666666666638</v>
      </c>
      <c r="H242" s="40">
        <v>754.96666666666647</v>
      </c>
      <c r="I242" s="40">
        <v>777.93333333333339</v>
      </c>
      <c r="J242" s="40">
        <v>805.41666666666652</v>
      </c>
      <c r="K242" s="31">
        <v>750.45</v>
      </c>
      <c r="L242" s="31">
        <v>700</v>
      </c>
      <c r="M242" s="31">
        <v>152.21211</v>
      </c>
      <c r="N242" s="1"/>
      <c r="O242" s="1"/>
    </row>
    <row r="243" spans="1:15" ht="12.75" customHeight="1">
      <c r="A243" s="31">
        <v>233</v>
      </c>
      <c r="B243" s="31" t="s">
        <v>131</v>
      </c>
      <c r="C243" s="31">
        <v>207.45</v>
      </c>
      <c r="D243" s="40">
        <v>208.28333333333333</v>
      </c>
      <c r="E243" s="40">
        <v>204.06666666666666</v>
      </c>
      <c r="F243" s="40">
        <v>200.68333333333334</v>
      </c>
      <c r="G243" s="40">
        <v>196.46666666666667</v>
      </c>
      <c r="H243" s="40">
        <v>211.66666666666666</v>
      </c>
      <c r="I243" s="40">
        <v>215.8833333333333</v>
      </c>
      <c r="J243" s="40">
        <v>219.26666666666665</v>
      </c>
      <c r="K243" s="31">
        <v>212.5</v>
      </c>
      <c r="L243" s="31">
        <v>204.9</v>
      </c>
      <c r="M243" s="31">
        <v>60.107140000000001</v>
      </c>
      <c r="N243" s="1"/>
      <c r="O243" s="1"/>
    </row>
    <row r="244" spans="1:15" ht="12.75" customHeight="1">
      <c r="A244" s="31">
        <v>234</v>
      </c>
      <c r="B244" s="31" t="s">
        <v>136</v>
      </c>
      <c r="C244" s="31">
        <v>131.5</v>
      </c>
      <c r="D244" s="40">
        <v>131.31666666666666</v>
      </c>
      <c r="E244" s="40">
        <v>130.23333333333332</v>
      </c>
      <c r="F244" s="40">
        <v>128.96666666666667</v>
      </c>
      <c r="G244" s="40">
        <v>127.88333333333333</v>
      </c>
      <c r="H244" s="40">
        <v>132.58333333333331</v>
      </c>
      <c r="I244" s="40">
        <v>133.66666666666669</v>
      </c>
      <c r="J244" s="40">
        <v>134.93333333333331</v>
      </c>
      <c r="K244" s="31">
        <v>132.4</v>
      </c>
      <c r="L244" s="31">
        <v>130.05000000000001</v>
      </c>
      <c r="M244" s="31">
        <v>101.32402999999999</v>
      </c>
      <c r="N244" s="1"/>
      <c r="O244" s="1"/>
    </row>
    <row r="245" spans="1:15" ht="12.75" customHeight="1">
      <c r="A245" s="31">
        <v>235</v>
      </c>
      <c r="B245" s="31" t="s">
        <v>417</v>
      </c>
      <c r="C245" s="31">
        <v>22.2</v>
      </c>
      <c r="D245" s="40">
        <v>22.133333333333336</v>
      </c>
      <c r="E245" s="40">
        <v>21.816666666666674</v>
      </c>
      <c r="F245" s="40">
        <v>21.433333333333337</v>
      </c>
      <c r="G245" s="40">
        <v>21.116666666666674</v>
      </c>
      <c r="H245" s="40">
        <v>22.516666666666673</v>
      </c>
      <c r="I245" s="40">
        <v>22.833333333333336</v>
      </c>
      <c r="J245" s="40">
        <v>23.216666666666672</v>
      </c>
      <c r="K245" s="31">
        <v>22.45</v>
      </c>
      <c r="L245" s="31">
        <v>21.75</v>
      </c>
      <c r="M245" s="31">
        <v>83.944980000000001</v>
      </c>
      <c r="N245" s="1"/>
      <c r="O245" s="1"/>
    </row>
    <row r="246" spans="1:15" ht="12.75" customHeight="1">
      <c r="A246" s="31">
        <v>236</v>
      </c>
      <c r="B246" s="31" t="s">
        <v>137</v>
      </c>
      <c r="C246" s="31">
        <v>4189.5</v>
      </c>
      <c r="D246" s="40">
        <v>4213.5</v>
      </c>
      <c r="E246" s="40">
        <v>4027</v>
      </c>
      <c r="F246" s="40">
        <v>3864.5</v>
      </c>
      <c r="G246" s="40">
        <v>3678</v>
      </c>
      <c r="H246" s="40">
        <v>4376</v>
      </c>
      <c r="I246" s="40">
        <v>4562.5</v>
      </c>
      <c r="J246" s="40">
        <v>4725</v>
      </c>
      <c r="K246" s="31">
        <v>4400</v>
      </c>
      <c r="L246" s="31">
        <v>4051</v>
      </c>
      <c r="M246" s="31">
        <v>82.022409999999994</v>
      </c>
      <c r="N246" s="1"/>
      <c r="O246" s="1"/>
    </row>
    <row r="247" spans="1:15" ht="12.75" customHeight="1">
      <c r="A247" s="31">
        <v>237</v>
      </c>
      <c r="B247" s="31" t="s">
        <v>418</v>
      </c>
      <c r="C247" s="31">
        <v>271.95</v>
      </c>
      <c r="D247" s="40">
        <v>271.8</v>
      </c>
      <c r="E247" s="40">
        <v>268.60000000000002</v>
      </c>
      <c r="F247" s="40">
        <v>265.25</v>
      </c>
      <c r="G247" s="40">
        <v>262.05</v>
      </c>
      <c r="H247" s="40">
        <v>275.15000000000003</v>
      </c>
      <c r="I247" s="40">
        <v>278.34999999999997</v>
      </c>
      <c r="J247" s="40">
        <v>281.70000000000005</v>
      </c>
      <c r="K247" s="31">
        <v>275</v>
      </c>
      <c r="L247" s="31">
        <v>268.45</v>
      </c>
      <c r="M247" s="31">
        <v>2.78653</v>
      </c>
      <c r="N247" s="1"/>
      <c r="O247" s="1"/>
    </row>
    <row r="248" spans="1:15" ht="12.75" customHeight="1">
      <c r="A248" s="31">
        <v>238</v>
      </c>
      <c r="B248" s="31" t="s">
        <v>419</v>
      </c>
      <c r="C248" s="31">
        <v>459.9</v>
      </c>
      <c r="D248" s="40">
        <v>460.81666666666666</v>
      </c>
      <c r="E248" s="40">
        <v>451.63333333333333</v>
      </c>
      <c r="F248" s="40">
        <v>443.36666666666667</v>
      </c>
      <c r="G248" s="40">
        <v>434.18333333333334</v>
      </c>
      <c r="H248" s="40">
        <v>469.08333333333331</v>
      </c>
      <c r="I248" s="40">
        <v>478.26666666666659</v>
      </c>
      <c r="J248" s="40">
        <v>486.5333333333333</v>
      </c>
      <c r="K248" s="31">
        <v>470</v>
      </c>
      <c r="L248" s="31">
        <v>452.55</v>
      </c>
      <c r="M248" s="31">
        <v>1.8107200000000001</v>
      </c>
      <c r="N248" s="1"/>
      <c r="O248" s="1"/>
    </row>
    <row r="249" spans="1:15" ht="12.75" customHeight="1">
      <c r="A249" s="31">
        <v>239</v>
      </c>
      <c r="B249" s="31" t="s">
        <v>130</v>
      </c>
      <c r="C249" s="31">
        <v>473.2</v>
      </c>
      <c r="D249" s="40">
        <v>471.58333333333331</v>
      </c>
      <c r="E249" s="40">
        <v>468.66666666666663</v>
      </c>
      <c r="F249" s="40">
        <v>464.13333333333333</v>
      </c>
      <c r="G249" s="40">
        <v>461.21666666666664</v>
      </c>
      <c r="H249" s="40">
        <v>476.11666666666662</v>
      </c>
      <c r="I249" s="40">
        <v>479.03333333333325</v>
      </c>
      <c r="J249" s="40">
        <v>483.56666666666661</v>
      </c>
      <c r="K249" s="31">
        <v>474.5</v>
      </c>
      <c r="L249" s="31">
        <v>467.05</v>
      </c>
      <c r="M249" s="31">
        <v>21.640820000000001</v>
      </c>
      <c r="N249" s="1"/>
      <c r="O249" s="1"/>
    </row>
    <row r="250" spans="1:15" ht="12.75" customHeight="1">
      <c r="A250" s="31">
        <v>240</v>
      </c>
      <c r="B250" s="31" t="s">
        <v>134</v>
      </c>
      <c r="C250" s="31">
        <v>281.45</v>
      </c>
      <c r="D250" s="40">
        <v>287.81666666666666</v>
      </c>
      <c r="E250" s="40">
        <v>271.63333333333333</v>
      </c>
      <c r="F250" s="40">
        <v>261.81666666666666</v>
      </c>
      <c r="G250" s="40">
        <v>245.63333333333333</v>
      </c>
      <c r="H250" s="40">
        <v>297.63333333333333</v>
      </c>
      <c r="I250" s="40">
        <v>313.81666666666661</v>
      </c>
      <c r="J250" s="40">
        <v>323.63333333333333</v>
      </c>
      <c r="K250" s="31">
        <v>304</v>
      </c>
      <c r="L250" s="31">
        <v>278</v>
      </c>
      <c r="M250" s="31">
        <v>116.10386</v>
      </c>
      <c r="N250" s="1"/>
      <c r="O250" s="1"/>
    </row>
    <row r="251" spans="1:15" ht="12.75" customHeight="1">
      <c r="A251" s="31">
        <v>241</v>
      </c>
      <c r="B251" s="31" t="s">
        <v>133</v>
      </c>
      <c r="C251" s="31">
        <v>1154.9000000000001</v>
      </c>
      <c r="D251" s="40">
        <v>1161.8666666666668</v>
      </c>
      <c r="E251" s="40">
        <v>1130.7333333333336</v>
      </c>
      <c r="F251" s="40">
        <v>1106.5666666666668</v>
      </c>
      <c r="G251" s="40">
        <v>1075.4333333333336</v>
      </c>
      <c r="H251" s="40">
        <v>1186.0333333333335</v>
      </c>
      <c r="I251" s="40">
        <v>1217.1666666666667</v>
      </c>
      <c r="J251" s="40">
        <v>1241.3333333333335</v>
      </c>
      <c r="K251" s="31">
        <v>1193</v>
      </c>
      <c r="L251" s="31">
        <v>1137.7</v>
      </c>
      <c r="M251" s="31">
        <v>34.13917</v>
      </c>
      <c r="N251" s="1"/>
      <c r="O251" s="1"/>
    </row>
    <row r="252" spans="1:15" ht="12.75" customHeight="1">
      <c r="A252" s="31">
        <v>242</v>
      </c>
      <c r="B252" s="31" t="s">
        <v>420</v>
      </c>
      <c r="C252" s="31">
        <v>44.9</v>
      </c>
      <c r="D252" s="40">
        <v>45.20000000000001</v>
      </c>
      <c r="E252" s="40">
        <v>44.40000000000002</v>
      </c>
      <c r="F252" s="40">
        <v>43.900000000000013</v>
      </c>
      <c r="G252" s="40">
        <v>43.100000000000023</v>
      </c>
      <c r="H252" s="40">
        <v>45.700000000000017</v>
      </c>
      <c r="I252" s="40">
        <v>46.500000000000014</v>
      </c>
      <c r="J252" s="40">
        <v>47.000000000000014</v>
      </c>
      <c r="K252" s="31">
        <v>46</v>
      </c>
      <c r="L252" s="31">
        <v>44.7</v>
      </c>
      <c r="M252" s="31">
        <v>24.014980000000001</v>
      </c>
      <c r="N252" s="1"/>
      <c r="O252" s="1"/>
    </row>
    <row r="253" spans="1:15" ht="12.75" customHeight="1">
      <c r="A253" s="31">
        <v>243</v>
      </c>
      <c r="B253" s="31" t="s">
        <v>166</v>
      </c>
      <c r="C253" s="31">
        <v>6069.65</v>
      </c>
      <c r="D253" s="40">
        <v>6040.9000000000005</v>
      </c>
      <c r="E253" s="40">
        <v>5931.8000000000011</v>
      </c>
      <c r="F253" s="40">
        <v>5793.9500000000007</v>
      </c>
      <c r="G253" s="40">
        <v>5684.8500000000013</v>
      </c>
      <c r="H253" s="40">
        <v>6178.7500000000009</v>
      </c>
      <c r="I253" s="40">
        <v>6287.8500000000013</v>
      </c>
      <c r="J253" s="40">
        <v>6425.7000000000007</v>
      </c>
      <c r="K253" s="31">
        <v>6150</v>
      </c>
      <c r="L253" s="31">
        <v>5903.05</v>
      </c>
      <c r="M253" s="31">
        <v>2.4626899999999998</v>
      </c>
      <c r="N253" s="1"/>
      <c r="O253" s="1"/>
    </row>
    <row r="254" spans="1:15" ht="12.75" customHeight="1">
      <c r="A254" s="31">
        <v>244</v>
      </c>
      <c r="B254" s="31" t="s">
        <v>135</v>
      </c>
      <c r="C254" s="31">
        <v>1703.7</v>
      </c>
      <c r="D254" s="40">
        <v>1708.7333333333336</v>
      </c>
      <c r="E254" s="40">
        <v>1690.8666666666672</v>
      </c>
      <c r="F254" s="40">
        <v>1678.0333333333338</v>
      </c>
      <c r="G254" s="40">
        <v>1660.1666666666674</v>
      </c>
      <c r="H254" s="40">
        <v>1721.5666666666671</v>
      </c>
      <c r="I254" s="40">
        <v>1739.4333333333334</v>
      </c>
      <c r="J254" s="40">
        <v>1752.2666666666669</v>
      </c>
      <c r="K254" s="31">
        <v>1726.6</v>
      </c>
      <c r="L254" s="31">
        <v>1695.9</v>
      </c>
      <c r="M254" s="31">
        <v>58.717089999999999</v>
      </c>
      <c r="N254" s="1"/>
      <c r="O254" s="1"/>
    </row>
    <row r="255" spans="1:15" ht="12.75" customHeight="1">
      <c r="A255" s="31">
        <v>245</v>
      </c>
      <c r="B255" s="31" t="s">
        <v>421</v>
      </c>
      <c r="C255" s="31">
        <v>1170.3</v>
      </c>
      <c r="D255" s="40">
        <v>1163.5833333333333</v>
      </c>
      <c r="E255" s="40">
        <v>1148.7666666666664</v>
      </c>
      <c r="F255" s="40">
        <v>1127.2333333333331</v>
      </c>
      <c r="G255" s="40">
        <v>1112.4166666666663</v>
      </c>
      <c r="H255" s="40">
        <v>1185.1166666666666</v>
      </c>
      <c r="I255" s="40">
        <v>1199.9333333333336</v>
      </c>
      <c r="J255" s="40">
        <v>1221.4666666666667</v>
      </c>
      <c r="K255" s="31">
        <v>1178.4000000000001</v>
      </c>
      <c r="L255" s="31">
        <v>1142.05</v>
      </c>
      <c r="M255" s="31">
        <v>0.24485000000000001</v>
      </c>
      <c r="N255" s="1"/>
      <c r="O255" s="1"/>
    </row>
    <row r="256" spans="1:15" ht="12.75" customHeight="1">
      <c r="A256" s="31">
        <v>246</v>
      </c>
      <c r="B256" s="31" t="s">
        <v>422</v>
      </c>
      <c r="C256" s="31">
        <v>419.8</v>
      </c>
      <c r="D256" s="40">
        <v>421.64999999999992</v>
      </c>
      <c r="E256" s="40">
        <v>413.29999999999984</v>
      </c>
      <c r="F256" s="40">
        <v>406.7999999999999</v>
      </c>
      <c r="G256" s="40">
        <v>398.44999999999982</v>
      </c>
      <c r="H256" s="40">
        <v>428.14999999999986</v>
      </c>
      <c r="I256" s="40">
        <v>436.49999999999989</v>
      </c>
      <c r="J256" s="40">
        <v>442.99999999999989</v>
      </c>
      <c r="K256" s="31">
        <v>430</v>
      </c>
      <c r="L256" s="31">
        <v>415.15</v>
      </c>
      <c r="M256" s="31">
        <v>5.8910299999999998</v>
      </c>
      <c r="N256" s="1"/>
      <c r="O256" s="1"/>
    </row>
    <row r="257" spans="1:15" ht="12.75" customHeight="1">
      <c r="A257" s="31">
        <v>247</v>
      </c>
      <c r="B257" s="31" t="s">
        <v>423</v>
      </c>
      <c r="C257" s="31">
        <v>672.45</v>
      </c>
      <c r="D257" s="40">
        <v>671.15</v>
      </c>
      <c r="E257" s="40">
        <v>663.55</v>
      </c>
      <c r="F257" s="40">
        <v>654.65</v>
      </c>
      <c r="G257" s="40">
        <v>647.04999999999995</v>
      </c>
      <c r="H257" s="40">
        <v>680.05</v>
      </c>
      <c r="I257" s="40">
        <v>687.65000000000009</v>
      </c>
      <c r="J257" s="40">
        <v>696.55</v>
      </c>
      <c r="K257" s="31">
        <v>678.75</v>
      </c>
      <c r="L257" s="31">
        <v>662.25</v>
      </c>
      <c r="M257" s="31">
        <v>2.1324900000000002</v>
      </c>
      <c r="N257" s="1"/>
      <c r="O257" s="1"/>
    </row>
    <row r="258" spans="1:15" ht="12.75" customHeight="1">
      <c r="A258" s="31">
        <v>248</v>
      </c>
      <c r="B258" s="31" t="s">
        <v>132</v>
      </c>
      <c r="C258" s="31">
        <v>2021.2</v>
      </c>
      <c r="D258" s="40">
        <v>2013.5</v>
      </c>
      <c r="E258" s="40">
        <v>1997</v>
      </c>
      <c r="F258" s="40">
        <v>1972.8</v>
      </c>
      <c r="G258" s="40">
        <v>1956.3</v>
      </c>
      <c r="H258" s="40">
        <v>2037.7</v>
      </c>
      <c r="I258" s="40">
        <v>2054.1999999999998</v>
      </c>
      <c r="J258" s="40">
        <v>2078.4</v>
      </c>
      <c r="K258" s="31">
        <v>2030</v>
      </c>
      <c r="L258" s="31">
        <v>1989.3</v>
      </c>
      <c r="M258" s="31">
        <v>2.3468499999999999</v>
      </c>
      <c r="N258" s="1"/>
      <c r="O258" s="1"/>
    </row>
    <row r="259" spans="1:15" ht="12.75" customHeight="1">
      <c r="A259" s="31">
        <v>249</v>
      </c>
      <c r="B259" s="31" t="s">
        <v>266</v>
      </c>
      <c r="C259" s="31">
        <v>2189.5</v>
      </c>
      <c r="D259" s="40">
        <v>2209.5</v>
      </c>
      <c r="E259" s="40">
        <v>2151</v>
      </c>
      <c r="F259" s="40">
        <v>2112.5</v>
      </c>
      <c r="G259" s="40">
        <v>2054</v>
      </c>
      <c r="H259" s="40">
        <v>2248</v>
      </c>
      <c r="I259" s="40">
        <v>2306.5</v>
      </c>
      <c r="J259" s="40">
        <v>2345</v>
      </c>
      <c r="K259" s="31">
        <v>2268</v>
      </c>
      <c r="L259" s="31">
        <v>2171</v>
      </c>
      <c r="M259" s="31">
        <v>2.8877899999999999</v>
      </c>
      <c r="N259" s="1"/>
      <c r="O259" s="1"/>
    </row>
    <row r="260" spans="1:15" ht="12.75" customHeight="1">
      <c r="A260" s="31">
        <v>250</v>
      </c>
      <c r="B260" s="31" t="s">
        <v>424</v>
      </c>
      <c r="C260" s="31">
        <v>1685.15</v>
      </c>
      <c r="D260" s="40">
        <v>1679.3833333333332</v>
      </c>
      <c r="E260" s="40">
        <v>1660.7666666666664</v>
      </c>
      <c r="F260" s="40">
        <v>1636.3833333333332</v>
      </c>
      <c r="G260" s="40">
        <v>1617.7666666666664</v>
      </c>
      <c r="H260" s="40">
        <v>1703.7666666666664</v>
      </c>
      <c r="I260" s="40">
        <v>1722.3833333333332</v>
      </c>
      <c r="J260" s="40">
        <v>1746.7666666666664</v>
      </c>
      <c r="K260" s="31">
        <v>1698</v>
      </c>
      <c r="L260" s="31">
        <v>1655</v>
      </c>
      <c r="M260" s="31">
        <v>0.73868</v>
      </c>
      <c r="N260" s="1"/>
      <c r="O260" s="1"/>
    </row>
    <row r="261" spans="1:15" ht="12.75" customHeight="1">
      <c r="A261" s="31">
        <v>251</v>
      </c>
      <c r="B261" s="31" t="s">
        <v>425</v>
      </c>
      <c r="C261" s="31">
        <v>3157.8</v>
      </c>
      <c r="D261" s="40">
        <v>3142.15</v>
      </c>
      <c r="E261" s="40">
        <v>3085.3500000000004</v>
      </c>
      <c r="F261" s="40">
        <v>3012.9</v>
      </c>
      <c r="G261" s="40">
        <v>2956.1000000000004</v>
      </c>
      <c r="H261" s="40">
        <v>3214.6000000000004</v>
      </c>
      <c r="I261" s="40">
        <v>3271.4000000000005</v>
      </c>
      <c r="J261" s="40">
        <v>3343.8500000000004</v>
      </c>
      <c r="K261" s="31">
        <v>3198.95</v>
      </c>
      <c r="L261" s="31">
        <v>3069.7</v>
      </c>
      <c r="M261" s="31">
        <v>0.92457</v>
      </c>
      <c r="N261" s="1"/>
      <c r="O261" s="1"/>
    </row>
    <row r="262" spans="1:15" ht="12.75" customHeight="1">
      <c r="A262" s="31">
        <v>252</v>
      </c>
      <c r="B262" s="31" t="s">
        <v>426</v>
      </c>
      <c r="C262" s="31">
        <v>585.45000000000005</v>
      </c>
      <c r="D262" s="40">
        <v>582.45000000000005</v>
      </c>
      <c r="E262" s="40">
        <v>575.95000000000005</v>
      </c>
      <c r="F262" s="40">
        <v>566.45000000000005</v>
      </c>
      <c r="G262" s="40">
        <v>559.95000000000005</v>
      </c>
      <c r="H262" s="40">
        <v>591.95000000000005</v>
      </c>
      <c r="I262" s="40">
        <v>598.45000000000005</v>
      </c>
      <c r="J262" s="40">
        <v>607.95000000000005</v>
      </c>
      <c r="K262" s="31">
        <v>588.95000000000005</v>
      </c>
      <c r="L262" s="31">
        <v>572.95000000000005</v>
      </c>
      <c r="M262" s="31">
        <v>2.2031200000000002</v>
      </c>
      <c r="N262" s="1"/>
      <c r="O262" s="1"/>
    </row>
    <row r="263" spans="1:15" ht="12.75" customHeight="1">
      <c r="A263" s="31">
        <v>253</v>
      </c>
      <c r="B263" s="31" t="s">
        <v>427</v>
      </c>
      <c r="C263" s="31">
        <v>223.65</v>
      </c>
      <c r="D263" s="40">
        <v>225.38333333333333</v>
      </c>
      <c r="E263" s="40">
        <v>220.26666666666665</v>
      </c>
      <c r="F263" s="40">
        <v>216.88333333333333</v>
      </c>
      <c r="G263" s="40">
        <v>211.76666666666665</v>
      </c>
      <c r="H263" s="40">
        <v>228.76666666666665</v>
      </c>
      <c r="I263" s="40">
        <v>233.88333333333333</v>
      </c>
      <c r="J263" s="40">
        <v>237.26666666666665</v>
      </c>
      <c r="K263" s="31">
        <v>230.5</v>
      </c>
      <c r="L263" s="31">
        <v>222</v>
      </c>
      <c r="M263" s="31">
        <v>10.632949999999999</v>
      </c>
      <c r="N263" s="1"/>
      <c r="O263" s="1"/>
    </row>
    <row r="264" spans="1:15" ht="12.75" customHeight="1">
      <c r="A264" s="31">
        <v>254</v>
      </c>
      <c r="B264" s="31" t="s">
        <v>428</v>
      </c>
      <c r="C264" s="31">
        <v>151.5</v>
      </c>
      <c r="D264" s="40">
        <v>151.26666666666668</v>
      </c>
      <c r="E264" s="40">
        <v>148.53333333333336</v>
      </c>
      <c r="F264" s="40">
        <v>145.56666666666669</v>
      </c>
      <c r="G264" s="40">
        <v>142.83333333333337</v>
      </c>
      <c r="H264" s="40">
        <v>154.23333333333335</v>
      </c>
      <c r="I264" s="40">
        <v>156.96666666666664</v>
      </c>
      <c r="J264" s="40">
        <v>159.93333333333334</v>
      </c>
      <c r="K264" s="31">
        <v>154</v>
      </c>
      <c r="L264" s="31">
        <v>148.30000000000001</v>
      </c>
      <c r="M264" s="31">
        <v>13.70637</v>
      </c>
      <c r="N264" s="1"/>
      <c r="O264" s="1"/>
    </row>
    <row r="265" spans="1:15" ht="12.75" customHeight="1">
      <c r="A265" s="31">
        <v>255</v>
      </c>
      <c r="B265" s="31" t="s">
        <v>429</v>
      </c>
      <c r="C265" s="31">
        <v>90.4</v>
      </c>
      <c r="D265" s="40">
        <v>90.383333333333326</v>
      </c>
      <c r="E265" s="40">
        <v>89.266666666666652</v>
      </c>
      <c r="F265" s="40">
        <v>88.133333333333326</v>
      </c>
      <c r="G265" s="40">
        <v>87.016666666666652</v>
      </c>
      <c r="H265" s="40">
        <v>91.516666666666652</v>
      </c>
      <c r="I265" s="40">
        <v>92.633333333333326</v>
      </c>
      <c r="J265" s="40">
        <v>93.766666666666652</v>
      </c>
      <c r="K265" s="31">
        <v>91.5</v>
      </c>
      <c r="L265" s="31">
        <v>89.25</v>
      </c>
      <c r="M265" s="31">
        <v>5.9064300000000003</v>
      </c>
      <c r="N265" s="1"/>
      <c r="O265" s="1"/>
    </row>
    <row r="266" spans="1:15" ht="12.75" customHeight="1">
      <c r="A266" s="31">
        <v>256</v>
      </c>
      <c r="B266" s="31" t="s">
        <v>267</v>
      </c>
      <c r="C266" s="31">
        <v>369.75</v>
      </c>
      <c r="D266" s="40">
        <v>369.58333333333331</v>
      </c>
      <c r="E266" s="40">
        <v>360.16666666666663</v>
      </c>
      <c r="F266" s="40">
        <v>350.58333333333331</v>
      </c>
      <c r="G266" s="40">
        <v>341.16666666666663</v>
      </c>
      <c r="H266" s="40">
        <v>379.16666666666663</v>
      </c>
      <c r="I266" s="40">
        <v>388.58333333333326</v>
      </c>
      <c r="J266" s="40">
        <v>398.16666666666663</v>
      </c>
      <c r="K266" s="31">
        <v>379</v>
      </c>
      <c r="L266" s="31">
        <v>360</v>
      </c>
      <c r="M266" s="31">
        <v>13.292759999999999</v>
      </c>
      <c r="N266" s="1"/>
      <c r="O266" s="1"/>
    </row>
    <row r="267" spans="1:15" ht="12.75" customHeight="1">
      <c r="A267" s="31">
        <v>257</v>
      </c>
      <c r="B267" s="31" t="s">
        <v>140</v>
      </c>
      <c r="C267" s="31">
        <v>694.35</v>
      </c>
      <c r="D267" s="40">
        <v>688.76666666666677</v>
      </c>
      <c r="E267" s="40">
        <v>680.08333333333348</v>
      </c>
      <c r="F267" s="40">
        <v>665.81666666666672</v>
      </c>
      <c r="G267" s="40">
        <v>657.13333333333344</v>
      </c>
      <c r="H267" s="40">
        <v>703.03333333333353</v>
      </c>
      <c r="I267" s="40">
        <v>711.7166666666667</v>
      </c>
      <c r="J267" s="40">
        <v>725.98333333333358</v>
      </c>
      <c r="K267" s="31">
        <v>697.45</v>
      </c>
      <c r="L267" s="31">
        <v>674.5</v>
      </c>
      <c r="M267" s="31">
        <v>42.38644</v>
      </c>
      <c r="N267" s="1"/>
      <c r="O267" s="1"/>
    </row>
    <row r="268" spans="1:15" ht="12.75" customHeight="1">
      <c r="A268" s="31">
        <v>258</v>
      </c>
      <c r="B268" s="31" t="s">
        <v>430</v>
      </c>
      <c r="C268" s="31">
        <v>101.65</v>
      </c>
      <c r="D268" s="40">
        <v>101.61666666666667</v>
      </c>
      <c r="E268" s="40">
        <v>100.48333333333335</v>
      </c>
      <c r="F268" s="40">
        <v>99.316666666666677</v>
      </c>
      <c r="G268" s="40">
        <v>98.183333333333351</v>
      </c>
      <c r="H268" s="40">
        <v>102.78333333333335</v>
      </c>
      <c r="I268" s="40">
        <v>103.91666666666667</v>
      </c>
      <c r="J268" s="40">
        <v>105.08333333333334</v>
      </c>
      <c r="K268" s="31">
        <v>102.75</v>
      </c>
      <c r="L268" s="31">
        <v>100.45</v>
      </c>
      <c r="M268" s="31">
        <v>0.91113999999999995</v>
      </c>
      <c r="N268" s="1"/>
      <c r="O268" s="1"/>
    </row>
    <row r="269" spans="1:15" ht="12.75" customHeight="1">
      <c r="A269" s="31">
        <v>259</v>
      </c>
      <c r="B269" s="31" t="s">
        <v>431</v>
      </c>
      <c r="C269" s="31">
        <v>97.5</v>
      </c>
      <c r="D269" s="40">
        <v>97.05</v>
      </c>
      <c r="E269" s="40">
        <v>96.3</v>
      </c>
      <c r="F269" s="40">
        <v>95.1</v>
      </c>
      <c r="G269" s="40">
        <v>94.35</v>
      </c>
      <c r="H269" s="40">
        <v>98.25</v>
      </c>
      <c r="I269" s="40">
        <v>99</v>
      </c>
      <c r="J269" s="40">
        <v>100.2</v>
      </c>
      <c r="K269" s="31">
        <v>97.8</v>
      </c>
      <c r="L269" s="31">
        <v>95.85</v>
      </c>
      <c r="M269" s="31">
        <v>7.55185</v>
      </c>
      <c r="N269" s="1"/>
      <c r="O269" s="1"/>
    </row>
    <row r="270" spans="1:15" ht="12.75" customHeight="1">
      <c r="A270" s="31">
        <v>260</v>
      </c>
      <c r="B270" s="31" t="s">
        <v>432</v>
      </c>
      <c r="C270" s="31">
        <v>119.35</v>
      </c>
      <c r="D270" s="40">
        <v>117.06666666666666</v>
      </c>
      <c r="E270" s="40">
        <v>113.23333333333332</v>
      </c>
      <c r="F270" s="40">
        <v>107.11666666666666</v>
      </c>
      <c r="G270" s="40">
        <v>103.28333333333332</v>
      </c>
      <c r="H270" s="40">
        <v>123.18333333333332</v>
      </c>
      <c r="I270" s="40">
        <v>127.01666666666667</v>
      </c>
      <c r="J270" s="40">
        <v>133.13333333333333</v>
      </c>
      <c r="K270" s="31">
        <v>120.9</v>
      </c>
      <c r="L270" s="31">
        <v>110.95</v>
      </c>
      <c r="M270" s="31">
        <v>31.943390000000001</v>
      </c>
      <c r="N270" s="1"/>
      <c r="O270" s="1"/>
    </row>
    <row r="271" spans="1:15" ht="12.75" customHeight="1">
      <c r="A271" s="31">
        <v>261</v>
      </c>
      <c r="B271" s="31" t="s">
        <v>433</v>
      </c>
      <c r="C271" s="31">
        <v>339.9</v>
      </c>
      <c r="D271" s="40">
        <v>332.2</v>
      </c>
      <c r="E271" s="40">
        <v>313.04999999999995</v>
      </c>
      <c r="F271" s="40">
        <v>286.2</v>
      </c>
      <c r="G271" s="40">
        <v>267.04999999999995</v>
      </c>
      <c r="H271" s="40">
        <v>359.04999999999995</v>
      </c>
      <c r="I271" s="40">
        <v>378.19999999999993</v>
      </c>
      <c r="J271" s="40">
        <v>405.04999999999995</v>
      </c>
      <c r="K271" s="31">
        <v>351.35</v>
      </c>
      <c r="L271" s="31">
        <v>305.35000000000002</v>
      </c>
      <c r="M271" s="31">
        <v>17.795179999999998</v>
      </c>
      <c r="N271" s="1"/>
      <c r="O271" s="1"/>
    </row>
    <row r="272" spans="1:15" ht="12.75" customHeight="1">
      <c r="A272" s="31">
        <v>262</v>
      </c>
      <c r="B272" s="31" t="s">
        <v>434</v>
      </c>
      <c r="C272" s="31">
        <v>192.35</v>
      </c>
      <c r="D272" s="40">
        <v>185.98333333333335</v>
      </c>
      <c r="E272" s="40">
        <v>175.2166666666667</v>
      </c>
      <c r="F272" s="40">
        <v>158.08333333333334</v>
      </c>
      <c r="G272" s="40">
        <v>147.31666666666669</v>
      </c>
      <c r="H272" s="40">
        <v>203.1166666666667</v>
      </c>
      <c r="I272" s="40">
        <v>213.88333333333335</v>
      </c>
      <c r="J272" s="40">
        <v>231.01666666666671</v>
      </c>
      <c r="K272" s="31">
        <v>196.75</v>
      </c>
      <c r="L272" s="31">
        <v>168.85</v>
      </c>
      <c r="M272" s="31">
        <v>122.58508999999999</v>
      </c>
      <c r="N272" s="1"/>
      <c r="O272" s="1"/>
    </row>
    <row r="273" spans="1:15" ht="12.75" customHeight="1">
      <c r="A273" s="31">
        <v>263</v>
      </c>
      <c r="B273" s="31" t="s">
        <v>139</v>
      </c>
      <c r="C273" s="31">
        <v>445.7</v>
      </c>
      <c r="D273" s="40">
        <v>440.38333333333327</v>
      </c>
      <c r="E273" s="40">
        <v>431.86666666666656</v>
      </c>
      <c r="F273" s="40">
        <v>418.0333333333333</v>
      </c>
      <c r="G273" s="40">
        <v>409.51666666666659</v>
      </c>
      <c r="H273" s="40">
        <v>454.21666666666653</v>
      </c>
      <c r="I273" s="40">
        <v>462.73333333333329</v>
      </c>
      <c r="J273" s="40">
        <v>476.56666666666649</v>
      </c>
      <c r="K273" s="31">
        <v>448.9</v>
      </c>
      <c r="L273" s="31">
        <v>426.55</v>
      </c>
      <c r="M273" s="31">
        <v>65.216499999999996</v>
      </c>
      <c r="N273" s="1"/>
      <c r="O273" s="1"/>
    </row>
    <row r="274" spans="1:15" ht="12.75" customHeight="1">
      <c r="A274" s="31">
        <v>264</v>
      </c>
      <c r="B274" s="31" t="s">
        <v>435</v>
      </c>
      <c r="C274" s="31">
        <v>2079.75</v>
      </c>
      <c r="D274" s="40">
        <v>2073.2999999999997</v>
      </c>
      <c r="E274" s="40">
        <v>2051.4499999999994</v>
      </c>
      <c r="F274" s="40">
        <v>2023.1499999999996</v>
      </c>
      <c r="G274" s="40">
        <v>2001.2999999999993</v>
      </c>
      <c r="H274" s="40">
        <v>2101.5999999999995</v>
      </c>
      <c r="I274" s="40">
        <v>2123.4499999999998</v>
      </c>
      <c r="J274" s="40">
        <v>2151.7499999999995</v>
      </c>
      <c r="K274" s="31">
        <v>2095.15</v>
      </c>
      <c r="L274" s="31">
        <v>2045</v>
      </c>
      <c r="M274" s="31">
        <v>6.232E-2</v>
      </c>
      <c r="N274" s="1"/>
      <c r="O274" s="1"/>
    </row>
    <row r="275" spans="1:15" ht="12.75" customHeight="1">
      <c r="A275" s="31">
        <v>265</v>
      </c>
      <c r="B275" s="31" t="s">
        <v>141</v>
      </c>
      <c r="C275" s="31">
        <v>3715.6</v>
      </c>
      <c r="D275" s="40">
        <v>3697.8333333333335</v>
      </c>
      <c r="E275" s="40">
        <v>3667.7666666666669</v>
      </c>
      <c r="F275" s="40">
        <v>3619.9333333333334</v>
      </c>
      <c r="G275" s="40">
        <v>3589.8666666666668</v>
      </c>
      <c r="H275" s="40">
        <v>3745.666666666667</v>
      </c>
      <c r="I275" s="40">
        <v>3775.7333333333336</v>
      </c>
      <c r="J275" s="40">
        <v>3823.5666666666671</v>
      </c>
      <c r="K275" s="31">
        <v>3727.9</v>
      </c>
      <c r="L275" s="31">
        <v>3650</v>
      </c>
      <c r="M275" s="31">
        <v>5.0878800000000002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839.5</v>
      </c>
      <c r="D276" s="40">
        <v>829.33333333333337</v>
      </c>
      <c r="E276" s="40">
        <v>813.66666666666674</v>
      </c>
      <c r="F276" s="40">
        <v>787.83333333333337</v>
      </c>
      <c r="G276" s="40">
        <v>772.16666666666674</v>
      </c>
      <c r="H276" s="40">
        <v>855.16666666666674</v>
      </c>
      <c r="I276" s="40">
        <v>870.83333333333348</v>
      </c>
      <c r="J276" s="40">
        <v>896.66666666666674</v>
      </c>
      <c r="K276" s="31">
        <v>845</v>
      </c>
      <c r="L276" s="31">
        <v>803.5</v>
      </c>
      <c r="M276" s="31">
        <v>4.1019800000000002</v>
      </c>
      <c r="N276" s="1"/>
      <c r="O276" s="1"/>
    </row>
    <row r="277" spans="1:15" ht="12.75" customHeight="1">
      <c r="A277" s="31">
        <v>267</v>
      </c>
      <c r="B277" s="31" t="s">
        <v>437</v>
      </c>
      <c r="C277" s="31">
        <v>154</v>
      </c>
      <c r="D277" s="40">
        <v>154.20000000000002</v>
      </c>
      <c r="E277" s="40">
        <v>153.10000000000002</v>
      </c>
      <c r="F277" s="40">
        <v>152.20000000000002</v>
      </c>
      <c r="G277" s="40">
        <v>151.10000000000002</v>
      </c>
      <c r="H277" s="40">
        <v>155.10000000000002</v>
      </c>
      <c r="I277" s="40">
        <v>156.19999999999999</v>
      </c>
      <c r="J277" s="40">
        <v>157.10000000000002</v>
      </c>
      <c r="K277" s="31">
        <v>155.30000000000001</v>
      </c>
      <c r="L277" s="31">
        <v>153.30000000000001</v>
      </c>
      <c r="M277" s="31">
        <v>2.9840399999999998</v>
      </c>
      <c r="N277" s="1"/>
      <c r="O277" s="1"/>
    </row>
    <row r="278" spans="1:15" ht="12.75" customHeight="1">
      <c r="A278" s="31">
        <v>268</v>
      </c>
      <c r="B278" s="31" t="s">
        <v>438</v>
      </c>
      <c r="C278" s="31">
        <v>466.1</v>
      </c>
      <c r="D278" s="40">
        <v>457.2</v>
      </c>
      <c r="E278" s="40">
        <v>443.9</v>
      </c>
      <c r="F278" s="40">
        <v>421.7</v>
      </c>
      <c r="G278" s="40">
        <v>408.4</v>
      </c>
      <c r="H278" s="40">
        <v>479.4</v>
      </c>
      <c r="I278" s="40">
        <v>492.70000000000005</v>
      </c>
      <c r="J278" s="40">
        <v>514.9</v>
      </c>
      <c r="K278" s="31">
        <v>470.5</v>
      </c>
      <c r="L278" s="31">
        <v>435</v>
      </c>
      <c r="M278" s="31">
        <v>6.6883999999999997</v>
      </c>
      <c r="N278" s="1"/>
      <c r="O278" s="1"/>
    </row>
    <row r="279" spans="1:15" ht="12.75" customHeight="1">
      <c r="A279" s="31">
        <v>269</v>
      </c>
      <c r="B279" s="31" t="s">
        <v>439</v>
      </c>
      <c r="C279" s="31">
        <v>965.35</v>
      </c>
      <c r="D279" s="40">
        <v>919.16666666666663</v>
      </c>
      <c r="E279" s="40">
        <v>866.0333333333333</v>
      </c>
      <c r="F279" s="40">
        <v>766.7166666666667</v>
      </c>
      <c r="G279" s="40">
        <v>713.58333333333337</v>
      </c>
      <c r="H279" s="40">
        <v>1018.4833333333332</v>
      </c>
      <c r="I279" s="40">
        <v>1071.6166666666668</v>
      </c>
      <c r="J279" s="40">
        <v>1170.9333333333332</v>
      </c>
      <c r="K279" s="31">
        <v>972.3</v>
      </c>
      <c r="L279" s="31">
        <v>819.85</v>
      </c>
      <c r="M279" s="31">
        <v>36.090179999999997</v>
      </c>
      <c r="N279" s="1"/>
      <c r="O279" s="1"/>
    </row>
    <row r="280" spans="1:15" ht="12.75" customHeight="1">
      <c r="A280" s="31">
        <v>270</v>
      </c>
      <c r="B280" s="31" t="s">
        <v>440</v>
      </c>
      <c r="C280" s="31">
        <v>282.5</v>
      </c>
      <c r="D280" s="40">
        <v>283.5</v>
      </c>
      <c r="E280" s="40">
        <v>279.10000000000002</v>
      </c>
      <c r="F280" s="40">
        <v>275.70000000000005</v>
      </c>
      <c r="G280" s="40">
        <v>271.30000000000007</v>
      </c>
      <c r="H280" s="40">
        <v>286.89999999999998</v>
      </c>
      <c r="I280" s="40">
        <v>291.29999999999995</v>
      </c>
      <c r="J280" s="40">
        <v>294.69999999999993</v>
      </c>
      <c r="K280" s="31">
        <v>287.89999999999998</v>
      </c>
      <c r="L280" s="31">
        <v>280.10000000000002</v>
      </c>
      <c r="M280" s="31">
        <v>3.5931500000000001</v>
      </c>
      <c r="N280" s="1"/>
      <c r="O280" s="1"/>
    </row>
    <row r="281" spans="1:15" ht="12.75" customHeight="1">
      <c r="A281" s="31">
        <v>271</v>
      </c>
      <c r="B281" s="31" t="s">
        <v>441</v>
      </c>
      <c r="C281" s="31">
        <v>323.60000000000002</v>
      </c>
      <c r="D281" s="40">
        <v>319.34999999999997</v>
      </c>
      <c r="E281" s="40">
        <v>310.24999999999994</v>
      </c>
      <c r="F281" s="40">
        <v>296.89999999999998</v>
      </c>
      <c r="G281" s="40">
        <v>287.79999999999995</v>
      </c>
      <c r="H281" s="40">
        <v>332.69999999999993</v>
      </c>
      <c r="I281" s="40">
        <v>341.79999999999995</v>
      </c>
      <c r="J281" s="40">
        <v>355.14999999999992</v>
      </c>
      <c r="K281" s="31">
        <v>328.45</v>
      </c>
      <c r="L281" s="31">
        <v>306</v>
      </c>
      <c r="M281" s="31">
        <v>10.108790000000001</v>
      </c>
      <c r="N281" s="1"/>
      <c r="O281" s="1"/>
    </row>
    <row r="282" spans="1:15" ht="12.75" customHeight="1">
      <c r="A282" s="31">
        <v>272</v>
      </c>
      <c r="B282" s="31" t="s">
        <v>442</v>
      </c>
      <c r="C282" s="31">
        <v>291.5</v>
      </c>
      <c r="D282" s="40">
        <v>287.91666666666669</v>
      </c>
      <c r="E282" s="40">
        <v>281.58333333333337</v>
      </c>
      <c r="F282" s="40">
        <v>271.66666666666669</v>
      </c>
      <c r="G282" s="40">
        <v>265.33333333333337</v>
      </c>
      <c r="H282" s="40">
        <v>297.83333333333337</v>
      </c>
      <c r="I282" s="40">
        <v>304.16666666666674</v>
      </c>
      <c r="J282" s="40">
        <v>314.08333333333337</v>
      </c>
      <c r="K282" s="31">
        <v>294.25</v>
      </c>
      <c r="L282" s="31">
        <v>278</v>
      </c>
      <c r="M282" s="31">
        <v>3.79169</v>
      </c>
      <c r="N282" s="1"/>
      <c r="O282" s="1"/>
    </row>
    <row r="283" spans="1:15" ht="12.75" customHeight="1">
      <c r="A283" s="31">
        <v>273</v>
      </c>
      <c r="B283" s="31" t="s">
        <v>443</v>
      </c>
      <c r="C283" s="31">
        <v>1298.7</v>
      </c>
      <c r="D283" s="40">
        <v>1287.9166666666667</v>
      </c>
      <c r="E283" s="40">
        <v>1264.9833333333336</v>
      </c>
      <c r="F283" s="40">
        <v>1231.2666666666669</v>
      </c>
      <c r="G283" s="40">
        <v>1208.3333333333337</v>
      </c>
      <c r="H283" s="40">
        <v>1321.6333333333334</v>
      </c>
      <c r="I283" s="40">
        <v>1344.5666666666664</v>
      </c>
      <c r="J283" s="40">
        <v>1378.2833333333333</v>
      </c>
      <c r="K283" s="31">
        <v>1310.85</v>
      </c>
      <c r="L283" s="31">
        <v>1254.2</v>
      </c>
      <c r="M283" s="31">
        <v>0.3584</v>
      </c>
      <c r="N283" s="1"/>
      <c r="O283" s="1"/>
    </row>
    <row r="284" spans="1:15" ht="12.75" customHeight="1">
      <c r="A284" s="31">
        <v>274</v>
      </c>
      <c r="B284" s="31" t="s">
        <v>444</v>
      </c>
      <c r="C284" s="31">
        <v>1269.1500000000001</v>
      </c>
      <c r="D284" s="40">
        <v>1258.05</v>
      </c>
      <c r="E284" s="40">
        <v>1241.0999999999999</v>
      </c>
      <c r="F284" s="40">
        <v>1213.05</v>
      </c>
      <c r="G284" s="40">
        <v>1196.0999999999999</v>
      </c>
      <c r="H284" s="40">
        <v>1286.0999999999999</v>
      </c>
      <c r="I284" s="40">
        <v>1303.0500000000002</v>
      </c>
      <c r="J284" s="40">
        <v>1331.1</v>
      </c>
      <c r="K284" s="31">
        <v>1275</v>
      </c>
      <c r="L284" s="31">
        <v>1230</v>
      </c>
      <c r="M284" s="31">
        <v>4.6234999999999999</v>
      </c>
      <c r="N284" s="1"/>
      <c r="O284" s="1"/>
    </row>
    <row r="285" spans="1:15" ht="12.75" customHeight="1">
      <c r="A285" s="31">
        <v>275</v>
      </c>
      <c r="B285" s="31" t="s">
        <v>445</v>
      </c>
      <c r="C285" s="31">
        <v>437.5</v>
      </c>
      <c r="D285" s="40">
        <v>433.40000000000003</v>
      </c>
      <c r="E285" s="40">
        <v>427.40000000000009</v>
      </c>
      <c r="F285" s="40">
        <v>417.30000000000007</v>
      </c>
      <c r="G285" s="40">
        <v>411.30000000000013</v>
      </c>
      <c r="H285" s="40">
        <v>443.50000000000006</v>
      </c>
      <c r="I285" s="40">
        <v>449.49999999999994</v>
      </c>
      <c r="J285" s="40">
        <v>459.6</v>
      </c>
      <c r="K285" s="31">
        <v>439.4</v>
      </c>
      <c r="L285" s="31">
        <v>423.3</v>
      </c>
      <c r="M285" s="31">
        <v>2.86185</v>
      </c>
      <c r="N285" s="1"/>
      <c r="O285" s="1"/>
    </row>
    <row r="286" spans="1:15" ht="12.75" customHeight="1">
      <c r="A286" s="31">
        <v>276</v>
      </c>
      <c r="B286" s="31" t="s">
        <v>446</v>
      </c>
      <c r="C286" s="31">
        <v>568.20000000000005</v>
      </c>
      <c r="D286" s="40">
        <v>557.73333333333335</v>
      </c>
      <c r="E286" s="40">
        <v>533.4666666666667</v>
      </c>
      <c r="F286" s="40">
        <v>498.73333333333335</v>
      </c>
      <c r="G286" s="40">
        <v>474.4666666666667</v>
      </c>
      <c r="H286" s="40">
        <v>592.4666666666667</v>
      </c>
      <c r="I286" s="40">
        <v>616.73333333333335</v>
      </c>
      <c r="J286" s="40">
        <v>651.4666666666667</v>
      </c>
      <c r="K286" s="31">
        <v>582</v>
      </c>
      <c r="L286" s="31">
        <v>523</v>
      </c>
      <c r="M286" s="31">
        <v>10.862970000000001</v>
      </c>
      <c r="N286" s="1"/>
      <c r="O286" s="1"/>
    </row>
    <row r="287" spans="1:15" ht="12.75" customHeight="1">
      <c r="A287" s="31">
        <v>277</v>
      </c>
      <c r="B287" s="31" t="s">
        <v>447</v>
      </c>
      <c r="C287" s="31">
        <v>51.7</v>
      </c>
      <c r="D287" s="40">
        <v>51.583333333333336</v>
      </c>
      <c r="E287" s="40">
        <v>50.466666666666669</v>
      </c>
      <c r="F287" s="40">
        <v>49.233333333333334</v>
      </c>
      <c r="G287" s="40">
        <v>48.116666666666667</v>
      </c>
      <c r="H287" s="40">
        <v>52.81666666666667</v>
      </c>
      <c r="I287" s="40">
        <v>53.93333333333333</v>
      </c>
      <c r="J287" s="40">
        <v>55.166666666666671</v>
      </c>
      <c r="K287" s="31">
        <v>52.7</v>
      </c>
      <c r="L287" s="31">
        <v>50.35</v>
      </c>
      <c r="M287" s="31">
        <v>75.816590000000005</v>
      </c>
      <c r="N287" s="1"/>
      <c r="O287" s="1"/>
    </row>
    <row r="288" spans="1:15" ht="12.75" customHeight="1">
      <c r="A288" s="31">
        <v>278</v>
      </c>
      <c r="B288" s="31" t="s">
        <v>448</v>
      </c>
      <c r="C288" s="31">
        <v>524.70000000000005</v>
      </c>
      <c r="D288" s="40">
        <v>524.48333333333335</v>
      </c>
      <c r="E288" s="40">
        <v>521.2166666666667</v>
      </c>
      <c r="F288" s="40">
        <v>517.73333333333335</v>
      </c>
      <c r="G288" s="40">
        <v>514.4666666666667</v>
      </c>
      <c r="H288" s="40">
        <v>527.9666666666667</v>
      </c>
      <c r="I288" s="40">
        <v>531.23333333333335</v>
      </c>
      <c r="J288" s="40">
        <v>534.7166666666667</v>
      </c>
      <c r="K288" s="31">
        <v>527.75</v>
      </c>
      <c r="L288" s="31">
        <v>521</v>
      </c>
      <c r="M288" s="31">
        <v>0.47977999999999998</v>
      </c>
      <c r="N288" s="1"/>
      <c r="O288" s="1"/>
    </row>
    <row r="289" spans="1:15" ht="12.75" customHeight="1">
      <c r="A289" s="31">
        <v>279</v>
      </c>
      <c r="B289" s="31" t="s">
        <v>449</v>
      </c>
      <c r="C289" s="31">
        <v>522.79999999999995</v>
      </c>
      <c r="D289" s="40">
        <v>530.38333333333333</v>
      </c>
      <c r="E289" s="40">
        <v>510.76666666666665</v>
      </c>
      <c r="F289" s="40">
        <v>498.73333333333335</v>
      </c>
      <c r="G289" s="40">
        <v>479.11666666666667</v>
      </c>
      <c r="H289" s="40">
        <v>542.41666666666663</v>
      </c>
      <c r="I289" s="40">
        <v>562.03333333333319</v>
      </c>
      <c r="J289" s="40">
        <v>574.06666666666661</v>
      </c>
      <c r="K289" s="31">
        <v>550</v>
      </c>
      <c r="L289" s="31">
        <v>518.35</v>
      </c>
      <c r="M289" s="31">
        <v>22.024370000000001</v>
      </c>
      <c r="N289" s="1"/>
      <c r="O289" s="1"/>
    </row>
    <row r="290" spans="1:15" ht="12.75" customHeight="1">
      <c r="A290" s="31">
        <v>280</v>
      </c>
      <c r="B290" s="31" t="s">
        <v>142</v>
      </c>
      <c r="C290" s="31">
        <v>2210.9499999999998</v>
      </c>
      <c r="D290" s="40">
        <v>2191.5499999999997</v>
      </c>
      <c r="E290" s="40">
        <v>2143.0999999999995</v>
      </c>
      <c r="F290" s="40">
        <v>2075.2499999999995</v>
      </c>
      <c r="G290" s="40">
        <v>2026.7999999999993</v>
      </c>
      <c r="H290" s="40">
        <v>2259.3999999999996</v>
      </c>
      <c r="I290" s="40">
        <v>2307.8499999999995</v>
      </c>
      <c r="J290" s="40">
        <v>2375.6999999999998</v>
      </c>
      <c r="K290" s="31">
        <v>2240</v>
      </c>
      <c r="L290" s="31">
        <v>2123.6999999999998</v>
      </c>
      <c r="M290" s="31">
        <v>106.69001</v>
      </c>
      <c r="N290" s="1"/>
      <c r="O290" s="1"/>
    </row>
    <row r="291" spans="1:15" ht="12.75" customHeight="1">
      <c r="A291" s="31">
        <v>281</v>
      </c>
      <c r="B291" s="31" t="s">
        <v>143</v>
      </c>
      <c r="C291" s="31">
        <v>84.85</v>
      </c>
      <c r="D291" s="40">
        <v>83.833333333333329</v>
      </c>
      <c r="E291" s="40">
        <v>82.516666666666652</v>
      </c>
      <c r="F291" s="40">
        <v>80.183333333333323</v>
      </c>
      <c r="G291" s="40">
        <v>78.866666666666646</v>
      </c>
      <c r="H291" s="40">
        <v>86.166666666666657</v>
      </c>
      <c r="I291" s="40">
        <v>87.483333333333348</v>
      </c>
      <c r="J291" s="40">
        <v>89.816666666666663</v>
      </c>
      <c r="K291" s="31">
        <v>85.15</v>
      </c>
      <c r="L291" s="31">
        <v>81.5</v>
      </c>
      <c r="M291" s="31">
        <v>120.62523</v>
      </c>
      <c r="N291" s="1"/>
      <c r="O291" s="1"/>
    </row>
    <row r="292" spans="1:15" ht="12.75" customHeight="1">
      <c r="A292" s="31">
        <v>282</v>
      </c>
      <c r="B292" s="31" t="s">
        <v>148</v>
      </c>
      <c r="C292" s="31">
        <v>4564.8500000000004</v>
      </c>
      <c r="D292" s="40">
        <v>4589.0166666666664</v>
      </c>
      <c r="E292" s="40">
        <v>4463.0333333333328</v>
      </c>
      <c r="F292" s="40">
        <v>4361.2166666666662</v>
      </c>
      <c r="G292" s="40">
        <v>4235.2333333333327</v>
      </c>
      <c r="H292" s="40">
        <v>4690.833333333333</v>
      </c>
      <c r="I292" s="40">
        <v>4816.8166666666666</v>
      </c>
      <c r="J292" s="40">
        <v>4918.6333333333332</v>
      </c>
      <c r="K292" s="31">
        <v>4715</v>
      </c>
      <c r="L292" s="31">
        <v>4487.2</v>
      </c>
      <c r="M292" s="31">
        <v>4.2862400000000003</v>
      </c>
      <c r="N292" s="1"/>
      <c r="O292" s="1"/>
    </row>
    <row r="293" spans="1:15" ht="12.75" customHeight="1">
      <c r="A293" s="31">
        <v>283</v>
      </c>
      <c r="B293" s="31" t="s">
        <v>145</v>
      </c>
      <c r="C293" s="31">
        <v>405.8</v>
      </c>
      <c r="D293" s="40">
        <v>404.2166666666667</v>
      </c>
      <c r="E293" s="40">
        <v>400.23333333333341</v>
      </c>
      <c r="F293" s="40">
        <v>394.66666666666669</v>
      </c>
      <c r="G293" s="40">
        <v>390.68333333333339</v>
      </c>
      <c r="H293" s="40">
        <v>409.78333333333342</v>
      </c>
      <c r="I293" s="40">
        <v>413.76666666666677</v>
      </c>
      <c r="J293" s="40">
        <v>419.33333333333343</v>
      </c>
      <c r="K293" s="31">
        <v>408.2</v>
      </c>
      <c r="L293" s="31">
        <v>398.65</v>
      </c>
      <c r="M293" s="31">
        <v>29.674669999999999</v>
      </c>
      <c r="N293" s="1"/>
      <c r="O293" s="1"/>
    </row>
    <row r="294" spans="1:15" ht="12.75" customHeight="1">
      <c r="A294" s="31">
        <v>284</v>
      </c>
      <c r="B294" s="31" t="s">
        <v>450</v>
      </c>
      <c r="C294" s="31">
        <v>296.95</v>
      </c>
      <c r="D294" s="40">
        <v>294.11666666666667</v>
      </c>
      <c r="E294" s="40">
        <v>284.23333333333335</v>
      </c>
      <c r="F294" s="40">
        <v>271.51666666666665</v>
      </c>
      <c r="G294" s="40">
        <v>261.63333333333333</v>
      </c>
      <c r="H294" s="40">
        <v>306.83333333333337</v>
      </c>
      <c r="I294" s="40">
        <v>316.7166666666667</v>
      </c>
      <c r="J294" s="40">
        <v>329.43333333333339</v>
      </c>
      <c r="K294" s="31">
        <v>304</v>
      </c>
      <c r="L294" s="31">
        <v>281.39999999999998</v>
      </c>
      <c r="M294" s="31">
        <v>2.5368400000000002</v>
      </c>
      <c r="N294" s="1"/>
      <c r="O294" s="1"/>
    </row>
    <row r="295" spans="1:15" ht="12.75" customHeight="1">
      <c r="A295" s="31">
        <v>285</v>
      </c>
      <c r="B295" s="31" t="s">
        <v>451</v>
      </c>
      <c r="C295" s="31">
        <v>8631.2000000000007</v>
      </c>
      <c r="D295" s="40">
        <v>8593.7333333333336</v>
      </c>
      <c r="E295" s="40">
        <v>8437.4666666666672</v>
      </c>
      <c r="F295" s="40">
        <v>8243.7333333333336</v>
      </c>
      <c r="G295" s="40">
        <v>8087.4666666666672</v>
      </c>
      <c r="H295" s="40">
        <v>8787.4666666666672</v>
      </c>
      <c r="I295" s="40">
        <v>8943.7333333333336</v>
      </c>
      <c r="J295" s="40">
        <v>9137.4666666666672</v>
      </c>
      <c r="K295" s="31">
        <v>8750</v>
      </c>
      <c r="L295" s="31">
        <v>8400</v>
      </c>
      <c r="M295" s="31">
        <v>5.5690000000000003E-2</v>
      </c>
      <c r="N295" s="1"/>
      <c r="O295" s="1"/>
    </row>
    <row r="296" spans="1:15" ht="12.75" customHeight="1">
      <c r="A296" s="31">
        <v>286</v>
      </c>
      <c r="B296" s="31" t="s">
        <v>147</v>
      </c>
      <c r="C296" s="31">
        <v>6506.65</v>
      </c>
      <c r="D296" s="40">
        <v>6511.833333333333</v>
      </c>
      <c r="E296" s="40">
        <v>6414.8166666666657</v>
      </c>
      <c r="F296" s="40">
        <v>6322.9833333333327</v>
      </c>
      <c r="G296" s="40">
        <v>6225.9666666666653</v>
      </c>
      <c r="H296" s="40">
        <v>6603.6666666666661</v>
      </c>
      <c r="I296" s="40">
        <v>6700.6833333333343</v>
      </c>
      <c r="J296" s="40">
        <v>6792.5166666666664</v>
      </c>
      <c r="K296" s="31">
        <v>6608.85</v>
      </c>
      <c r="L296" s="31">
        <v>6420</v>
      </c>
      <c r="M296" s="31">
        <v>3.6308199999999999</v>
      </c>
      <c r="N296" s="1"/>
      <c r="O296" s="1"/>
    </row>
    <row r="297" spans="1:15" ht="12.75" customHeight="1">
      <c r="A297" s="31">
        <v>287</v>
      </c>
      <c r="B297" s="31" t="s">
        <v>146</v>
      </c>
      <c r="C297" s="31">
        <v>1796.25</v>
      </c>
      <c r="D297" s="40">
        <v>1796.5666666666666</v>
      </c>
      <c r="E297" s="40">
        <v>1781.2333333333331</v>
      </c>
      <c r="F297" s="40">
        <v>1766.2166666666665</v>
      </c>
      <c r="G297" s="40">
        <v>1750.883333333333</v>
      </c>
      <c r="H297" s="40">
        <v>1811.5833333333333</v>
      </c>
      <c r="I297" s="40">
        <v>1826.9166666666667</v>
      </c>
      <c r="J297" s="40">
        <v>1841.9333333333334</v>
      </c>
      <c r="K297" s="31">
        <v>1811.9</v>
      </c>
      <c r="L297" s="31">
        <v>1781.55</v>
      </c>
      <c r="M297" s="31">
        <v>19.301069999999999</v>
      </c>
      <c r="N297" s="1"/>
      <c r="O297" s="1"/>
    </row>
    <row r="298" spans="1:15" ht="12.75" customHeight="1">
      <c r="A298" s="31">
        <v>288</v>
      </c>
      <c r="B298" s="31" t="s">
        <v>268</v>
      </c>
      <c r="C298" s="31">
        <v>564.6</v>
      </c>
      <c r="D298" s="40">
        <v>560.93333333333328</v>
      </c>
      <c r="E298" s="40">
        <v>553.86666666666656</v>
      </c>
      <c r="F298" s="40">
        <v>543.13333333333333</v>
      </c>
      <c r="G298" s="40">
        <v>536.06666666666661</v>
      </c>
      <c r="H298" s="40">
        <v>571.66666666666652</v>
      </c>
      <c r="I298" s="40">
        <v>578.73333333333335</v>
      </c>
      <c r="J298" s="40">
        <v>589.46666666666647</v>
      </c>
      <c r="K298" s="31">
        <v>568</v>
      </c>
      <c r="L298" s="31">
        <v>550.20000000000005</v>
      </c>
      <c r="M298" s="31">
        <v>22.836349999999999</v>
      </c>
      <c r="N298" s="1"/>
      <c r="O298" s="1"/>
    </row>
    <row r="299" spans="1:15" ht="12.75" customHeight="1">
      <c r="A299" s="31">
        <v>289</v>
      </c>
      <c r="B299" s="31" t="s">
        <v>452</v>
      </c>
      <c r="C299" s="31">
        <v>52.8</v>
      </c>
      <c r="D299" s="40">
        <v>51.9</v>
      </c>
      <c r="E299" s="40">
        <v>50.699999999999996</v>
      </c>
      <c r="F299" s="40">
        <v>48.599999999999994</v>
      </c>
      <c r="G299" s="40">
        <v>47.399999999999991</v>
      </c>
      <c r="H299" s="40">
        <v>54</v>
      </c>
      <c r="I299" s="40">
        <v>55.2</v>
      </c>
      <c r="J299" s="40">
        <v>57.300000000000004</v>
      </c>
      <c r="K299" s="31">
        <v>53.1</v>
      </c>
      <c r="L299" s="31">
        <v>49.8</v>
      </c>
      <c r="M299" s="31">
        <v>47.633719999999997</v>
      </c>
      <c r="N299" s="1"/>
      <c r="O299" s="1"/>
    </row>
    <row r="300" spans="1:15" ht="12.75" customHeight="1">
      <c r="A300" s="31">
        <v>290</v>
      </c>
      <c r="B300" s="31" t="s">
        <v>453</v>
      </c>
      <c r="C300" s="31">
        <v>2364.5</v>
      </c>
      <c r="D300" s="40">
        <v>2355.0666666666666</v>
      </c>
      <c r="E300" s="40">
        <v>2312.1333333333332</v>
      </c>
      <c r="F300" s="40">
        <v>2259.7666666666664</v>
      </c>
      <c r="G300" s="40">
        <v>2216.833333333333</v>
      </c>
      <c r="H300" s="40">
        <v>2407.4333333333334</v>
      </c>
      <c r="I300" s="40">
        <v>2450.3666666666668</v>
      </c>
      <c r="J300" s="40">
        <v>2502.7333333333336</v>
      </c>
      <c r="K300" s="31">
        <v>2398</v>
      </c>
      <c r="L300" s="31">
        <v>2302.6999999999998</v>
      </c>
      <c r="M300" s="31">
        <v>0.43364999999999998</v>
      </c>
      <c r="N300" s="1"/>
      <c r="O300" s="1"/>
    </row>
    <row r="301" spans="1:15" ht="12.75" customHeight="1">
      <c r="A301" s="31">
        <v>291</v>
      </c>
      <c r="B301" s="31" t="s">
        <v>149</v>
      </c>
      <c r="C301" s="31">
        <v>929.8</v>
      </c>
      <c r="D301" s="40">
        <v>931.2166666666667</v>
      </c>
      <c r="E301" s="40">
        <v>922.58333333333337</v>
      </c>
      <c r="F301" s="40">
        <v>915.36666666666667</v>
      </c>
      <c r="G301" s="40">
        <v>906.73333333333335</v>
      </c>
      <c r="H301" s="40">
        <v>938.43333333333339</v>
      </c>
      <c r="I301" s="40">
        <v>947.06666666666661</v>
      </c>
      <c r="J301" s="40">
        <v>954.28333333333342</v>
      </c>
      <c r="K301" s="31">
        <v>939.85</v>
      </c>
      <c r="L301" s="31">
        <v>924</v>
      </c>
      <c r="M301" s="31">
        <v>10.531029999999999</v>
      </c>
      <c r="N301" s="1"/>
      <c r="O301" s="1"/>
    </row>
    <row r="302" spans="1:15" ht="12.75" customHeight="1">
      <c r="A302" s="31">
        <v>292</v>
      </c>
      <c r="B302" s="31" t="s">
        <v>454</v>
      </c>
      <c r="C302" s="31">
        <v>3545.6</v>
      </c>
      <c r="D302" s="40">
        <v>3541.0833333333335</v>
      </c>
      <c r="E302" s="40">
        <v>3494.5166666666669</v>
      </c>
      <c r="F302" s="40">
        <v>3443.4333333333334</v>
      </c>
      <c r="G302" s="40">
        <v>3396.8666666666668</v>
      </c>
      <c r="H302" s="40">
        <v>3592.166666666667</v>
      </c>
      <c r="I302" s="40">
        <v>3638.7333333333336</v>
      </c>
      <c r="J302" s="40">
        <v>3689.8166666666671</v>
      </c>
      <c r="K302" s="31">
        <v>3587.65</v>
      </c>
      <c r="L302" s="31">
        <v>3490</v>
      </c>
      <c r="M302" s="31">
        <v>0.35065000000000002</v>
      </c>
      <c r="N302" s="1"/>
      <c r="O302" s="1"/>
    </row>
    <row r="303" spans="1:15" ht="12.75" customHeight="1">
      <c r="A303" s="31">
        <v>293</v>
      </c>
      <c r="B303" s="31" t="s">
        <v>455</v>
      </c>
      <c r="C303" s="31">
        <v>757.85</v>
      </c>
      <c r="D303" s="40">
        <v>753.68333333333339</v>
      </c>
      <c r="E303" s="40">
        <v>740.36666666666679</v>
      </c>
      <c r="F303" s="40">
        <v>722.88333333333344</v>
      </c>
      <c r="G303" s="40">
        <v>709.56666666666683</v>
      </c>
      <c r="H303" s="40">
        <v>771.16666666666674</v>
      </c>
      <c r="I303" s="40">
        <v>784.48333333333335</v>
      </c>
      <c r="J303" s="40">
        <v>801.9666666666667</v>
      </c>
      <c r="K303" s="31">
        <v>767</v>
      </c>
      <c r="L303" s="31">
        <v>736.2</v>
      </c>
      <c r="M303" s="31">
        <v>0.29793999999999998</v>
      </c>
      <c r="N303" s="1"/>
      <c r="O303" s="1"/>
    </row>
    <row r="304" spans="1:15" ht="12.75" customHeight="1">
      <c r="A304" s="31">
        <v>294</v>
      </c>
      <c r="B304" s="31" t="s">
        <v>456</v>
      </c>
      <c r="C304" s="31">
        <v>44.25</v>
      </c>
      <c r="D304" s="40">
        <v>44.433333333333337</v>
      </c>
      <c r="E304" s="40">
        <v>43.666666666666671</v>
      </c>
      <c r="F304" s="40">
        <v>43.083333333333336</v>
      </c>
      <c r="G304" s="40">
        <v>42.31666666666667</v>
      </c>
      <c r="H304" s="40">
        <v>45.016666666666673</v>
      </c>
      <c r="I304" s="40">
        <v>45.783333333333339</v>
      </c>
      <c r="J304" s="40">
        <v>46.366666666666674</v>
      </c>
      <c r="K304" s="31">
        <v>45.2</v>
      </c>
      <c r="L304" s="31">
        <v>43.85</v>
      </c>
      <c r="M304" s="31">
        <v>17.02702</v>
      </c>
      <c r="N304" s="1"/>
      <c r="O304" s="1"/>
    </row>
    <row r="305" spans="1:15" ht="12.75" customHeight="1">
      <c r="A305" s="31">
        <v>295</v>
      </c>
      <c r="B305" s="31" t="s">
        <v>457</v>
      </c>
      <c r="C305" s="31">
        <v>160.94999999999999</v>
      </c>
      <c r="D305" s="40">
        <v>160.76666666666665</v>
      </c>
      <c r="E305" s="40">
        <v>158.7833333333333</v>
      </c>
      <c r="F305" s="40">
        <v>156.61666666666665</v>
      </c>
      <c r="G305" s="40">
        <v>154.6333333333333</v>
      </c>
      <c r="H305" s="40">
        <v>162.93333333333331</v>
      </c>
      <c r="I305" s="40">
        <v>164.91666666666666</v>
      </c>
      <c r="J305" s="40">
        <v>167.08333333333331</v>
      </c>
      <c r="K305" s="31">
        <v>162.75</v>
      </c>
      <c r="L305" s="31">
        <v>158.6</v>
      </c>
      <c r="M305" s="31">
        <v>2.57443</v>
      </c>
      <c r="N305" s="1"/>
      <c r="O305" s="1"/>
    </row>
    <row r="306" spans="1:15" ht="12.75" customHeight="1">
      <c r="A306" s="31">
        <v>296</v>
      </c>
      <c r="B306" s="31" t="s">
        <v>162</v>
      </c>
      <c r="C306" s="31">
        <v>80093.75</v>
      </c>
      <c r="D306" s="40">
        <v>79959.150000000009</v>
      </c>
      <c r="E306" s="40">
        <v>79418.300000000017</v>
      </c>
      <c r="F306" s="40">
        <v>78742.850000000006</v>
      </c>
      <c r="G306" s="40">
        <v>78202.000000000015</v>
      </c>
      <c r="H306" s="40">
        <v>80634.60000000002</v>
      </c>
      <c r="I306" s="40">
        <v>81175.450000000026</v>
      </c>
      <c r="J306" s="40">
        <v>81850.900000000023</v>
      </c>
      <c r="K306" s="31">
        <v>80500</v>
      </c>
      <c r="L306" s="31">
        <v>79283.7</v>
      </c>
      <c r="M306" s="31">
        <v>7.8469999999999998E-2</v>
      </c>
      <c r="N306" s="1"/>
      <c r="O306" s="1"/>
    </row>
    <row r="307" spans="1:15" ht="12.75" customHeight="1">
      <c r="A307" s="31">
        <v>297</v>
      </c>
      <c r="B307" s="31" t="s">
        <v>158</v>
      </c>
      <c r="C307" s="31">
        <v>1007.95</v>
      </c>
      <c r="D307" s="40">
        <v>998.2833333333333</v>
      </c>
      <c r="E307" s="40">
        <v>986.56666666666661</v>
      </c>
      <c r="F307" s="40">
        <v>965.18333333333328</v>
      </c>
      <c r="G307" s="40">
        <v>953.46666666666658</v>
      </c>
      <c r="H307" s="40">
        <v>1019.6666666666666</v>
      </c>
      <c r="I307" s="40">
        <v>1031.3833333333332</v>
      </c>
      <c r="J307" s="40">
        <v>1052.7666666666667</v>
      </c>
      <c r="K307" s="31">
        <v>1010</v>
      </c>
      <c r="L307" s="31">
        <v>976.9</v>
      </c>
      <c r="M307" s="31">
        <v>3.58527</v>
      </c>
      <c r="N307" s="1"/>
      <c r="O307" s="1"/>
    </row>
    <row r="308" spans="1:15" ht="12.75" customHeight="1">
      <c r="A308" s="31">
        <v>298</v>
      </c>
      <c r="B308" s="31" t="s">
        <v>458</v>
      </c>
      <c r="C308" s="31">
        <v>4549.1000000000004</v>
      </c>
      <c r="D308" s="40">
        <v>4557.2166666666672</v>
      </c>
      <c r="E308" s="40">
        <v>4464.4333333333343</v>
      </c>
      <c r="F308" s="40">
        <v>4379.7666666666673</v>
      </c>
      <c r="G308" s="40">
        <v>4286.9833333333345</v>
      </c>
      <c r="H308" s="40">
        <v>4641.8833333333341</v>
      </c>
      <c r="I308" s="40">
        <v>4734.666666666667</v>
      </c>
      <c r="J308" s="40">
        <v>4819.3333333333339</v>
      </c>
      <c r="K308" s="31">
        <v>4650</v>
      </c>
      <c r="L308" s="31">
        <v>4472.55</v>
      </c>
      <c r="M308" s="31">
        <v>8.3580000000000002E-2</v>
      </c>
      <c r="N308" s="1"/>
      <c r="O308" s="1"/>
    </row>
    <row r="309" spans="1:15" ht="12.75" customHeight="1">
      <c r="A309" s="31">
        <v>299</v>
      </c>
      <c r="B309" s="31" t="s">
        <v>459</v>
      </c>
      <c r="C309" s="31">
        <v>512.70000000000005</v>
      </c>
      <c r="D309" s="40">
        <v>506.38333333333327</v>
      </c>
      <c r="E309" s="40">
        <v>494.11666666666656</v>
      </c>
      <c r="F309" s="40">
        <v>475.5333333333333</v>
      </c>
      <c r="G309" s="40">
        <v>463.26666666666659</v>
      </c>
      <c r="H309" s="40">
        <v>524.96666666666647</v>
      </c>
      <c r="I309" s="40">
        <v>537.23333333333335</v>
      </c>
      <c r="J309" s="40">
        <v>555.81666666666649</v>
      </c>
      <c r="K309" s="31">
        <v>518.65</v>
      </c>
      <c r="L309" s="31">
        <v>487.8</v>
      </c>
      <c r="M309" s="31">
        <v>1.5546199999999999</v>
      </c>
      <c r="N309" s="1"/>
      <c r="O309" s="1"/>
    </row>
    <row r="310" spans="1:15" ht="12.75" customHeight="1">
      <c r="A310" s="31">
        <v>300</v>
      </c>
      <c r="B310" s="31" t="s">
        <v>151</v>
      </c>
      <c r="C310" s="31">
        <v>188.2</v>
      </c>
      <c r="D310" s="40">
        <v>185.63333333333333</v>
      </c>
      <c r="E310" s="40">
        <v>181.91666666666666</v>
      </c>
      <c r="F310" s="40">
        <v>175.63333333333333</v>
      </c>
      <c r="G310" s="40">
        <v>171.91666666666666</v>
      </c>
      <c r="H310" s="40">
        <v>191.91666666666666</v>
      </c>
      <c r="I310" s="40">
        <v>195.63333333333335</v>
      </c>
      <c r="J310" s="40">
        <v>201.91666666666666</v>
      </c>
      <c r="K310" s="31">
        <v>189.35</v>
      </c>
      <c r="L310" s="31">
        <v>179.35</v>
      </c>
      <c r="M310" s="31">
        <v>48.421680000000002</v>
      </c>
      <c r="N310" s="1"/>
      <c r="O310" s="1"/>
    </row>
    <row r="311" spans="1:15" ht="12.75" customHeight="1">
      <c r="A311" s="31">
        <v>301</v>
      </c>
      <c r="B311" s="31" t="s">
        <v>150</v>
      </c>
      <c r="C311" s="31">
        <v>894.55</v>
      </c>
      <c r="D311" s="40">
        <v>892.85</v>
      </c>
      <c r="E311" s="40">
        <v>885.7</v>
      </c>
      <c r="F311" s="40">
        <v>876.85</v>
      </c>
      <c r="G311" s="40">
        <v>869.7</v>
      </c>
      <c r="H311" s="40">
        <v>901.7</v>
      </c>
      <c r="I311" s="40">
        <v>908.84999999999991</v>
      </c>
      <c r="J311" s="40">
        <v>917.7</v>
      </c>
      <c r="K311" s="31">
        <v>900</v>
      </c>
      <c r="L311" s="31">
        <v>884</v>
      </c>
      <c r="M311" s="31">
        <v>34.106569999999998</v>
      </c>
      <c r="N311" s="1"/>
      <c r="O311" s="1"/>
    </row>
    <row r="312" spans="1:15" ht="12.75" customHeight="1">
      <c r="A312" s="31">
        <v>302</v>
      </c>
      <c r="B312" s="31" t="s">
        <v>460</v>
      </c>
      <c r="C312" s="31">
        <v>284.39999999999998</v>
      </c>
      <c r="D312" s="40">
        <v>286.13333333333333</v>
      </c>
      <c r="E312" s="40">
        <v>278.26666666666665</v>
      </c>
      <c r="F312" s="40">
        <v>272.13333333333333</v>
      </c>
      <c r="G312" s="40">
        <v>264.26666666666665</v>
      </c>
      <c r="H312" s="40">
        <v>292.26666666666665</v>
      </c>
      <c r="I312" s="40">
        <v>300.13333333333333</v>
      </c>
      <c r="J312" s="40">
        <v>306.26666666666665</v>
      </c>
      <c r="K312" s="31">
        <v>294</v>
      </c>
      <c r="L312" s="31">
        <v>280</v>
      </c>
      <c r="M312" s="31">
        <v>8.0466800000000003</v>
      </c>
      <c r="N312" s="1"/>
      <c r="O312" s="1"/>
    </row>
    <row r="313" spans="1:15" ht="12.75" customHeight="1">
      <c r="A313" s="31">
        <v>303</v>
      </c>
      <c r="B313" s="31" t="s">
        <v>461</v>
      </c>
      <c r="C313" s="31">
        <v>236.4</v>
      </c>
      <c r="D313" s="40">
        <v>236.94999999999996</v>
      </c>
      <c r="E313" s="40">
        <v>233.64999999999992</v>
      </c>
      <c r="F313" s="40">
        <v>230.89999999999995</v>
      </c>
      <c r="G313" s="40">
        <v>227.59999999999991</v>
      </c>
      <c r="H313" s="40">
        <v>239.69999999999993</v>
      </c>
      <c r="I313" s="40">
        <v>242.99999999999994</v>
      </c>
      <c r="J313" s="40">
        <v>245.74999999999994</v>
      </c>
      <c r="K313" s="31">
        <v>240.25</v>
      </c>
      <c r="L313" s="31">
        <v>234.2</v>
      </c>
      <c r="M313" s="31">
        <v>2.4576699999999998</v>
      </c>
      <c r="N313" s="1"/>
      <c r="O313" s="1"/>
    </row>
    <row r="314" spans="1:15" ht="12.75" customHeight="1">
      <c r="A314" s="31">
        <v>304</v>
      </c>
      <c r="B314" s="31" t="s">
        <v>462</v>
      </c>
      <c r="C314" s="31">
        <v>668.95</v>
      </c>
      <c r="D314" s="40">
        <v>672.45</v>
      </c>
      <c r="E314" s="40">
        <v>661.30000000000007</v>
      </c>
      <c r="F314" s="40">
        <v>653.65</v>
      </c>
      <c r="G314" s="40">
        <v>642.5</v>
      </c>
      <c r="H314" s="40">
        <v>680.10000000000014</v>
      </c>
      <c r="I314" s="40">
        <v>691.25000000000023</v>
      </c>
      <c r="J314" s="40">
        <v>698.9000000000002</v>
      </c>
      <c r="K314" s="31">
        <v>683.6</v>
      </c>
      <c r="L314" s="31">
        <v>664.8</v>
      </c>
      <c r="M314" s="31">
        <v>1.21959</v>
      </c>
      <c r="N314" s="1"/>
      <c r="O314" s="1"/>
    </row>
    <row r="315" spans="1:15" ht="12.75" customHeight="1">
      <c r="A315" s="31">
        <v>305</v>
      </c>
      <c r="B315" s="31" t="s">
        <v>152</v>
      </c>
      <c r="C315" s="31">
        <v>204.5</v>
      </c>
      <c r="D315" s="40">
        <v>204.13333333333333</v>
      </c>
      <c r="E315" s="40">
        <v>200.36666666666665</v>
      </c>
      <c r="F315" s="40">
        <v>196.23333333333332</v>
      </c>
      <c r="G315" s="40">
        <v>192.46666666666664</v>
      </c>
      <c r="H315" s="40">
        <v>208.26666666666665</v>
      </c>
      <c r="I315" s="40">
        <v>212.0333333333333</v>
      </c>
      <c r="J315" s="40">
        <v>216.16666666666666</v>
      </c>
      <c r="K315" s="31">
        <v>207.9</v>
      </c>
      <c r="L315" s="31">
        <v>200</v>
      </c>
      <c r="M315" s="31">
        <v>52.2179</v>
      </c>
      <c r="N315" s="1"/>
      <c r="O315" s="1"/>
    </row>
    <row r="316" spans="1:15" ht="12.75" customHeight="1">
      <c r="A316" s="31">
        <v>306</v>
      </c>
      <c r="B316" s="31" t="s">
        <v>463</v>
      </c>
      <c r="C316" s="31">
        <v>51.65</v>
      </c>
      <c r="D316" s="40">
        <v>52.733333333333327</v>
      </c>
      <c r="E316" s="40">
        <v>50.016666666666652</v>
      </c>
      <c r="F316" s="40">
        <v>48.383333333333326</v>
      </c>
      <c r="G316" s="40">
        <v>45.66666666666665</v>
      </c>
      <c r="H316" s="40">
        <v>54.366666666666653</v>
      </c>
      <c r="I316" s="40">
        <v>57.083333333333336</v>
      </c>
      <c r="J316" s="40">
        <v>58.716666666666654</v>
      </c>
      <c r="K316" s="31">
        <v>55.45</v>
      </c>
      <c r="L316" s="31">
        <v>51.1</v>
      </c>
      <c r="M316" s="31">
        <v>101.59910000000001</v>
      </c>
      <c r="N316" s="1"/>
      <c r="O316" s="1"/>
    </row>
    <row r="317" spans="1:15" ht="12.75" customHeight="1">
      <c r="A317" s="31">
        <v>307</v>
      </c>
      <c r="B317" s="31" t="s">
        <v>153</v>
      </c>
      <c r="C317" s="31">
        <v>563.25</v>
      </c>
      <c r="D317" s="40">
        <v>559.76666666666665</v>
      </c>
      <c r="E317" s="40">
        <v>554.5333333333333</v>
      </c>
      <c r="F317" s="40">
        <v>545.81666666666661</v>
      </c>
      <c r="G317" s="40">
        <v>540.58333333333326</v>
      </c>
      <c r="H317" s="40">
        <v>568.48333333333335</v>
      </c>
      <c r="I317" s="40">
        <v>573.7166666666667</v>
      </c>
      <c r="J317" s="40">
        <v>582.43333333333339</v>
      </c>
      <c r="K317" s="31">
        <v>565</v>
      </c>
      <c r="L317" s="31">
        <v>551.04999999999995</v>
      </c>
      <c r="M317" s="31">
        <v>15.41807</v>
      </c>
      <c r="N317" s="1"/>
      <c r="O317" s="1"/>
    </row>
    <row r="318" spans="1:15" ht="12.75" customHeight="1">
      <c r="A318" s="31">
        <v>308</v>
      </c>
      <c r="B318" s="31" t="s">
        <v>154</v>
      </c>
      <c r="C318" s="31">
        <v>7297.35</v>
      </c>
      <c r="D318" s="40">
        <v>7281.833333333333</v>
      </c>
      <c r="E318" s="40">
        <v>7225.7166666666662</v>
      </c>
      <c r="F318" s="40">
        <v>7154.083333333333</v>
      </c>
      <c r="G318" s="40">
        <v>7097.9666666666662</v>
      </c>
      <c r="H318" s="40">
        <v>7353.4666666666662</v>
      </c>
      <c r="I318" s="40">
        <v>7409.583333333333</v>
      </c>
      <c r="J318" s="40">
        <v>7481.2166666666662</v>
      </c>
      <c r="K318" s="31">
        <v>7337.95</v>
      </c>
      <c r="L318" s="31">
        <v>7210.2</v>
      </c>
      <c r="M318" s="31">
        <v>2.9220299999999999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975.9</v>
      </c>
      <c r="D319" s="40">
        <v>974.81666666666661</v>
      </c>
      <c r="E319" s="40">
        <v>955.73333333333323</v>
      </c>
      <c r="F319" s="40">
        <v>935.56666666666661</v>
      </c>
      <c r="G319" s="40">
        <v>916.48333333333323</v>
      </c>
      <c r="H319" s="40">
        <v>994.98333333333323</v>
      </c>
      <c r="I319" s="40">
        <v>1014.0666666666667</v>
      </c>
      <c r="J319" s="40">
        <v>1034.2333333333331</v>
      </c>
      <c r="K319" s="31">
        <v>993.9</v>
      </c>
      <c r="L319" s="31">
        <v>954.65</v>
      </c>
      <c r="M319" s="31">
        <v>16.897580000000001</v>
      </c>
      <c r="N319" s="1"/>
      <c r="O319" s="1"/>
    </row>
    <row r="320" spans="1:15" ht="12.75" customHeight="1">
      <c r="A320" s="31">
        <v>310</v>
      </c>
      <c r="B320" s="31" t="s">
        <v>464</v>
      </c>
      <c r="C320" s="31">
        <v>343.35</v>
      </c>
      <c r="D320" s="40">
        <v>337.9666666666667</v>
      </c>
      <c r="E320" s="40">
        <v>329.18333333333339</v>
      </c>
      <c r="F320" s="40">
        <v>315.01666666666671</v>
      </c>
      <c r="G320" s="40">
        <v>306.23333333333341</v>
      </c>
      <c r="H320" s="40">
        <v>352.13333333333338</v>
      </c>
      <c r="I320" s="40">
        <v>360.91666666666669</v>
      </c>
      <c r="J320" s="40">
        <v>375.08333333333337</v>
      </c>
      <c r="K320" s="31">
        <v>346.75</v>
      </c>
      <c r="L320" s="31">
        <v>323.8</v>
      </c>
      <c r="M320" s="31">
        <v>3.8292299999999999</v>
      </c>
      <c r="N320" s="1"/>
      <c r="O320" s="1"/>
    </row>
    <row r="321" spans="1:15" ht="12.75" customHeight="1">
      <c r="A321" s="31">
        <v>311</v>
      </c>
      <c r="B321" s="31" t="s">
        <v>465</v>
      </c>
      <c r="C321" s="31">
        <v>263.60000000000002</v>
      </c>
      <c r="D321" s="40">
        <v>264</v>
      </c>
      <c r="E321" s="40">
        <v>261.10000000000002</v>
      </c>
      <c r="F321" s="40">
        <v>258.60000000000002</v>
      </c>
      <c r="G321" s="40">
        <v>255.70000000000005</v>
      </c>
      <c r="H321" s="40">
        <v>266.5</v>
      </c>
      <c r="I321" s="40">
        <v>269.39999999999998</v>
      </c>
      <c r="J321" s="40">
        <v>271.89999999999998</v>
      </c>
      <c r="K321" s="31">
        <v>266.89999999999998</v>
      </c>
      <c r="L321" s="31">
        <v>261.5</v>
      </c>
      <c r="M321" s="31">
        <v>2.7618900000000002</v>
      </c>
      <c r="N321" s="1"/>
      <c r="O321" s="1"/>
    </row>
    <row r="322" spans="1:15" ht="12.75" customHeight="1">
      <c r="A322" s="31">
        <v>312</v>
      </c>
      <c r="B322" s="31" t="s">
        <v>156</v>
      </c>
      <c r="C322" s="31">
        <v>2922.05</v>
      </c>
      <c r="D322" s="40">
        <v>2886.35</v>
      </c>
      <c r="E322" s="40">
        <v>2831.7</v>
      </c>
      <c r="F322" s="40">
        <v>2741.35</v>
      </c>
      <c r="G322" s="40">
        <v>2686.7</v>
      </c>
      <c r="H322" s="40">
        <v>2976.7</v>
      </c>
      <c r="I322" s="40">
        <v>3031.3500000000004</v>
      </c>
      <c r="J322" s="40">
        <v>3121.7</v>
      </c>
      <c r="K322" s="31">
        <v>2941</v>
      </c>
      <c r="L322" s="31">
        <v>2796</v>
      </c>
      <c r="M322" s="31">
        <v>4.4765899999999998</v>
      </c>
      <c r="N322" s="1"/>
      <c r="O322" s="1"/>
    </row>
    <row r="323" spans="1:15" ht="12.75" customHeight="1">
      <c r="A323" s="31">
        <v>313</v>
      </c>
      <c r="B323" s="31" t="s">
        <v>159</v>
      </c>
      <c r="C323" s="31">
        <v>4550.8999999999996</v>
      </c>
      <c r="D323" s="40">
        <v>4526.0666666666666</v>
      </c>
      <c r="E323" s="40">
        <v>4458.1333333333332</v>
      </c>
      <c r="F323" s="40">
        <v>4365.3666666666668</v>
      </c>
      <c r="G323" s="40">
        <v>4297.4333333333334</v>
      </c>
      <c r="H323" s="40">
        <v>4618.833333333333</v>
      </c>
      <c r="I323" s="40">
        <v>4686.7666666666655</v>
      </c>
      <c r="J323" s="40">
        <v>4779.5333333333328</v>
      </c>
      <c r="K323" s="31">
        <v>4594</v>
      </c>
      <c r="L323" s="31">
        <v>4433.3</v>
      </c>
      <c r="M323" s="31">
        <v>8.9978300000000004</v>
      </c>
      <c r="N323" s="1"/>
      <c r="O323" s="1"/>
    </row>
    <row r="324" spans="1:15" ht="12.75" customHeight="1">
      <c r="A324" s="31">
        <v>314</v>
      </c>
      <c r="B324" s="31" t="s">
        <v>466</v>
      </c>
      <c r="C324" s="31">
        <v>139.15</v>
      </c>
      <c r="D324" s="40">
        <v>136.36666666666667</v>
      </c>
      <c r="E324" s="40">
        <v>132.83333333333334</v>
      </c>
      <c r="F324" s="40">
        <v>126.51666666666668</v>
      </c>
      <c r="G324" s="40">
        <v>122.98333333333335</v>
      </c>
      <c r="H324" s="40">
        <v>142.68333333333334</v>
      </c>
      <c r="I324" s="40">
        <v>146.21666666666664</v>
      </c>
      <c r="J324" s="40">
        <v>152.53333333333333</v>
      </c>
      <c r="K324" s="31">
        <v>139.9</v>
      </c>
      <c r="L324" s="31">
        <v>130.05000000000001</v>
      </c>
      <c r="M324" s="31">
        <v>20.93852</v>
      </c>
      <c r="N324" s="1"/>
      <c r="O324" s="1"/>
    </row>
    <row r="325" spans="1:15" ht="12.75" customHeight="1">
      <c r="A325" s="31">
        <v>315</v>
      </c>
      <c r="B325" s="31" t="s">
        <v>467</v>
      </c>
      <c r="C325" s="31">
        <v>765.55</v>
      </c>
      <c r="D325" s="40">
        <v>768.98333333333323</v>
      </c>
      <c r="E325" s="40">
        <v>754.56666666666649</v>
      </c>
      <c r="F325" s="40">
        <v>743.58333333333326</v>
      </c>
      <c r="G325" s="40">
        <v>729.16666666666652</v>
      </c>
      <c r="H325" s="40">
        <v>779.96666666666647</v>
      </c>
      <c r="I325" s="40">
        <v>794.38333333333321</v>
      </c>
      <c r="J325" s="40">
        <v>805.36666666666645</v>
      </c>
      <c r="K325" s="31">
        <v>783.4</v>
      </c>
      <c r="L325" s="31">
        <v>758</v>
      </c>
      <c r="M325" s="31">
        <v>2.2049500000000002</v>
      </c>
      <c r="N325" s="1"/>
      <c r="O325" s="1"/>
    </row>
    <row r="326" spans="1:15" ht="12.75" customHeight="1">
      <c r="A326" s="31">
        <v>316</v>
      </c>
      <c r="B326" s="31" t="s">
        <v>468</v>
      </c>
      <c r="C326" s="31">
        <v>189.75</v>
      </c>
      <c r="D326" s="40">
        <v>190.23333333333335</v>
      </c>
      <c r="E326" s="40">
        <v>188.56666666666669</v>
      </c>
      <c r="F326" s="40">
        <v>187.38333333333335</v>
      </c>
      <c r="G326" s="40">
        <v>185.7166666666667</v>
      </c>
      <c r="H326" s="40">
        <v>191.41666666666669</v>
      </c>
      <c r="I326" s="40">
        <v>193.08333333333331</v>
      </c>
      <c r="J326" s="40">
        <v>194.26666666666668</v>
      </c>
      <c r="K326" s="31">
        <v>191.9</v>
      </c>
      <c r="L326" s="31">
        <v>189.05</v>
      </c>
      <c r="M326" s="31">
        <v>1.37378</v>
      </c>
      <c r="N326" s="1"/>
      <c r="O326" s="1"/>
    </row>
    <row r="327" spans="1:15" ht="12.75" customHeight="1">
      <c r="A327" s="31">
        <v>317</v>
      </c>
      <c r="B327" s="31" t="s">
        <v>469</v>
      </c>
      <c r="C327" s="31">
        <v>892.1</v>
      </c>
      <c r="D327" s="40">
        <v>896.30000000000007</v>
      </c>
      <c r="E327" s="40">
        <v>883.80000000000018</v>
      </c>
      <c r="F327" s="40">
        <v>875.50000000000011</v>
      </c>
      <c r="G327" s="40">
        <v>863.00000000000023</v>
      </c>
      <c r="H327" s="40">
        <v>904.60000000000014</v>
      </c>
      <c r="I327" s="40">
        <v>917.09999999999991</v>
      </c>
      <c r="J327" s="40">
        <v>925.40000000000009</v>
      </c>
      <c r="K327" s="31">
        <v>908.8</v>
      </c>
      <c r="L327" s="31">
        <v>888</v>
      </c>
      <c r="M327" s="31">
        <v>1.80393</v>
      </c>
      <c r="N327" s="1"/>
      <c r="O327" s="1"/>
    </row>
    <row r="328" spans="1:15" ht="12.75" customHeight="1">
      <c r="A328" s="31">
        <v>318</v>
      </c>
      <c r="B328" s="31" t="s">
        <v>161</v>
      </c>
      <c r="C328" s="31">
        <v>3244</v>
      </c>
      <c r="D328" s="40">
        <v>3262.4166666666665</v>
      </c>
      <c r="E328" s="40">
        <v>3182.9833333333331</v>
      </c>
      <c r="F328" s="40">
        <v>3121.9666666666667</v>
      </c>
      <c r="G328" s="40">
        <v>3042.5333333333333</v>
      </c>
      <c r="H328" s="40">
        <v>3323.4333333333329</v>
      </c>
      <c r="I328" s="40">
        <v>3402.8666666666663</v>
      </c>
      <c r="J328" s="40">
        <v>3463.8833333333328</v>
      </c>
      <c r="K328" s="31">
        <v>3341.85</v>
      </c>
      <c r="L328" s="31">
        <v>3201.4</v>
      </c>
      <c r="M328" s="31">
        <v>6.5988800000000003</v>
      </c>
      <c r="N328" s="1"/>
      <c r="O328" s="1"/>
    </row>
    <row r="329" spans="1:15" ht="12.75" customHeight="1">
      <c r="A329" s="31">
        <v>319</v>
      </c>
      <c r="B329" s="31" t="s">
        <v>470</v>
      </c>
      <c r="C329" s="31">
        <v>1712</v>
      </c>
      <c r="D329" s="40">
        <v>1693.1666666666667</v>
      </c>
      <c r="E329" s="40">
        <v>1659.2333333333336</v>
      </c>
      <c r="F329" s="40">
        <v>1606.4666666666669</v>
      </c>
      <c r="G329" s="40">
        <v>1572.5333333333338</v>
      </c>
      <c r="H329" s="40">
        <v>1745.9333333333334</v>
      </c>
      <c r="I329" s="40">
        <v>1779.8666666666663</v>
      </c>
      <c r="J329" s="40">
        <v>1832.6333333333332</v>
      </c>
      <c r="K329" s="31">
        <v>1727.1</v>
      </c>
      <c r="L329" s="31">
        <v>1640.4</v>
      </c>
      <c r="M329" s="31">
        <v>12.40982</v>
      </c>
      <c r="N329" s="1"/>
      <c r="O329" s="1"/>
    </row>
    <row r="330" spans="1:15" ht="12.75" customHeight="1">
      <c r="A330" s="31">
        <v>320</v>
      </c>
      <c r="B330" s="31" t="s">
        <v>163</v>
      </c>
      <c r="C330" s="31">
        <v>1529.3</v>
      </c>
      <c r="D330" s="40">
        <v>1525.1000000000001</v>
      </c>
      <c r="E330" s="40">
        <v>1508.2000000000003</v>
      </c>
      <c r="F330" s="40">
        <v>1487.1000000000001</v>
      </c>
      <c r="G330" s="40">
        <v>1470.2000000000003</v>
      </c>
      <c r="H330" s="40">
        <v>1546.2000000000003</v>
      </c>
      <c r="I330" s="40">
        <v>1563.1000000000004</v>
      </c>
      <c r="J330" s="40">
        <v>1584.2000000000003</v>
      </c>
      <c r="K330" s="31">
        <v>1542</v>
      </c>
      <c r="L330" s="31">
        <v>1504</v>
      </c>
      <c r="M330" s="31">
        <v>9.0264900000000008</v>
      </c>
      <c r="N330" s="1"/>
      <c r="O330" s="1"/>
    </row>
    <row r="331" spans="1:15" ht="12.75" customHeight="1">
      <c r="A331" s="31">
        <v>321</v>
      </c>
      <c r="B331" s="31" t="s">
        <v>269</v>
      </c>
      <c r="C331" s="31">
        <v>842.35</v>
      </c>
      <c r="D331" s="40">
        <v>845.85</v>
      </c>
      <c r="E331" s="40">
        <v>833.7</v>
      </c>
      <c r="F331" s="40">
        <v>825.05000000000007</v>
      </c>
      <c r="G331" s="40">
        <v>812.90000000000009</v>
      </c>
      <c r="H331" s="40">
        <v>854.5</v>
      </c>
      <c r="I331" s="40">
        <v>866.64999999999986</v>
      </c>
      <c r="J331" s="40">
        <v>875.3</v>
      </c>
      <c r="K331" s="31">
        <v>858</v>
      </c>
      <c r="L331" s="31">
        <v>837.2</v>
      </c>
      <c r="M331" s="31">
        <v>10.75859</v>
      </c>
      <c r="N331" s="1"/>
      <c r="O331" s="1"/>
    </row>
    <row r="332" spans="1:15" ht="12.75" customHeight="1">
      <c r="A332" s="31">
        <v>322</v>
      </c>
      <c r="B332" s="31" t="s">
        <v>471</v>
      </c>
      <c r="C332" s="31">
        <v>47.05</v>
      </c>
      <c r="D332" s="40">
        <v>46.716666666666661</v>
      </c>
      <c r="E332" s="40">
        <v>46.033333333333324</v>
      </c>
      <c r="F332" s="40">
        <v>45.016666666666666</v>
      </c>
      <c r="G332" s="40">
        <v>44.333333333333329</v>
      </c>
      <c r="H332" s="40">
        <v>47.73333333333332</v>
      </c>
      <c r="I332" s="40">
        <v>48.416666666666657</v>
      </c>
      <c r="J332" s="40">
        <v>49.433333333333316</v>
      </c>
      <c r="K332" s="31">
        <v>47.4</v>
      </c>
      <c r="L332" s="31">
        <v>45.7</v>
      </c>
      <c r="M332" s="31">
        <v>41.782029999999999</v>
      </c>
      <c r="N332" s="1"/>
      <c r="O332" s="1"/>
    </row>
    <row r="333" spans="1:15" ht="12.75" customHeight="1">
      <c r="A333" s="31">
        <v>323</v>
      </c>
      <c r="B333" s="31" t="s">
        <v>472</v>
      </c>
      <c r="C333" s="31">
        <v>74.95</v>
      </c>
      <c r="D333" s="40">
        <v>75.466666666666654</v>
      </c>
      <c r="E333" s="40">
        <v>73.933333333333309</v>
      </c>
      <c r="F333" s="40">
        <v>72.916666666666657</v>
      </c>
      <c r="G333" s="40">
        <v>71.383333333333312</v>
      </c>
      <c r="H333" s="40">
        <v>76.483333333333306</v>
      </c>
      <c r="I333" s="40">
        <v>78.016666666666637</v>
      </c>
      <c r="J333" s="40">
        <v>79.033333333333303</v>
      </c>
      <c r="K333" s="31">
        <v>77</v>
      </c>
      <c r="L333" s="31">
        <v>74.45</v>
      </c>
      <c r="M333" s="31">
        <v>36.552169999999997</v>
      </c>
      <c r="N333" s="1"/>
      <c r="O333" s="1"/>
    </row>
    <row r="334" spans="1:15" ht="12.75" customHeight="1">
      <c r="A334" s="31">
        <v>324</v>
      </c>
      <c r="B334" s="31" t="s">
        <v>473</v>
      </c>
      <c r="C334" s="31">
        <v>614.04999999999995</v>
      </c>
      <c r="D334" s="40">
        <v>616.31666666666661</v>
      </c>
      <c r="E334" s="40">
        <v>607.63333333333321</v>
      </c>
      <c r="F334" s="40">
        <v>601.21666666666658</v>
      </c>
      <c r="G334" s="40">
        <v>592.53333333333319</v>
      </c>
      <c r="H334" s="40">
        <v>622.73333333333323</v>
      </c>
      <c r="I334" s="40">
        <v>631.41666666666663</v>
      </c>
      <c r="J334" s="40">
        <v>637.83333333333326</v>
      </c>
      <c r="K334" s="31">
        <v>625</v>
      </c>
      <c r="L334" s="31">
        <v>609.9</v>
      </c>
      <c r="M334" s="31">
        <v>0.36130000000000001</v>
      </c>
      <c r="N334" s="1"/>
      <c r="O334" s="1"/>
    </row>
    <row r="335" spans="1:15" ht="12.75" customHeight="1">
      <c r="A335" s="31">
        <v>325</v>
      </c>
      <c r="B335" s="31" t="s">
        <v>474</v>
      </c>
      <c r="C335" s="31">
        <v>31.5</v>
      </c>
      <c r="D335" s="40">
        <v>31.866666666666664</v>
      </c>
      <c r="E335" s="40">
        <v>30.93333333333333</v>
      </c>
      <c r="F335" s="40">
        <v>30.366666666666667</v>
      </c>
      <c r="G335" s="40">
        <v>29.433333333333334</v>
      </c>
      <c r="H335" s="40">
        <v>32.433333333333323</v>
      </c>
      <c r="I335" s="40">
        <v>33.36666666666666</v>
      </c>
      <c r="J335" s="40">
        <v>33.933333333333323</v>
      </c>
      <c r="K335" s="31">
        <v>32.799999999999997</v>
      </c>
      <c r="L335" s="31">
        <v>31.3</v>
      </c>
      <c r="M335" s="31">
        <v>127.05415000000001</v>
      </c>
      <c r="N335" s="1"/>
      <c r="O335" s="1"/>
    </row>
    <row r="336" spans="1:15" ht="12.75" customHeight="1">
      <c r="A336" s="31">
        <v>326</v>
      </c>
      <c r="B336" s="31" t="s">
        <v>475</v>
      </c>
      <c r="C336" s="31">
        <v>64.05</v>
      </c>
      <c r="D336" s="40">
        <v>64.066666666666663</v>
      </c>
      <c r="E336" s="40">
        <v>63.23333333333332</v>
      </c>
      <c r="F336" s="40">
        <v>62.416666666666657</v>
      </c>
      <c r="G336" s="40">
        <v>61.583333333333314</v>
      </c>
      <c r="H336" s="40">
        <v>64.883333333333326</v>
      </c>
      <c r="I336" s="40">
        <v>65.716666666666669</v>
      </c>
      <c r="J336" s="40">
        <v>66.533333333333331</v>
      </c>
      <c r="K336" s="31">
        <v>64.900000000000006</v>
      </c>
      <c r="L336" s="31">
        <v>63.25</v>
      </c>
      <c r="M336" s="31">
        <v>29.664829999999998</v>
      </c>
      <c r="N336" s="1"/>
      <c r="O336" s="1"/>
    </row>
    <row r="337" spans="1:15" ht="12.75" customHeight="1">
      <c r="A337" s="31">
        <v>327</v>
      </c>
      <c r="B337" s="31" t="s">
        <v>169</v>
      </c>
      <c r="C337" s="31">
        <v>142.55000000000001</v>
      </c>
      <c r="D337" s="40">
        <v>141.86666666666667</v>
      </c>
      <c r="E337" s="40">
        <v>140.43333333333334</v>
      </c>
      <c r="F337" s="40">
        <v>138.31666666666666</v>
      </c>
      <c r="G337" s="40">
        <v>136.88333333333333</v>
      </c>
      <c r="H337" s="40">
        <v>143.98333333333335</v>
      </c>
      <c r="I337" s="40">
        <v>145.41666666666669</v>
      </c>
      <c r="J337" s="40">
        <v>147.53333333333336</v>
      </c>
      <c r="K337" s="31">
        <v>143.30000000000001</v>
      </c>
      <c r="L337" s="31">
        <v>139.75</v>
      </c>
      <c r="M337" s="31">
        <v>100.74890000000001</v>
      </c>
      <c r="N337" s="1"/>
      <c r="O337" s="1"/>
    </row>
    <row r="338" spans="1:15" ht="12.75" customHeight="1">
      <c r="A338" s="31">
        <v>328</v>
      </c>
      <c r="B338" s="31" t="s">
        <v>476</v>
      </c>
      <c r="C338" s="31">
        <v>276.95</v>
      </c>
      <c r="D338" s="40">
        <v>273.01666666666665</v>
      </c>
      <c r="E338" s="40">
        <v>267.18333333333328</v>
      </c>
      <c r="F338" s="40">
        <v>257.41666666666663</v>
      </c>
      <c r="G338" s="40">
        <v>251.58333333333326</v>
      </c>
      <c r="H338" s="40">
        <v>282.7833333333333</v>
      </c>
      <c r="I338" s="40">
        <v>288.61666666666667</v>
      </c>
      <c r="J338" s="40">
        <v>298.38333333333333</v>
      </c>
      <c r="K338" s="31">
        <v>278.85000000000002</v>
      </c>
      <c r="L338" s="31">
        <v>263.25</v>
      </c>
      <c r="M338" s="31">
        <v>7.8877199999999998</v>
      </c>
      <c r="N338" s="1"/>
      <c r="O338" s="1"/>
    </row>
    <row r="339" spans="1:15" ht="12.75" customHeight="1">
      <c r="A339" s="31">
        <v>329</v>
      </c>
      <c r="B339" s="31" t="s">
        <v>171</v>
      </c>
      <c r="C339" s="31">
        <v>143.19999999999999</v>
      </c>
      <c r="D339" s="40">
        <v>143.76666666666668</v>
      </c>
      <c r="E339" s="40">
        <v>141.88333333333335</v>
      </c>
      <c r="F339" s="40">
        <v>140.56666666666666</v>
      </c>
      <c r="G339" s="40">
        <v>138.68333333333334</v>
      </c>
      <c r="H339" s="40">
        <v>145.08333333333337</v>
      </c>
      <c r="I339" s="40">
        <v>146.9666666666667</v>
      </c>
      <c r="J339" s="40">
        <v>148.28333333333339</v>
      </c>
      <c r="K339" s="31">
        <v>145.65</v>
      </c>
      <c r="L339" s="31">
        <v>142.44999999999999</v>
      </c>
      <c r="M339" s="31">
        <v>162.24116000000001</v>
      </c>
      <c r="N339" s="1"/>
      <c r="O339" s="1"/>
    </row>
    <row r="340" spans="1:15" ht="12.75" customHeight="1">
      <c r="A340" s="31">
        <v>330</v>
      </c>
      <c r="B340" s="31" t="s">
        <v>477</v>
      </c>
      <c r="C340" s="31">
        <v>528.85</v>
      </c>
      <c r="D340" s="40">
        <v>526.11666666666667</v>
      </c>
      <c r="E340" s="40">
        <v>506.23333333333335</v>
      </c>
      <c r="F340" s="40">
        <v>483.61666666666667</v>
      </c>
      <c r="G340" s="40">
        <v>463.73333333333335</v>
      </c>
      <c r="H340" s="40">
        <v>548.73333333333335</v>
      </c>
      <c r="I340" s="40">
        <v>568.61666666666679</v>
      </c>
      <c r="J340" s="40">
        <v>591.23333333333335</v>
      </c>
      <c r="K340" s="31">
        <v>546</v>
      </c>
      <c r="L340" s="31">
        <v>503.5</v>
      </c>
      <c r="M340" s="31">
        <v>2.36042</v>
      </c>
      <c r="N340" s="1"/>
      <c r="O340" s="1"/>
    </row>
    <row r="341" spans="1:15" ht="12.75" customHeight="1">
      <c r="A341" s="31">
        <v>331</v>
      </c>
      <c r="B341" s="31" t="s">
        <v>165</v>
      </c>
      <c r="C341" s="31">
        <v>106.8</v>
      </c>
      <c r="D341" s="40">
        <v>105.60000000000001</v>
      </c>
      <c r="E341" s="40">
        <v>103.45000000000002</v>
      </c>
      <c r="F341" s="40">
        <v>100.10000000000001</v>
      </c>
      <c r="G341" s="40">
        <v>97.950000000000017</v>
      </c>
      <c r="H341" s="40">
        <v>108.95000000000002</v>
      </c>
      <c r="I341" s="40">
        <v>111.10000000000002</v>
      </c>
      <c r="J341" s="40">
        <v>114.45000000000002</v>
      </c>
      <c r="K341" s="31">
        <v>107.75</v>
      </c>
      <c r="L341" s="31">
        <v>102.25</v>
      </c>
      <c r="M341" s="31">
        <v>324.66305</v>
      </c>
      <c r="N341" s="1"/>
      <c r="O341" s="1"/>
    </row>
    <row r="342" spans="1:15" ht="12.75" customHeight="1">
      <c r="A342" s="31">
        <v>332</v>
      </c>
      <c r="B342" s="31" t="s">
        <v>478</v>
      </c>
      <c r="C342" s="31">
        <v>55.75</v>
      </c>
      <c r="D342" s="40">
        <v>55.85</v>
      </c>
      <c r="E342" s="40">
        <v>55.2</v>
      </c>
      <c r="F342" s="40">
        <v>54.65</v>
      </c>
      <c r="G342" s="40">
        <v>54</v>
      </c>
      <c r="H342" s="40">
        <v>56.400000000000006</v>
      </c>
      <c r="I342" s="40">
        <v>57.05</v>
      </c>
      <c r="J342" s="40">
        <v>57.600000000000009</v>
      </c>
      <c r="K342" s="31">
        <v>56.5</v>
      </c>
      <c r="L342" s="31">
        <v>55.3</v>
      </c>
      <c r="M342" s="31">
        <v>4.3126699999999998</v>
      </c>
      <c r="N342" s="1"/>
      <c r="O342" s="1"/>
    </row>
    <row r="343" spans="1:15" ht="12.75" customHeight="1">
      <c r="A343" s="31">
        <v>333</v>
      </c>
      <c r="B343" s="31" t="s">
        <v>167</v>
      </c>
      <c r="C343" s="31">
        <v>3460.5</v>
      </c>
      <c r="D343" s="40">
        <v>3443.1166666666668</v>
      </c>
      <c r="E343" s="40">
        <v>3392.3833333333337</v>
      </c>
      <c r="F343" s="40">
        <v>3324.2666666666669</v>
      </c>
      <c r="G343" s="40">
        <v>3273.5333333333338</v>
      </c>
      <c r="H343" s="40">
        <v>3511.2333333333336</v>
      </c>
      <c r="I343" s="40">
        <v>3561.9666666666672</v>
      </c>
      <c r="J343" s="40">
        <v>3630.0833333333335</v>
      </c>
      <c r="K343" s="31">
        <v>3493.85</v>
      </c>
      <c r="L343" s="31">
        <v>3375</v>
      </c>
      <c r="M343" s="31">
        <v>1.98228</v>
      </c>
      <c r="N343" s="1"/>
      <c r="O343" s="1"/>
    </row>
    <row r="344" spans="1:15" ht="12.75" customHeight="1">
      <c r="A344" s="31">
        <v>334</v>
      </c>
      <c r="B344" s="31" t="s">
        <v>168</v>
      </c>
      <c r="C344" s="31">
        <v>19217.599999999999</v>
      </c>
      <c r="D344" s="40">
        <v>19045.516666666666</v>
      </c>
      <c r="E344" s="40">
        <v>18811.033333333333</v>
      </c>
      <c r="F344" s="40">
        <v>18404.466666666667</v>
      </c>
      <c r="G344" s="40">
        <v>18169.983333333334</v>
      </c>
      <c r="H344" s="40">
        <v>19452.083333333332</v>
      </c>
      <c r="I344" s="40">
        <v>19686.566666666662</v>
      </c>
      <c r="J344" s="40">
        <v>20093.133333333331</v>
      </c>
      <c r="K344" s="31">
        <v>19280</v>
      </c>
      <c r="L344" s="31">
        <v>18638.95</v>
      </c>
      <c r="M344" s="31">
        <v>1.0665800000000001</v>
      </c>
      <c r="N344" s="1"/>
      <c r="O344" s="1"/>
    </row>
    <row r="345" spans="1:15" ht="12.75" customHeight="1">
      <c r="A345" s="31">
        <v>335</v>
      </c>
      <c r="B345" s="31" t="s">
        <v>479</v>
      </c>
      <c r="C345" s="31">
        <v>81.5</v>
      </c>
      <c r="D345" s="40">
        <v>80.333333333333329</v>
      </c>
      <c r="E345" s="40">
        <v>77.716666666666654</v>
      </c>
      <c r="F345" s="40">
        <v>73.933333333333323</v>
      </c>
      <c r="G345" s="40">
        <v>71.316666666666649</v>
      </c>
      <c r="H345" s="40">
        <v>84.11666666666666</v>
      </c>
      <c r="I345" s="40">
        <v>86.733333333333334</v>
      </c>
      <c r="J345" s="40">
        <v>90.516666666666666</v>
      </c>
      <c r="K345" s="31">
        <v>82.95</v>
      </c>
      <c r="L345" s="31">
        <v>76.55</v>
      </c>
      <c r="M345" s="31">
        <v>21.874230000000001</v>
      </c>
      <c r="N345" s="1"/>
      <c r="O345" s="1"/>
    </row>
    <row r="346" spans="1:15" ht="12.75" customHeight="1">
      <c r="A346" s="31">
        <v>336</v>
      </c>
      <c r="B346" s="31" t="s">
        <v>480</v>
      </c>
      <c r="C346" s="31">
        <v>2482.8000000000002</v>
      </c>
      <c r="D346" s="40">
        <v>2474.9833333333336</v>
      </c>
      <c r="E346" s="40">
        <v>2431.8166666666671</v>
      </c>
      <c r="F346" s="40">
        <v>2380.8333333333335</v>
      </c>
      <c r="G346" s="40">
        <v>2337.666666666667</v>
      </c>
      <c r="H346" s="40">
        <v>2525.9666666666672</v>
      </c>
      <c r="I346" s="40">
        <v>2569.1333333333332</v>
      </c>
      <c r="J346" s="40">
        <v>2620.1166666666672</v>
      </c>
      <c r="K346" s="31">
        <v>2518.15</v>
      </c>
      <c r="L346" s="31">
        <v>2424</v>
      </c>
      <c r="M346" s="31">
        <v>7.8530000000000003E-2</v>
      </c>
      <c r="N346" s="1"/>
      <c r="O346" s="1"/>
    </row>
    <row r="347" spans="1:15" ht="12.75" customHeight="1">
      <c r="A347" s="31">
        <v>337</v>
      </c>
      <c r="B347" s="31" t="s">
        <v>164</v>
      </c>
      <c r="C347" s="31">
        <v>430.95</v>
      </c>
      <c r="D347" s="40">
        <v>432.65000000000003</v>
      </c>
      <c r="E347" s="40">
        <v>423.30000000000007</v>
      </c>
      <c r="F347" s="40">
        <v>415.65000000000003</v>
      </c>
      <c r="G347" s="40">
        <v>406.30000000000007</v>
      </c>
      <c r="H347" s="40">
        <v>440.30000000000007</v>
      </c>
      <c r="I347" s="40">
        <v>449.65000000000009</v>
      </c>
      <c r="J347" s="40">
        <v>457.30000000000007</v>
      </c>
      <c r="K347" s="31">
        <v>442</v>
      </c>
      <c r="L347" s="31">
        <v>425</v>
      </c>
      <c r="M347" s="31">
        <v>9.8578700000000001</v>
      </c>
      <c r="N347" s="1"/>
      <c r="O347" s="1"/>
    </row>
    <row r="348" spans="1:15" ht="12.75" customHeight="1">
      <c r="A348" s="31">
        <v>338</v>
      </c>
      <c r="B348" s="31" t="s">
        <v>270</v>
      </c>
      <c r="C348" s="31">
        <v>940.35</v>
      </c>
      <c r="D348" s="40">
        <v>930.19999999999993</v>
      </c>
      <c r="E348" s="40">
        <v>909.14999999999986</v>
      </c>
      <c r="F348" s="40">
        <v>877.94999999999993</v>
      </c>
      <c r="G348" s="40">
        <v>856.89999999999986</v>
      </c>
      <c r="H348" s="40">
        <v>961.39999999999986</v>
      </c>
      <c r="I348" s="40">
        <v>982.44999999999982</v>
      </c>
      <c r="J348" s="40">
        <v>1013.6499999999999</v>
      </c>
      <c r="K348" s="31">
        <v>951.25</v>
      </c>
      <c r="L348" s="31">
        <v>899</v>
      </c>
      <c r="M348" s="31">
        <v>15.646280000000001</v>
      </c>
      <c r="N348" s="1"/>
      <c r="O348" s="1"/>
    </row>
    <row r="349" spans="1:15" ht="12.75" customHeight="1">
      <c r="A349" s="31">
        <v>339</v>
      </c>
      <c r="B349" s="31" t="s">
        <v>172</v>
      </c>
      <c r="C349" s="31">
        <v>163.1</v>
      </c>
      <c r="D349" s="40">
        <v>162.44999999999999</v>
      </c>
      <c r="E349" s="40">
        <v>160.94999999999999</v>
      </c>
      <c r="F349" s="40">
        <v>158.80000000000001</v>
      </c>
      <c r="G349" s="40">
        <v>157.30000000000001</v>
      </c>
      <c r="H349" s="40">
        <v>164.59999999999997</v>
      </c>
      <c r="I349" s="40">
        <v>166.09999999999997</v>
      </c>
      <c r="J349" s="40">
        <v>168.24999999999994</v>
      </c>
      <c r="K349" s="31">
        <v>163.95</v>
      </c>
      <c r="L349" s="31">
        <v>160.30000000000001</v>
      </c>
      <c r="M349" s="31">
        <v>330.22683999999998</v>
      </c>
      <c r="N349" s="1"/>
      <c r="O349" s="1"/>
    </row>
    <row r="350" spans="1:15" ht="12.75" customHeight="1">
      <c r="A350" s="31">
        <v>340</v>
      </c>
      <c r="B350" s="31" t="s">
        <v>271</v>
      </c>
      <c r="C350" s="31">
        <v>220.5</v>
      </c>
      <c r="D350" s="40">
        <v>221.26666666666665</v>
      </c>
      <c r="E350" s="40">
        <v>215.43333333333331</v>
      </c>
      <c r="F350" s="40">
        <v>210.36666666666665</v>
      </c>
      <c r="G350" s="40">
        <v>204.5333333333333</v>
      </c>
      <c r="H350" s="40">
        <v>226.33333333333331</v>
      </c>
      <c r="I350" s="40">
        <v>232.16666666666669</v>
      </c>
      <c r="J350" s="40">
        <v>237.23333333333332</v>
      </c>
      <c r="K350" s="31">
        <v>227.1</v>
      </c>
      <c r="L350" s="31">
        <v>216.2</v>
      </c>
      <c r="M350" s="31">
        <v>22.79317</v>
      </c>
      <c r="N350" s="1"/>
      <c r="O350" s="1"/>
    </row>
    <row r="351" spans="1:15" ht="12.75" customHeight="1">
      <c r="A351" s="31">
        <v>341</v>
      </c>
      <c r="B351" s="31" t="s">
        <v>481</v>
      </c>
      <c r="C351" s="31">
        <v>4544.3500000000004</v>
      </c>
      <c r="D351" s="40">
        <v>4541.5999999999995</v>
      </c>
      <c r="E351" s="40">
        <v>4458.1999999999989</v>
      </c>
      <c r="F351" s="40">
        <v>4372.0499999999993</v>
      </c>
      <c r="G351" s="40">
        <v>4288.6499999999987</v>
      </c>
      <c r="H351" s="40">
        <v>4627.7499999999991</v>
      </c>
      <c r="I351" s="40">
        <v>4711.1499999999987</v>
      </c>
      <c r="J351" s="40">
        <v>4797.2999999999993</v>
      </c>
      <c r="K351" s="31">
        <v>4625</v>
      </c>
      <c r="L351" s="31">
        <v>4455.45</v>
      </c>
      <c r="M351" s="31">
        <v>1.02115</v>
      </c>
      <c r="N351" s="1"/>
      <c r="O351" s="1"/>
    </row>
    <row r="352" spans="1:15" ht="12.75" customHeight="1">
      <c r="A352" s="31">
        <v>342</v>
      </c>
      <c r="B352" s="31" t="s">
        <v>482</v>
      </c>
      <c r="C352" s="31">
        <v>340.45</v>
      </c>
      <c r="D352" s="40">
        <v>341.96666666666664</v>
      </c>
      <c r="E352" s="40">
        <v>334.5333333333333</v>
      </c>
      <c r="F352" s="40">
        <v>328.61666666666667</v>
      </c>
      <c r="G352" s="40">
        <v>321.18333333333334</v>
      </c>
      <c r="H352" s="40">
        <v>347.88333333333327</v>
      </c>
      <c r="I352" s="40">
        <v>355.31666666666655</v>
      </c>
      <c r="J352" s="40">
        <v>361.23333333333323</v>
      </c>
      <c r="K352" s="31">
        <v>349.4</v>
      </c>
      <c r="L352" s="31">
        <v>336.05</v>
      </c>
      <c r="M352" s="31">
        <v>8.6786999999999992</v>
      </c>
      <c r="N352" s="1"/>
      <c r="O352" s="1"/>
    </row>
    <row r="353" spans="1:15" ht="12.75" customHeight="1">
      <c r="A353" s="31">
        <v>343</v>
      </c>
      <c r="B353" s="31" t="s">
        <v>179</v>
      </c>
      <c r="C353" s="31">
        <v>3035.9</v>
      </c>
      <c r="D353" s="40">
        <v>3004.1666666666665</v>
      </c>
      <c r="E353" s="40">
        <v>2937.7333333333331</v>
      </c>
      <c r="F353" s="40">
        <v>2839.5666666666666</v>
      </c>
      <c r="G353" s="40">
        <v>2773.1333333333332</v>
      </c>
      <c r="H353" s="40">
        <v>3102.333333333333</v>
      </c>
      <c r="I353" s="40">
        <v>3168.7666666666664</v>
      </c>
      <c r="J353" s="40">
        <v>3266.9333333333329</v>
      </c>
      <c r="K353" s="31">
        <v>3070.6</v>
      </c>
      <c r="L353" s="31">
        <v>2906</v>
      </c>
      <c r="M353" s="31">
        <v>4.0189399999999997</v>
      </c>
      <c r="N353" s="1"/>
      <c r="O353" s="1"/>
    </row>
    <row r="354" spans="1:15" ht="12.75" customHeight="1">
      <c r="A354" s="31">
        <v>344</v>
      </c>
      <c r="B354" s="31" t="s">
        <v>484</v>
      </c>
      <c r="C354" s="31">
        <v>533.20000000000005</v>
      </c>
      <c r="D354" s="40">
        <v>527.58333333333337</v>
      </c>
      <c r="E354" s="40">
        <v>517.16666666666674</v>
      </c>
      <c r="F354" s="40">
        <v>501.13333333333338</v>
      </c>
      <c r="G354" s="40">
        <v>490.71666666666675</v>
      </c>
      <c r="H354" s="40">
        <v>543.61666666666679</v>
      </c>
      <c r="I354" s="40">
        <v>554.03333333333353</v>
      </c>
      <c r="J354" s="40">
        <v>570.06666666666672</v>
      </c>
      <c r="K354" s="31">
        <v>538</v>
      </c>
      <c r="L354" s="31">
        <v>511.55</v>
      </c>
      <c r="M354" s="31">
        <v>2.6225800000000001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335.95</v>
      </c>
      <c r="D355" s="40">
        <v>337.11666666666667</v>
      </c>
      <c r="E355" s="40">
        <v>329.68333333333334</v>
      </c>
      <c r="F355" s="40">
        <v>323.41666666666669</v>
      </c>
      <c r="G355" s="40">
        <v>315.98333333333335</v>
      </c>
      <c r="H355" s="40">
        <v>343.38333333333333</v>
      </c>
      <c r="I355" s="40">
        <v>350.81666666666672</v>
      </c>
      <c r="J355" s="40">
        <v>357.08333333333331</v>
      </c>
      <c r="K355" s="31">
        <v>344.55</v>
      </c>
      <c r="L355" s="31">
        <v>330.85</v>
      </c>
      <c r="M355" s="31">
        <v>1.9038600000000001</v>
      </c>
      <c r="N355" s="1"/>
      <c r="O355" s="1"/>
    </row>
    <row r="356" spans="1:15" ht="12.75" customHeight="1">
      <c r="A356" s="31">
        <v>346</v>
      </c>
      <c r="B356" s="31" t="s">
        <v>183</v>
      </c>
      <c r="C356" s="31">
        <v>1758.6</v>
      </c>
      <c r="D356" s="40">
        <v>1763.5833333333333</v>
      </c>
      <c r="E356" s="40">
        <v>1729.1666666666665</v>
      </c>
      <c r="F356" s="40">
        <v>1699.7333333333333</v>
      </c>
      <c r="G356" s="40">
        <v>1665.3166666666666</v>
      </c>
      <c r="H356" s="40">
        <v>1793.0166666666664</v>
      </c>
      <c r="I356" s="40">
        <v>1827.4333333333329</v>
      </c>
      <c r="J356" s="40">
        <v>1856.8666666666663</v>
      </c>
      <c r="K356" s="31">
        <v>1798</v>
      </c>
      <c r="L356" s="31">
        <v>1734.15</v>
      </c>
      <c r="M356" s="31">
        <v>18.079840000000001</v>
      </c>
      <c r="N356" s="1"/>
      <c r="O356" s="1"/>
    </row>
    <row r="357" spans="1:15" ht="12.75" customHeight="1">
      <c r="A357" s="31">
        <v>347</v>
      </c>
      <c r="B357" s="31" t="s">
        <v>173</v>
      </c>
      <c r="C357" s="31">
        <v>37383.599999999999</v>
      </c>
      <c r="D357" s="40">
        <v>37411.183333333327</v>
      </c>
      <c r="E357" s="40">
        <v>36423.416666666657</v>
      </c>
      <c r="F357" s="40">
        <v>35463.23333333333</v>
      </c>
      <c r="G357" s="40">
        <v>34475.46666666666</v>
      </c>
      <c r="H357" s="40">
        <v>38371.366666666654</v>
      </c>
      <c r="I357" s="40">
        <v>39359.133333333331</v>
      </c>
      <c r="J357" s="40">
        <v>40319.316666666651</v>
      </c>
      <c r="K357" s="31">
        <v>38398.949999999997</v>
      </c>
      <c r="L357" s="31">
        <v>36451</v>
      </c>
      <c r="M357" s="31">
        <v>0.3301</v>
      </c>
      <c r="N357" s="1"/>
      <c r="O357" s="1"/>
    </row>
    <row r="358" spans="1:15" ht="12.75" customHeight="1">
      <c r="A358" s="31">
        <v>348</v>
      </c>
      <c r="B358" s="31" t="s">
        <v>486</v>
      </c>
      <c r="C358" s="31">
        <v>3929.55</v>
      </c>
      <c r="D358" s="40">
        <v>3950.1833333333329</v>
      </c>
      <c r="E358" s="40">
        <v>3820.3666666666659</v>
      </c>
      <c r="F358" s="40">
        <v>3711.1833333333329</v>
      </c>
      <c r="G358" s="40">
        <v>3581.3666666666659</v>
      </c>
      <c r="H358" s="40">
        <v>4059.3666666666659</v>
      </c>
      <c r="I358" s="40">
        <v>4189.1833333333325</v>
      </c>
      <c r="J358" s="40">
        <v>4298.3666666666659</v>
      </c>
      <c r="K358" s="31">
        <v>4080</v>
      </c>
      <c r="L358" s="31">
        <v>3841</v>
      </c>
      <c r="M358" s="31">
        <v>3.6916000000000002</v>
      </c>
      <c r="N358" s="1"/>
      <c r="O358" s="1"/>
    </row>
    <row r="359" spans="1:15" ht="12.75" customHeight="1">
      <c r="A359" s="31">
        <v>349</v>
      </c>
      <c r="B359" s="31" t="s">
        <v>175</v>
      </c>
      <c r="C359" s="31">
        <v>232.05</v>
      </c>
      <c r="D359" s="40">
        <v>230.9666666666667</v>
      </c>
      <c r="E359" s="40">
        <v>229.38333333333338</v>
      </c>
      <c r="F359" s="40">
        <v>226.7166666666667</v>
      </c>
      <c r="G359" s="40">
        <v>225.13333333333338</v>
      </c>
      <c r="H359" s="40">
        <v>233.63333333333338</v>
      </c>
      <c r="I359" s="40">
        <v>235.2166666666667</v>
      </c>
      <c r="J359" s="40">
        <v>237.88333333333338</v>
      </c>
      <c r="K359" s="31">
        <v>232.55</v>
      </c>
      <c r="L359" s="31">
        <v>228.3</v>
      </c>
      <c r="M359" s="31">
        <v>12.310269999999999</v>
      </c>
      <c r="N359" s="1"/>
      <c r="O359" s="1"/>
    </row>
    <row r="360" spans="1:15" ht="12.75" customHeight="1">
      <c r="A360" s="31">
        <v>350</v>
      </c>
      <c r="B360" s="31" t="s">
        <v>177</v>
      </c>
      <c r="C360" s="31">
        <v>4979.05</v>
      </c>
      <c r="D360" s="40">
        <v>4984.0166666666664</v>
      </c>
      <c r="E360" s="40">
        <v>4913.0333333333328</v>
      </c>
      <c r="F360" s="40">
        <v>4847.0166666666664</v>
      </c>
      <c r="G360" s="40">
        <v>4776.0333333333328</v>
      </c>
      <c r="H360" s="40">
        <v>5050.0333333333328</v>
      </c>
      <c r="I360" s="40">
        <v>5121.0166666666664</v>
      </c>
      <c r="J360" s="40">
        <v>5187.0333333333328</v>
      </c>
      <c r="K360" s="31">
        <v>5055</v>
      </c>
      <c r="L360" s="31">
        <v>4918</v>
      </c>
      <c r="M360" s="31">
        <v>0.34783999999999998</v>
      </c>
      <c r="N360" s="1"/>
      <c r="O360" s="1"/>
    </row>
    <row r="361" spans="1:15" ht="12.75" customHeight="1">
      <c r="A361" s="31">
        <v>351</v>
      </c>
      <c r="B361" s="31" t="s">
        <v>487</v>
      </c>
      <c r="C361" s="31">
        <v>233.4</v>
      </c>
      <c r="D361" s="40">
        <v>233.91666666666666</v>
      </c>
      <c r="E361" s="40">
        <v>230.0333333333333</v>
      </c>
      <c r="F361" s="40">
        <v>226.66666666666666</v>
      </c>
      <c r="G361" s="40">
        <v>222.7833333333333</v>
      </c>
      <c r="H361" s="40">
        <v>237.2833333333333</v>
      </c>
      <c r="I361" s="40">
        <v>241.16666666666669</v>
      </c>
      <c r="J361" s="40">
        <v>244.5333333333333</v>
      </c>
      <c r="K361" s="31">
        <v>237.8</v>
      </c>
      <c r="L361" s="31">
        <v>230.55</v>
      </c>
      <c r="M361" s="31">
        <v>11.14742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951.95</v>
      </c>
      <c r="D362" s="40">
        <v>955.73333333333323</v>
      </c>
      <c r="E362" s="40">
        <v>936.46666666666647</v>
      </c>
      <c r="F362" s="40">
        <v>920.98333333333323</v>
      </c>
      <c r="G362" s="40">
        <v>901.71666666666647</v>
      </c>
      <c r="H362" s="40">
        <v>971.21666666666647</v>
      </c>
      <c r="I362" s="40">
        <v>990.48333333333312</v>
      </c>
      <c r="J362" s="40">
        <v>1005.9666666666665</v>
      </c>
      <c r="K362" s="31">
        <v>975</v>
      </c>
      <c r="L362" s="31">
        <v>940.25</v>
      </c>
      <c r="M362" s="31">
        <v>0.74031999999999998</v>
      </c>
      <c r="N362" s="1"/>
      <c r="O362" s="1"/>
    </row>
    <row r="363" spans="1:15" ht="12.75" customHeight="1">
      <c r="A363" s="31">
        <v>353</v>
      </c>
      <c r="B363" s="31" t="s">
        <v>178</v>
      </c>
      <c r="C363" s="31">
        <v>2318.85</v>
      </c>
      <c r="D363" s="40">
        <v>2311.9666666666667</v>
      </c>
      <c r="E363" s="40">
        <v>2288.9333333333334</v>
      </c>
      <c r="F363" s="40">
        <v>2259.0166666666669</v>
      </c>
      <c r="G363" s="40">
        <v>2235.9833333333336</v>
      </c>
      <c r="H363" s="40">
        <v>2341.8833333333332</v>
      </c>
      <c r="I363" s="40">
        <v>2364.916666666667</v>
      </c>
      <c r="J363" s="40">
        <v>2394.833333333333</v>
      </c>
      <c r="K363" s="31">
        <v>2335</v>
      </c>
      <c r="L363" s="31">
        <v>2282.0500000000002</v>
      </c>
      <c r="M363" s="31">
        <v>2.1758099999999998</v>
      </c>
      <c r="N363" s="1"/>
      <c r="O363" s="1"/>
    </row>
    <row r="364" spans="1:15" ht="12.75" customHeight="1">
      <c r="A364" s="31">
        <v>354</v>
      </c>
      <c r="B364" s="31" t="s">
        <v>174</v>
      </c>
      <c r="C364" s="31">
        <v>2673.2</v>
      </c>
      <c r="D364" s="40">
        <v>2657.2333333333331</v>
      </c>
      <c r="E364" s="40">
        <v>2611.1666666666661</v>
      </c>
      <c r="F364" s="40">
        <v>2549.1333333333328</v>
      </c>
      <c r="G364" s="40">
        <v>2503.0666666666657</v>
      </c>
      <c r="H364" s="40">
        <v>2719.2666666666664</v>
      </c>
      <c r="I364" s="40">
        <v>2765.333333333333</v>
      </c>
      <c r="J364" s="40">
        <v>2827.3666666666668</v>
      </c>
      <c r="K364" s="31">
        <v>2703.3</v>
      </c>
      <c r="L364" s="31">
        <v>2595.1999999999998</v>
      </c>
      <c r="M364" s="31">
        <v>5.5759699999999999</v>
      </c>
      <c r="N364" s="1"/>
      <c r="O364" s="1"/>
    </row>
    <row r="365" spans="1:15" ht="12.75" customHeight="1">
      <c r="A365" s="31">
        <v>355</v>
      </c>
      <c r="B365" s="31" t="s">
        <v>489</v>
      </c>
      <c r="C365" s="31">
        <v>900.85</v>
      </c>
      <c r="D365" s="40">
        <v>897.85</v>
      </c>
      <c r="E365" s="40">
        <v>891.1</v>
      </c>
      <c r="F365" s="40">
        <v>881.35</v>
      </c>
      <c r="G365" s="40">
        <v>874.6</v>
      </c>
      <c r="H365" s="40">
        <v>907.6</v>
      </c>
      <c r="I365" s="40">
        <v>914.35</v>
      </c>
      <c r="J365" s="40">
        <v>924.1</v>
      </c>
      <c r="K365" s="31">
        <v>904.6</v>
      </c>
      <c r="L365" s="31">
        <v>888.1</v>
      </c>
      <c r="M365" s="31">
        <v>0.30137999999999998</v>
      </c>
      <c r="N365" s="1"/>
      <c r="O365" s="1"/>
    </row>
    <row r="366" spans="1:15" ht="12.75" customHeight="1">
      <c r="A366" s="31">
        <v>356</v>
      </c>
      <c r="B366" s="31" t="s">
        <v>272</v>
      </c>
      <c r="C366" s="31">
        <v>2298.6999999999998</v>
      </c>
      <c r="D366" s="40">
        <v>2321.5333333333333</v>
      </c>
      <c r="E366" s="40">
        <v>2269.2666666666664</v>
      </c>
      <c r="F366" s="40">
        <v>2239.833333333333</v>
      </c>
      <c r="G366" s="40">
        <v>2187.5666666666662</v>
      </c>
      <c r="H366" s="40">
        <v>2350.9666666666667</v>
      </c>
      <c r="I366" s="40">
        <v>2403.233333333334</v>
      </c>
      <c r="J366" s="40">
        <v>2432.666666666667</v>
      </c>
      <c r="K366" s="31">
        <v>2373.8000000000002</v>
      </c>
      <c r="L366" s="31">
        <v>2292.1</v>
      </c>
      <c r="M366" s="31">
        <v>4.5418099999999999</v>
      </c>
      <c r="N366" s="1"/>
      <c r="O366" s="1"/>
    </row>
    <row r="367" spans="1:15" ht="12.75" customHeight="1">
      <c r="A367" s="31">
        <v>357</v>
      </c>
      <c r="B367" s="31" t="s">
        <v>490</v>
      </c>
      <c r="C367" s="31">
        <v>1697.6</v>
      </c>
      <c r="D367" s="40">
        <v>1706.1666666666667</v>
      </c>
      <c r="E367" s="40">
        <v>1667.3333333333335</v>
      </c>
      <c r="F367" s="40">
        <v>1637.0666666666668</v>
      </c>
      <c r="G367" s="40">
        <v>1598.2333333333336</v>
      </c>
      <c r="H367" s="40">
        <v>1736.4333333333334</v>
      </c>
      <c r="I367" s="40">
        <v>1775.2666666666669</v>
      </c>
      <c r="J367" s="40">
        <v>1805.5333333333333</v>
      </c>
      <c r="K367" s="31">
        <v>1745</v>
      </c>
      <c r="L367" s="31">
        <v>1675.9</v>
      </c>
      <c r="M367" s="31">
        <v>1.76322</v>
      </c>
      <c r="N367" s="1"/>
      <c r="O367" s="1"/>
    </row>
    <row r="368" spans="1:15" ht="12.75" customHeight="1">
      <c r="A368" s="31">
        <v>358</v>
      </c>
      <c r="B368" s="31" t="s">
        <v>176</v>
      </c>
      <c r="C368" s="31">
        <v>137.19999999999999</v>
      </c>
      <c r="D368" s="40">
        <v>137.65</v>
      </c>
      <c r="E368" s="40">
        <v>135.30000000000001</v>
      </c>
      <c r="F368" s="40">
        <v>133.4</v>
      </c>
      <c r="G368" s="40">
        <v>131.05000000000001</v>
      </c>
      <c r="H368" s="40">
        <v>139.55000000000001</v>
      </c>
      <c r="I368" s="40">
        <v>141.89999999999998</v>
      </c>
      <c r="J368" s="40">
        <v>143.80000000000001</v>
      </c>
      <c r="K368" s="31">
        <v>140</v>
      </c>
      <c r="L368" s="31">
        <v>135.75</v>
      </c>
      <c r="M368" s="31">
        <v>69.024619999999999</v>
      </c>
      <c r="N368" s="1"/>
      <c r="O368" s="1"/>
    </row>
    <row r="369" spans="1:15" ht="12.75" customHeight="1">
      <c r="A369" s="31">
        <v>359</v>
      </c>
      <c r="B369" s="31" t="s">
        <v>181</v>
      </c>
      <c r="C369" s="31">
        <v>190.4</v>
      </c>
      <c r="D369" s="40">
        <v>191.01666666666665</v>
      </c>
      <c r="E369" s="40">
        <v>189.08333333333331</v>
      </c>
      <c r="F369" s="40">
        <v>187.76666666666665</v>
      </c>
      <c r="G369" s="40">
        <v>185.83333333333331</v>
      </c>
      <c r="H369" s="40">
        <v>192.33333333333331</v>
      </c>
      <c r="I369" s="40">
        <v>194.26666666666665</v>
      </c>
      <c r="J369" s="40">
        <v>195.58333333333331</v>
      </c>
      <c r="K369" s="31">
        <v>192.95</v>
      </c>
      <c r="L369" s="31">
        <v>189.7</v>
      </c>
      <c r="M369" s="31">
        <v>63.94388</v>
      </c>
      <c r="N369" s="1"/>
      <c r="O369" s="1"/>
    </row>
    <row r="370" spans="1:15" ht="12.75" customHeight="1">
      <c r="A370" s="31">
        <v>360</v>
      </c>
      <c r="B370" s="31" t="s">
        <v>273</v>
      </c>
      <c r="C370" s="31">
        <v>441.1</v>
      </c>
      <c r="D370" s="40">
        <v>435.5</v>
      </c>
      <c r="E370" s="40">
        <v>425.55</v>
      </c>
      <c r="F370" s="40">
        <v>410</v>
      </c>
      <c r="G370" s="40">
        <v>400.05</v>
      </c>
      <c r="H370" s="40">
        <v>451.05</v>
      </c>
      <c r="I370" s="40">
        <v>461.00000000000006</v>
      </c>
      <c r="J370" s="40">
        <v>476.55</v>
      </c>
      <c r="K370" s="31">
        <v>445.45</v>
      </c>
      <c r="L370" s="31">
        <v>419.95</v>
      </c>
      <c r="M370" s="31">
        <v>11.565950000000001</v>
      </c>
      <c r="N370" s="1"/>
      <c r="O370" s="1"/>
    </row>
    <row r="371" spans="1:15" ht="12.75" customHeight="1">
      <c r="A371" s="31">
        <v>361</v>
      </c>
      <c r="B371" s="31" t="s">
        <v>491</v>
      </c>
      <c r="C371" s="31">
        <v>713.85</v>
      </c>
      <c r="D371" s="40">
        <v>713.76666666666677</v>
      </c>
      <c r="E371" s="40">
        <v>701.78333333333353</v>
      </c>
      <c r="F371" s="40">
        <v>689.71666666666681</v>
      </c>
      <c r="G371" s="40">
        <v>677.73333333333358</v>
      </c>
      <c r="H371" s="40">
        <v>725.83333333333348</v>
      </c>
      <c r="I371" s="40">
        <v>737.81666666666683</v>
      </c>
      <c r="J371" s="40">
        <v>749.88333333333344</v>
      </c>
      <c r="K371" s="31">
        <v>725.75</v>
      </c>
      <c r="L371" s="31">
        <v>701.7</v>
      </c>
      <c r="M371" s="31">
        <v>4.9445800000000002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119.25</v>
      </c>
      <c r="D372" s="40">
        <v>119.16666666666667</v>
      </c>
      <c r="E372" s="40">
        <v>118.13333333333334</v>
      </c>
      <c r="F372" s="40">
        <v>117.01666666666667</v>
      </c>
      <c r="G372" s="40">
        <v>115.98333333333333</v>
      </c>
      <c r="H372" s="40">
        <v>120.28333333333335</v>
      </c>
      <c r="I372" s="40">
        <v>121.31666666666668</v>
      </c>
      <c r="J372" s="40">
        <v>122.43333333333335</v>
      </c>
      <c r="K372" s="31">
        <v>120.2</v>
      </c>
      <c r="L372" s="31">
        <v>118.05</v>
      </c>
      <c r="M372" s="31">
        <v>1.1840599999999999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5599.5</v>
      </c>
      <c r="D373" s="40">
        <v>5531.8166666666666</v>
      </c>
      <c r="E373" s="40">
        <v>5453.6833333333334</v>
      </c>
      <c r="F373" s="40">
        <v>5307.8666666666668</v>
      </c>
      <c r="G373" s="40">
        <v>5229.7333333333336</v>
      </c>
      <c r="H373" s="40">
        <v>5677.6333333333332</v>
      </c>
      <c r="I373" s="40">
        <v>5755.7666666666664</v>
      </c>
      <c r="J373" s="40">
        <v>5901.583333333333</v>
      </c>
      <c r="K373" s="31">
        <v>5609.95</v>
      </c>
      <c r="L373" s="31">
        <v>5386</v>
      </c>
      <c r="M373" s="31">
        <v>0.51829999999999998</v>
      </c>
      <c r="N373" s="1"/>
      <c r="O373" s="1"/>
    </row>
    <row r="374" spans="1:15" ht="12.75" customHeight="1">
      <c r="A374" s="31">
        <v>364</v>
      </c>
      <c r="B374" s="31" t="s">
        <v>274</v>
      </c>
      <c r="C374" s="31">
        <v>14420.7</v>
      </c>
      <c r="D374" s="40">
        <v>14443.566666666666</v>
      </c>
      <c r="E374" s="40">
        <v>14327.133333333331</v>
      </c>
      <c r="F374" s="40">
        <v>14233.566666666666</v>
      </c>
      <c r="G374" s="40">
        <v>14117.133333333331</v>
      </c>
      <c r="H374" s="40">
        <v>14537.133333333331</v>
      </c>
      <c r="I374" s="40">
        <v>14653.566666666666</v>
      </c>
      <c r="J374" s="40">
        <v>14747.133333333331</v>
      </c>
      <c r="K374" s="31">
        <v>14560</v>
      </c>
      <c r="L374" s="31">
        <v>14350</v>
      </c>
      <c r="M374" s="31">
        <v>4.8640000000000003E-2</v>
      </c>
      <c r="N374" s="1"/>
      <c r="O374" s="1"/>
    </row>
    <row r="375" spans="1:15" ht="12.75" customHeight="1">
      <c r="A375" s="31">
        <v>365</v>
      </c>
      <c r="B375" s="31" t="s">
        <v>180</v>
      </c>
      <c r="C375" s="31">
        <v>45.85</v>
      </c>
      <c r="D375" s="40">
        <v>46.216666666666669</v>
      </c>
      <c r="E375" s="40">
        <v>44.833333333333336</v>
      </c>
      <c r="F375" s="40">
        <v>43.81666666666667</v>
      </c>
      <c r="G375" s="40">
        <v>42.433333333333337</v>
      </c>
      <c r="H375" s="40">
        <v>47.233333333333334</v>
      </c>
      <c r="I375" s="40">
        <v>48.61666666666666</v>
      </c>
      <c r="J375" s="40">
        <v>49.633333333333333</v>
      </c>
      <c r="K375" s="31">
        <v>47.6</v>
      </c>
      <c r="L375" s="31">
        <v>45.2</v>
      </c>
      <c r="M375" s="31">
        <v>2141.4659200000001</v>
      </c>
      <c r="N375" s="1"/>
      <c r="O375" s="1"/>
    </row>
    <row r="376" spans="1:15" ht="12.75" customHeight="1">
      <c r="A376" s="31">
        <v>366</v>
      </c>
      <c r="B376" s="31" t="s">
        <v>494</v>
      </c>
      <c r="C376" s="31">
        <v>935.75</v>
      </c>
      <c r="D376" s="40">
        <v>935.73333333333323</v>
      </c>
      <c r="E376" s="40">
        <v>920.46666666666647</v>
      </c>
      <c r="F376" s="40">
        <v>905.18333333333328</v>
      </c>
      <c r="G376" s="40">
        <v>889.91666666666652</v>
      </c>
      <c r="H376" s="40">
        <v>951.01666666666642</v>
      </c>
      <c r="I376" s="40">
        <v>966.28333333333308</v>
      </c>
      <c r="J376" s="40">
        <v>981.56666666666638</v>
      </c>
      <c r="K376" s="31">
        <v>951</v>
      </c>
      <c r="L376" s="31">
        <v>920.45</v>
      </c>
      <c r="M376" s="31">
        <v>1.63561</v>
      </c>
      <c r="N376" s="1"/>
      <c r="O376" s="1"/>
    </row>
    <row r="377" spans="1:15" ht="12.75" customHeight="1">
      <c r="A377" s="31">
        <v>367</v>
      </c>
      <c r="B377" s="31" t="s">
        <v>185</v>
      </c>
      <c r="C377" s="31">
        <v>210.85</v>
      </c>
      <c r="D377" s="40">
        <v>209.63333333333335</v>
      </c>
      <c r="E377" s="40">
        <v>206.51666666666671</v>
      </c>
      <c r="F377" s="40">
        <v>202.18333333333337</v>
      </c>
      <c r="G377" s="40">
        <v>199.06666666666672</v>
      </c>
      <c r="H377" s="40">
        <v>213.9666666666667</v>
      </c>
      <c r="I377" s="40">
        <v>217.08333333333331</v>
      </c>
      <c r="J377" s="40">
        <v>221.41666666666669</v>
      </c>
      <c r="K377" s="31">
        <v>212.75</v>
      </c>
      <c r="L377" s="31">
        <v>205.3</v>
      </c>
      <c r="M377" s="31">
        <v>155.84295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151.69999999999999</v>
      </c>
      <c r="D378" s="40">
        <v>151.04999999999998</v>
      </c>
      <c r="E378" s="40">
        <v>148.64999999999998</v>
      </c>
      <c r="F378" s="40">
        <v>145.6</v>
      </c>
      <c r="G378" s="40">
        <v>143.19999999999999</v>
      </c>
      <c r="H378" s="40">
        <v>154.09999999999997</v>
      </c>
      <c r="I378" s="40">
        <v>156.5</v>
      </c>
      <c r="J378" s="40">
        <v>159.54999999999995</v>
      </c>
      <c r="K378" s="31">
        <v>153.44999999999999</v>
      </c>
      <c r="L378" s="31">
        <v>148</v>
      </c>
      <c r="M378" s="31">
        <v>70.533079999999998</v>
      </c>
      <c r="N378" s="1"/>
      <c r="O378" s="1"/>
    </row>
    <row r="379" spans="1:15" ht="12.75" customHeight="1">
      <c r="A379" s="31">
        <v>369</v>
      </c>
      <c r="B379" s="31" t="s">
        <v>495</v>
      </c>
      <c r="C379" s="31">
        <v>283.05</v>
      </c>
      <c r="D379" s="40">
        <v>285.18333333333334</v>
      </c>
      <c r="E379" s="40">
        <v>278.9666666666667</v>
      </c>
      <c r="F379" s="40">
        <v>274.88333333333338</v>
      </c>
      <c r="G379" s="40">
        <v>268.66666666666674</v>
      </c>
      <c r="H379" s="40">
        <v>289.26666666666665</v>
      </c>
      <c r="I379" s="40">
        <v>295.48333333333323</v>
      </c>
      <c r="J379" s="40">
        <v>299.56666666666661</v>
      </c>
      <c r="K379" s="31">
        <v>291.39999999999998</v>
      </c>
      <c r="L379" s="31">
        <v>281.10000000000002</v>
      </c>
      <c r="M379" s="31">
        <v>4.5525799999999998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1109.7</v>
      </c>
      <c r="D380" s="40">
        <v>1119.7333333333333</v>
      </c>
      <c r="E380" s="40">
        <v>1094.9666666666667</v>
      </c>
      <c r="F380" s="40">
        <v>1080.2333333333333</v>
      </c>
      <c r="G380" s="40">
        <v>1055.4666666666667</v>
      </c>
      <c r="H380" s="40">
        <v>1134.4666666666667</v>
      </c>
      <c r="I380" s="40">
        <v>1159.2333333333336</v>
      </c>
      <c r="J380" s="40">
        <v>1173.9666666666667</v>
      </c>
      <c r="K380" s="31">
        <v>1144.5</v>
      </c>
      <c r="L380" s="31">
        <v>1105</v>
      </c>
      <c r="M380" s="31">
        <v>2.7311100000000001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37.700000000000003</v>
      </c>
      <c r="D381" s="40">
        <v>37.550000000000004</v>
      </c>
      <c r="E381" s="40">
        <v>35.850000000000009</v>
      </c>
      <c r="F381" s="40">
        <v>34.000000000000007</v>
      </c>
      <c r="G381" s="40">
        <v>32.300000000000011</v>
      </c>
      <c r="H381" s="40">
        <v>39.400000000000006</v>
      </c>
      <c r="I381" s="40">
        <v>41.100000000000009</v>
      </c>
      <c r="J381" s="40">
        <v>42.95</v>
      </c>
      <c r="K381" s="31">
        <v>39.25</v>
      </c>
      <c r="L381" s="31">
        <v>35.700000000000003</v>
      </c>
      <c r="M381" s="31">
        <v>555.03525999999999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229.95</v>
      </c>
      <c r="D382" s="40">
        <v>227.7833333333333</v>
      </c>
      <c r="E382" s="40">
        <v>224.36666666666662</v>
      </c>
      <c r="F382" s="40">
        <v>218.7833333333333</v>
      </c>
      <c r="G382" s="40">
        <v>215.36666666666662</v>
      </c>
      <c r="H382" s="40">
        <v>233.36666666666662</v>
      </c>
      <c r="I382" s="40">
        <v>236.7833333333333</v>
      </c>
      <c r="J382" s="40">
        <v>242.36666666666662</v>
      </c>
      <c r="K382" s="31">
        <v>231.2</v>
      </c>
      <c r="L382" s="31">
        <v>222.2</v>
      </c>
      <c r="M382" s="31">
        <v>11.707660000000001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638.35</v>
      </c>
      <c r="D383" s="40">
        <v>639.4666666666667</v>
      </c>
      <c r="E383" s="40">
        <v>634.88333333333344</v>
      </c>
      <c r="F383" s="40">
        <v>631.41666666666674</v>
      </c>
      <c r="G383" s="40">
        <v>626.83333333333348</v>
      </c>
      <c r="H383" s="40">
        <v>642.93333333333339</v>
      </c>
      <c r="I383" s="40">
        <v>647.51666666666665</v>
      </c>
      <c r="J383" s="40">
        <v>650.98333333333335</v>
      </c>
      <c r="K383" s="31">
        <v>644.04999999999995</v>
      </c>
      <c r="L383" s="31">
        <v>636</v>
      </c>
      <c r="M383" s="31">
        <v>1.18648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262</v>
      </c>
      <c r="D384" s="40">
        <v>262.86666666666662</v>
      </c>
      <c r="E384" s="40">
        <v>259.33333333333326</v>
      </c>
      <c r="F384" s="40">
        <v>256.66666666666663</v>
      </c>
      <c r="G384" s="40">
        <v>253.13333333333327</v>
      </c>
      <c r="H384" s="40">
        <v>265.53333333333325</v>
      </c>
      <c r="I384" s="40">
        <v>269.06666666666666</v>
      </c>
      <c r="J384" s="40">
        <v>271.73333333333323</v>
      </c>
      <c r="K384" s="31">
        <v>266.39999999999998</v>
      </c>
      <c r="L384" s="31">
        <v>260.2</v>
      </c>
      <c r="M384" s="31">
        <v>5.7682200000000003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78.55</v>
      </c>
      <c r="D385" s="40">
        <v>78.966666666666669</v>
      </c>
      <c r="E385" s="40">
        <v>77.733333333333334</v>
      </c>
      <c r="F385" s="40">
        <v>76.916666666666671</v>
      </c>
      <c r="G385" s="40">
        <v>75.683333333333337</v>
      </c>
      <c r="H385" s="40">
        <v>79.783333333333331</v>
      </c>
      <c r="I385" s="40">
        <v>81.01666666666668</v>
      </c>
      <c r="J385" s="40">
        <v>81.833333333333329</v>
      </c>
      <c r="K385" s="31">
        <v>80.2</v>
      </c>
      <c r="L385" s="31">
        <v>78.150000000000006</v>
      </c>
      <c r="M385" s="31">
        <v>20.083649999999999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2209.5500000000002</v>
      </c>
      <c r="D386" s="40">
        <v>2193.7000000000003</v>
      </c>
      <c r="E386" s="40">
        <v>2172.4000000000005</v>
      </c>
      <c r="F386" s="40">
        <v>2135.2500000000005</v>
      </c>
      <c r="G386" s="40">
        <v>2113.9500000000007</v>
      </c>
      <c r="H386" s="40">
        <v>2230.8500000000004</v>
      </c>
      <c r="I386" s="40">
        <v>2252.1500000000005</v>
      </c>
      <c r="J386" s="40">
        <v>2289.3000000000002</v>
      </c>
      <c r="K386" s="31">
        <v>2215</v>
      </c>
      <c r="L386" s="31">
        <v>2156.5500000000002</v>
      </c>
      <c r="M386" s="31">
        <v>0.19766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450.55</v>
      </c>
      <c r="D387" s="40">
        <v>448.39999999999992</v>
      </c>
      <c r="E387" s="40">
        <v>443.79999999999984</v>
      </c>
      <c r="F387" s="40">
        <v>437.0499999999999</v>
      </c>
      <c r="G387" s="40">
        <v>432.44999999999982</v>
      </c>
      <c r="H387" s="40">
        <v>455.14999999999986</v>
      </c>
      <c r="I387" s="40">
        <v>459.74999999999989</v>
      </c>
      <c r="J387" s="40">
        <v>466.49999999999989</v>
      </c>
      <c r="K387" s="31">
        <v>453</v>
      </c>
      <c r="L387" s="31">
        <v>441.65</v>
      </c>
      <c r="M387" s="31">
        <v>2.8347500000000001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149.44999999999999</v>
      </c>
      <c r="D388" s="40">
        <v>147.76666666666668</v>
      </c>
      <c r="E388" s="40">
        <v>145.23333333333335</v>
      </c>
      <c r="F388" s="40">
        <v>141.01666666666668</v>
      </c>
      <c r="G388" s="40">
        <v>138.48333333333335</v>
      </c>
      <c r="H388" s="40">
        <v>151.98333333333335</v>
      </c>
      <c r="I388" s="40">
        <v>154.51666666666671</v>
      </c>
      <c r="J388" s="40">
        <v>158.73333333333335</v>
      </c>
      <c r="K388" s="31">
        <v>150.30000000000001</v>
      </c>
      <c r="L388" s="31">
        <v>143.55000000000001</v>
      </c>
      <c r="M388" s="31">
        <v>14.38748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1338.75</v>
      </c>
      <c r="D389" s="40">
        <v>1333.3166666666668</v>
      </c>
      <c r="E389" s="40">
        <v>1313.5833333333337</v>
      </c>
      <c r="F389" s="40">
        <v>1288.416666666667</v>
      </c>
      <c r="G389" s="40">
        <v>1268.6833333333338</v>
      </c>
      <c r="H389" s="40">
        <v>1358.4833333333336</v>
      </c>
      <c r="I389" s="40">
        <v>1378.2166666666667</v>
      </c>
      <c r="J389" s="40">
        <v>1403.3833333333334</v>
      </c>
      <c r="K389" s="31">
        <v>1353.05</v>
      </c>
      <c r="L389" s="31">
        <v>1308.1500000000001</v>
      </c>
      <c r="M389" s="31">
        <v>1.7391000000000001</v>
      </c>
      <c r="N389" s="1"/>
      <c r="O389" s="1"/>
    </row>
    <row r="390" spans="1:15" ht="12.75" customHeight="1">
      <c r="A390" s="31">
        <v>380</v>
      </c>
      <c r="B390" s="31" t="s">
        <v>187</v>
      </c>
      <c r="C390" s="31">
        <v>2661.05</v>
      </c>
      <c r="D390" s="40">
        <v>2644.3666666666668</v>
      </c>
      <c r="E390" s="40">
        <v>2619.8333333333335</v>
      </c>
      <c r="F390" s="40">
        <v>2578.6166666666668</v>
      </c>
      <c r="G390" s="40">
        <v>2554.0833333333335</v>
      </c>
      <c r="H390" s="40">
        <v>2685.5833333333335</v>
      </c>
      <c r="I390" s="40">
        <v>2710.1166666666663</v>
      </c>
      <c r="J390" s="40">
        <v>2751.3333333333335</v>
      </c>
      <c r="K390" s="31">
        <v>2668.9</v>
      </c>
      <c r="L390" s="31">
        <v>2603.15</v>
      </c>
      <c r="M390" s="31">
        <v>44.997059999999998</v>
      </c>
      <c r="N390" s="1"/>
      <c r="O390" s="1"/>
    </row>
    <row r="391" spans="1:15" ht="12.75" customHeight="1">
      <c r="A391" s="31">
        <v>381</v>
      </c>
      <c r="B391" s="31" t="s">
        <v>506</v>
      </c>
      <c r="C391" s="31">
        <v>118.35</v>
      </c>
      <c r="D391" s="40">
        <v>118.48333333333333</v>
      </c>
      <c r="E391" s="40">
        <v>116.46666666666667</v>
      </c>
      <c r="F391" s="40">
        <v>114.58333333333333</v>
      </c>
      <c r="G391" s="40">
        <v>112.56666666666666</v>
      </c>
      <c r="H391" s="40">
        <v>120.36666666666667</v>
      </c>
      <c r="I391" s="40">
        <v>122.38333333333335</v>
      </c>
      <c r="J391" s="40">
        <v>124.26666666666668</v>
      </c>
      <c r="K391" s="31">
        <v>120.5</v>
      </c>
      <c r="L391" s="31">
        <v>116.6</v>
      </c>
      <c r="M391" s="31">
        <v>0.55003000000000002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1436.9</v>
      </c>
      <c r="D392" s="40">
        <v>1423.3500000000001</v>
      </c>
      <c r="E392" s="40">
        <v>1398.8000000000002</v>
      </c>
      <c r="F392" s="40">
        <v>1360.7</v>
      </c>
      <c r="G392" s="40">
        <v>1336.15</v>
      </c>
      <c r="H392" s="40">
        <v>1461.4500000000003</v>
      </c>
      <c r="I392" s="40">
        <v>1486</v>
      </c>
      <c r="J392" s="40">
        <v>1524.1000000000004</v>
      </c>
      <c r="K392" s="31">
        <v>1447.9</v>
      </c>
      <c r="L392" s="31">
        <v>1385.25</v>
      </c>
      <c r="M392" s="31">
        <v>0.70299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1968.8</v>
      </c>
      <c r="D393" s="40">
        <v>1955.9333333333334</v>
      </c>
      <c r="E393" s="40">
        <v>1931.8666666666668</v>
      </c>
      <c r="F393" s="40">
        <v>1894.9333333333334</v>
      </c>
      <c r="G393" s="40">
        <v>1870.8666666666668</v>
      </c>
      <c r="H393" s="40">
        <v>1992.8666666666668</v>
      </c>
      <c r="I393" s="40">
        <v>2016.9333333333334</v>
      </c>
      <c r="J393" s="40">
        <v>2053.8666666666668</v>
      </c>
      <c r="K393" s="31">
        <v>1980</v>
      </c>
      <c r="L393" s="31">
        <v>1919</v>
      </c>
      <c r="M393" s="31">
        <v>0.99436999999999998</v>
      </c>
      <c r="N393" s="1"/>
      <c r="O393" s="1"/>
    </row>
    <row r="394" spans="1:15" ht="12.75" customHeight="1">
      <c r="A394" s="31">
        <v>384</v>
      </c>
      <c r="B394" s="31" t="s">
        <v>275</v>
      </c>
      <c r="C394" s="31">
        <v>1123.0999999999999</v>
      </c>
      <c r="D394" s="40">
        <v>1129.3333333333333</v>
      </c>
      <c r="E394" s="40">
        <v>1113.8166666666666</v>
      </c>
      <c r="F394" s="40">
        <v>1104.5333333333333</v>
      </c>
      <c r="G394" s="40">
        <v>1089.0166666666667</v>
      </c>
      <c r="H394" s="40">
        <v>1138.6166666666666</v>
      </c>
      <c r="I394" s="40">
        <v>1154.1333333333334</v>
      </c>
      <c r="J394" s="40">
        <v>1163.4166666666665</v>
      </c>
      <c r="K394" s="31">
        <v>1144.8499999999999</v>
      </c>
      <c r="L394" s="31">
        <v>1120.05</v>
      </c>
      <c r="M394" s="31">
        <v>10.15325</v>
      </c>
      <c r="N394" s="1"/>
      <c r="O394" s="1"/>
    </row>
    <row r="395" spans="1:15" ht="12.75" customHeight="1">
      <c r="A395" s="31">
        <v>385</v>
      </c>
      <c r="B395" s="31" t="s">
        <v>189</v>
      </c>
      <c r="C395" s="31">
        <v>1172.05</v>
      </c>
      <c r="D395" s="40">
        <v>1161.45</v>
      </c>
      <c r="E395" s="40">
        <v>1144.6000000000001</v>
      </c>
      <c r="F395" s="40">
        <v>1117.1500000000001</v>
      </c>
      <c r="G395" s="40">
        <v>1100.3000000000002</v>
      </c>
      <c r="H395" s="40">
        <v>1188.9000000000001</v>
      </c>
      <c r="I395" s="40">
        <v>1205.75</v>
      </c>
      <c r="J395" s="40">
        <v>1233.2</v>
      </c>
      <c r="K395" s="31">
        <v>1178.3</v>
      </c>
      <c r="L395" s="31">
        <v>1134</v>
      </c>
      <c r="M395" s="31">
        <v>15.726470000000001</v>
      </c>
      <c r="N395" s="1"/>
      <c r="O395" s="1"/>
    </row>
    <row r="396" spans="1:15" ht="12.75" customHeight="1">
      <c r="A396" s="31">
        <v>386</v>
      </c>
      <c r="B396" s="31" t="s">
        <v>509</v>
      </c>
      <c r="C396" s="31">
        <v>470.75</v>
      </c>
      <c r="D396" s="40">
        <v>469.7833333333333</v>
      </c>
      <c r="E396" s="40">
        <v>462.96666666666658</v>
      </c>
      <c r="F396" s="40">
        <v>455.18333333333328</v>
      </c>
      <c r="G396" s="40">
        <v>448.36666666666656</v>
      </c>
      <c r="H396" s="40">
        <v>477.56666666666661</v>
      </c>
      <c r="I396" s="40">
        <v>484.38333333333333</v>
      </c>
      <c r="J396" s="40">
        <v>492.16666666666663</v>
      </c>
      <c r="K396" s="31">
        <v>476.6</v>
      </c>
      <c r="L396" s="31">
        <v>462</v>
      </c>
      <c r="M396" s="31">
        <v>1.22566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28.8</v>
      </c>
      <c r="D397" s="40">
        <v>28.900000000000002</v>
      </c>
      <c r="E397" s="40">
        <v>28.600000000000005</v>
      </c>
      <c r="F397" s="40">
        <v>28.400000000000002</v>
      </c>
      <c r="G397" s="40">
        <v>28.100000000000005</v>
      </c>
      <c r="H397" s="40">
        <v>29.100000000000005</v>
      </c>
      <c r="I397" s="40">
        <v>29.400000000000002</v>
      </c>
      <c r="J397" s="40">
        <v>29.600000000000005</v>
      </c>
      <c r="K397" s="31">
        <v>29.2</v>
      </c>
      <c r="L397" s="31">
        <v>28.7</v>
      </c>
      <c r="M397" s="31">
        <v>25.775670000000002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3181.45</v>
      </c>
      <c r="D398" s="40">
        <v>3181.4166666666665</v>
      </c>
      <c r="E398" s="40">
        <v>3112.833333333333</v>
      </c>
      <c r="F398" s="40">
        <v>3044.2166666666667</v>
      </c>
      <c r="G398" s="40">
        <v>2975.6333333333332</v>
      </c>
      <c r="H398" s="40">
        <v>3250.0333333333328</v>
      </c>
      <c r="I398" s="40">
        <v>3318.6166666666659</v>
      </c>
      <c r="J398" s="40">
        <v>3387.2333333333327</v>
      </c>
      <c r="K398" s="31">
        <v>3250</v>
      </c>
      <c r="L398" s="31">
        <v>3112.8</v>
      </c>
      <c r="M398" s="31">
        <v>0.23741999999999999</v>
      </c>
      <c r="N398" s="1"/>
      <c r="O398" s="1"/>
    </row>
    <row r="399" spans="1:15" ht="12.75" customHeight="1">
      <c r="A399" s="31">
        <v>389</v>
      </c>
      <c r="B399" s="31" t="s">
        <v>193</v>
      </c>
      <c r="C399" s="31">
        <v>2110.6</v>
      </c>
      <c r="D399" s="40">
        <v>2115.85</v>
      </c>
      <c r="E399" s="40">
        <v>2059.75</v>
      </c>
      <c r="F399" s="40">
        <v>2008.9</v>
      </c>
      <c r="G399" s="40">
        <v>1952.8000000000002</v>
      </c>
      <c r="H399" s="40">
        <v>2166.6999999999998</v>
      </c>
      <c r="I399" s="40">
        <v>2222.7999999999993</v>
      </c>
      <c r="J399" s="40">
        <v>2273.6499999999996</v>
      </c>
      <c r="K399" s="31">
        <v>2171.9499999999998</v>
      </c>
      <c r="L399" s="31">
        <v>2065</v>
      </c>
      <c r="M399" s="31">
        <v>19.256399999999999</v>
      </c>
      <c r="N399" s="1"/>
      <c r="O399" s="1"/>
    </row>
    <row r="400" spans="1:15" ht="12.75" customHeight="1">
      <c r="A400" s="31">
        <v>390</v>
      </c>
      <c r="B400" s="31" t="s">
        <v>276</v>
      </c>
      <c r="C400" s="31">
        <v>8069.3</v>
      </c>
      <c r="D400" s="40">
        <v>8116.45</v>
      </c>
      <c r="E400" s="40">
        <v>7932.85</v>
      </c>
      <c r="F400" s="40">
        <v>7796.4000000000005</v>
      </c>
      <c r="G400" s="40">
        <v>7612.8000000000011</v>
      </c>
      <c r="H400" s="40">
        <v>8252.9</v>
      </c>
      <c r="I400" s="40">
        <v>8436.5</v>
      </c>
      <c r="J400" s="40">
        <v>8572.9499999999989</v>
      </c>
      <c r="K400" s="31">
        <v>8300.0499999999993</v>
      </c>
      <c r="L400" s="31">
        <v>7980</v>
      </c>
      <c r="M400" s="31">
        <v>0.31641999999999998</v>
      </c>
      <c r="N400" s="1"/>
      <c r="O400" s="1"/>
    </row>
    <row r="401" spans="1:15" ht="12.75" customHeight="1">
      <c r="A401" s="31">
        <v>391</v>
      </c>
      <c r="B401" s="31" t="s">
        <v>512</v>
      </c>
      <c r="C401" s="31">
        <v>7208.95</v>
      </c>
      <c r="D401" s="40">
        <v>7248.1500000000005</v>
      </c>
      <c r="E401" s="40">
        <v>7140.8000000000011</v>
      </c>
      <c r="F401" s="40">
        <v>7072.6500000000005</v>
      </c>
      <c r="G401" s="40">
        <v>6965.3000000000011</v>
      </c>
      <c r="H401" s="40">
        <v>7316.3000000000011</v>
      </c>
      <c r="I401" s="40">
        <v>7423.6500000000015</v>
      </c>
      <c r="J401" s="40">
        <v>7491.8000000000011</v>
      </c>
      <c r="K401" s="31">
        <v>7355.5</v>
      </c>
      <c r="L401" s="31">
        <v>7180</v>
      </c>
      <c r="M401" s="31">
        <v>0.20682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108.35</v>
      </c>
      <c r="D402" s="40">
        <v>108.46666666666665</v>
      </c>
      <c r="E402" s="40">
        <v>105.98333333333331</v>
      </c>
      <c r="F402" s="40">
        <v>103.61666666666665</v>
      </c>
      <c r="G402" s="40">
        <v>101.1333333333333</v>
      </c>
      <c r="H402" s="40">
        <v>110.83333333333331</v>
      </c>
      <c r="I402" s="40">
        <v>113.31666666666666</v>
      </c>
      <c r="J402" s="40">
        <v>115.68333333333332</v>
      </c>
      <c r="K402" s="31">
        <v>110.95</v>
      </c>
      <c r="L402" s="31">
        <v>106.1</v>
      </c>
      <c r="M402" s="31">
        <v>3.91797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180.7</v>
      </c>
      <c r="D403" s="40">
        <v>182.28333333333333</v>
      </c>
      <c r="E403" s="40">
        <v>177.76666666666665</v>
      </c>
      <c r="F403" s="40">
        <v>174.83333333333331</v>
      </c>
      <c r="G403" s="40">
        <v>170.31666666666663</v>
      </c>
      <c r="H403" s="40">
        <v>185.21666666666667</v>
      </c>
      <c r="I403" s="40">
        <v>189.73333333333338</v>
      </c>
      <c r="J403" s="40">
        <v>192.66666666666669</v>
      </c>
      <c r="K403" s="31">
        <v>186.8</v>
      </c>
      <c r="L403" s="31">
        <v>179.35</v>
      </c>
      <c r="M403" s="31">
        <v>11.31884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318.85000000000002</v>
      </c>
      <c r="D404" s="40">
        <v>317.51666666666665</v>
      </c>
      <c r="E404" s="40">
        <v>307.0333333333333</v>
      </c>
      <c r="F404" s="40">
        <v>295.21666666666664</v>
      </c>
      <c r="G404" s="40">
        <v>284.73333333333329</v>
      </c>
      <c r="H404" s="40">
        <v>329.33333333333331</v>
      </c>
      <c r="I404" s="40">
        <v>339.81666666666666</v>
      </c>
      <c r="J404" s="40">
        <v>351.63333333333333</v>
      </c>
      <c r="K404" s="31">
        <v>328</v>
      </c>
      <c r="L404" s="31">
        <v>305.7</v>
      </c>
      <c r="M404" s="31">
        <v>5.2185100000000002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2494</v>
      </c>
      <c r="D405" s="40">
        <v>2463.0166666666669</v>
      </c>
      <c r="E405" s="40">
        <v>2426.0333333333338</v>
      </c>
      <c r="F405" s="40">
        <v>2358.0666666666671</v>
      </c>
      <c r="G405" s="40">
        <v>2321.0833333333339</v>
      </c>
      <c r="H405" s="40">
        <v>2530.9833333333336</v>
      </c>
      <c r="I405" s="40">
        <v>2567.9666666666662</v>
      </c>
      <c r="J405" s="40">
        <v>2635.9333333333334</v>
      </c>
      <c r="K405" s="31">
        <v>2500</v>
      </c>
      <c r="L405" s="31">
        <v>2395.0500000000002</v>
      </c>
      <c r="M405" s="31">
        <v>0.25102000000000002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575.45000000000005</v>
      </c>
      <c r="D406" s="40">
        <v>578.51666666666677</v>
      </c>
      <c r="E406" s="40">
        <v>567.93333333333351</v>
      </c>
      <c r="F406" s="40">
        <v>560.41666666666674</v>
      </c>
      <c r="G406" s="40">
        <v>549.83333333333348</v>
      </c>
      <c r="H406" s="40">
        <v>586.03333333333353</v>
      </c>
      <c r="I406" s="40">
        <v>596.61666666666679</v>
      </c>
      <c r="J406" s="40">
        <v>604.13333333333355</v>
      </c>
      <c r="K406" s="31">
        <v>589.1</v>
      </c>
      <c r="L406" s="31">
        <v>571</v>
      </c>
      <c r="M406" s="31">
        <v>0.67020999999999997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133.19999999999999</v>
      </c>
      <c r="D407" s="40">
        <v>133.1</v>
      </c>
      <c r="E407" s="40">
        <v>129.54999999999998</v>
      </c>
      <c r="F407" s="40">
        <v>125.89999999999998</v>
      </c>
      <c r="G407" s="40">
        <v>122.34999999999997</v>
      </c>
      <c r="H407" s="40">
        <v>136.75</v>
      </c>
      <c r="I407" s="40">
        <v>140.30000000000001</v>
      </c>
      <c r="J407" s="40">
        <v>143.95000000000002</v>
      </c>
      <c r="K407" s="31">
        <v>136.65</v>
      </c>
      <c r="L407" s="31">
        <v>129.44999999999999</v>
      </c>
      <c r="M407" s="31">
        <v>16.39068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351.3</v>
      </c>
      <c r="D408" s="40">
        <v>351.75</v>
      </c>
      <c r="E408" s="40">
        <v>336.6</v>
      </c>
      <c r="F408" s="40">
        <v>321.90000000000003</v>
      </c>
      <c r="G408" s="40">
        <v>306.75000000000006</v>
      </c>
      <c r="H408" s="40">
        <v>366.45</v>
      </c>
      <c r="I408" s="40">
        <v>381.59999999999997</v>
      </c>
      <c r="J408" s="40">
        <v>396.29999999999995</v>
      </c>
      <c r="K408" s="31">
        <v>366.9</v>
      </c>
      <c r="L408" s="31">
        <v>337.05</v>
      </c>
      <c r="M408" s="31">
        <v>14.019780000000001</v>
      </c>
      <c r="N408" s="1"/>
      <c r="O408" s="1"/>
    </row>
    <row r="409" spans="1:15" ht="12.75" customHeight="1">
      <c r="A409" s="31">
        <v>399</v>
      </c>
      <c r="B409" s="31" t="s">
        <v>191</v>
      </c>
      <c r="C409" s="31">
        <v>27777.9</v>
      </c>
      <c r="D409" s="40">
        <v>27697.3</v>
      </c>
      <c r="E409" s="40">
        <v>27399.599999999999</v>
      </c>
      <c r="F409" s="40">
        <v>27021.3</v>
      </c>
      <c r="G409" s="40">
        <v>26723.599999999999</v>
      </c>
      <c r="H409" s="40">
        <v>28075.599999999999</v>
      </c>
      <c r="I409" s="40">
        <v>28373.300000000003</v>
      </c>
      <c r="J409" s="40">
        <v>28751.599999999999</v>
      </c>
      <c r="K409" s="31">
        <v>27995</v>
      </c>
      <c r="L409" s="31">
        <v>27319</v>
      </c>
      <c r="M409" s="31">
        <v>0.28366999999999998</v>
      </c>
      <c r="N409" s="1"/>
      <c r="O409" s="1"/>
    </row>
    <row r="410" spans="1:15" ht="12.75" customHeight="1">
      <c r="A410" s="31">
        <v>400</v>
      </c>
      <c r="B410" s="31" t="s">
        <v>520</v>
      </c>
      <c r="C410" s="31">
        <v>2210.0500000000002</v>
      </c>
      <c r="D410" s="40">
        <v>2194.0333333333333</v>
      </c>
      <c r="E410" s="40">
        <v>2168.0666666666666</v>
      </c>
      <c r="F410" s="40">
        <v>2126.0833333333335</v>
      </c>
      <c r="G410" s="40">
        <v>2100.1166666666668</v>
      </c>
      <c r="H410" s="40">
        <v>2236.0166666666664</v>
      </c>
      <c r="I410" s="40">
        <v>2261.9833333333327</v>
      </c>
      <c r="J410" s="40">
        <v>2303.9666666666662</v>
      </c>
      <c r="K410" s="31">
        <v>2220</v>
      </c>
      <c r="L410" s="31">
        <v>2152.0500000000002</v>
      </c>
      <c r="M410" s="31">
        <v>0.17441999999999999</v>
      </c>
      <c r="N410" s="1"/>
      <c r="O410" s="1"/>
    </row>
    <row r="411" spans="1:15" ht="12.75" customHeight="1">
      <c r="A411" s="31">
        <v>401</v>
      </c>
      <c r="B411" s="31" t="s">
        <v>194</v>
      </c>
      <c r="C411" s="31">
        <v>1525.9</v>
      </c>
      <c r="D411" s="40">
        <v>1536.8333333333333</v>
      </c>
      <c r="E411" s="40">
        <v>1485.6666666666665</v>
      </c>
      <c r="F411" s="40">
        <v>1445.4333333333332</v>
      </c>
      <c r="G411" s="40">
        <v>1394.2666666666664</v>
      </c>
      <c r="H411" s="40">
        <v>1577.0666666666666</v>
      </c>
      <c r="I411" s="40">
        <v>1628.2333333333331</v>
      </c>
      <c r="J411" s="40">
        <v>1668.4666666666667</v>
      </c>
      <c r="K411" s="31">
        <v>1588</v>
      </c>
      <c r="L411" s="31">
        <v>1496.6</v>
      </c>
      <c r="M411" s="31">
        <v>19.977029999999999</v>
      </c>
      <c r="N411" s="1"/>
      <c r="O411" s="1"/>
    </row>
    <row r="412" spans="1:15" ht="12.75" customHeight="1">
      <c r="A412" s="31">
        <v>402</v>
      </c>
      <c r="B412" s="31" t="s">
        <v>192</v>
      </c>
      <c r="C412" s="31">
        <v>2169.25</v>
      </c>
      <c r="D412" s="40">
        <v>2170.1333333333332</v>
      </c>
      <c r="E412" s="40">
        <v>2150.8166666666666</v>
      </c>
      <c r="F412" s="40">
        <v>2132.3833333333332</v>
      </c>
      <c r="G412" s="40">
        <v>2113.0666666666666</v>
      </c>
      <c r="H412" s="40">
        <v>2188.5666666666666</v>
      </c>
      <c r="I412" s="40">
        <v>2207.8833333333332</v>
      </c>
      <c r="J412" s="40">
        <v>2226.3166666666666</v>
      </c>
      <c r="K412" s="31">
        <v>2189.4499999999998</v>
      </c>
      <c r="L412" s="31">
        <v>2151.6999999999998</v>
      </c>
      <c r="M412" s="31">
        <v>1.3690599999999999</v>
      </c>
      <c r="N412" s="1"/>
      <c r="O412" s="1"/>
    </row>
    <row r="413" spans="1:15" ht="12.75" customHeight="1">
      <c r="A413" s="31">
        <v>403</v>
      </c>
      <c r="B413" s="31" t="s">
        <v>521</v>
      </c>
      <c r="C413" s="31">
        <v>765.2</v>
      </c>
      <c r="D413" s="40">
        <v>766.01666666666677</v>
      </c>
      <c r="E413" s="40">
        <v>753.03333333333353</v>
      </c>
      <c r="F413" s="40">
        <v>740.86666666666679</v>
      </c>
      <c r="G413" s="40">
        <v>727.88333333333355</v>
      </c>
      <c r="H413" s="40">
        <v>778.18333333333351</v>
      </c>
      <c r="I413" s="40">
        <v>791.16666666666686</v>
      </c>
      <c r="J413" s="40">
        <v>803.33333333333348</v>
      </c>
      <c r="K413" s="31">
        <v>779</v>
      </c>
      <c r="L413" s="31">
        <v>753.85</v>
      </c>
      <c r="M413" s="31">
        <v>2.2301199999999999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2449.25</v>
      </c>
      <c r="D414" s="40">
        <v>2416.1166666666668</v>
      </c>
      <c r="E414" s="40">
        <v>2333.2333333333336</v>
      </c>
      <c r="F414" s="40">
        <v>2217.2166666666667</v>
      </c>
      <c r="G414" s="40">
        <v>2134.3333333333335</v>
      </c>
      <c r="H414" s="40">
        <v>2532.1333333333337</v>
      </c>
      <c r="I414" s="40">
        <v>2615.0166666666669</v>
      </c>
      <c r="J414" s="40">
        <v>2731.0333333333338</v>
      </c>
      <c r="K414" s="31">
        <v>2499</v>
      </c>
      <c r="L414" s="31">
        <v>2300.1</v>
      </c>
      <c r="M414" s="31">
        <v>0.9768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1273.9000000000001</v>
      </c>
      <c r="D415" s="40">
        <v>1293.5666666666666</v>
      </c>
      <c r="E415" s="40">
        <v>1242.3833333333332</v>
      </c>
      <c r="F415" s="40">
        <v>1210.8666666666666</v>
      </c>
      <c r="G415" s="40">
        <v>1159.6833333333332</v>
      </c>
      <c r="H415" s="40">
        <v>1325.0833333333333</v>
      </c>
      <c r="I415" s="40">
        <v>1376.2666666666667</v>
      </c>
      <c r="J415" s="40">
        <v>1407.7833333333333</v>
      </c>
      <c r="K415" s="31">
        <v>1344.75</v>
      </c>
      <c r="L415" s="31">
        <v>1262.05</v>
      </c>
      <c r="M415" s="31">
        <v>1.0779799999999999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821.3</v>
      </c>
      <c r="D416" s="40">
        <v>811.83333333333337</v>
      </c>
      <c r="E416" s="40">
        <v>789.66666666666674</v>
      </c>
      <c r="F416" s="40">
        <v>758.03333333333342</v>
      </c>
      <c r="G416" s="40">
        <v>735.86666666666679</v>
      </c>
      <c r="H416" s="40">
        <v>843.4666666666667</v>
      </c>
      <c r="I416" s="40">
        <v>865.63333333333344</v>
      </c>
      <c r="J416" s="40">
        <v>897.26666666666665</v>
      </c>
      <c r="K416" s="31">
        <v>834</v>
      </c>
      <c r="L416" s="31">
        <v>780.2</v>
      </c>
      <c r="M416" s="31">
        <v>3.9584899999999998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514.75</v>
      </c>
      <c r="D417" s="40">
        <v>515.55000000000007</v>
      </c>
      <c r="E417" s="40">
        <v>508.20000000000016</v>
      </c>
      <c r="F417" s="40">
        <v>501.65000000000009</v>
      </c>
      <c r="G417" s="40">
        <v>494.30000000000018</v>
      </c>
      <c r="H417" s="40">
        <v>522.10000000000014</v>
      </c>
      <c r="I417" s="40">
        <v>529.45000000000005</v>
      </c>
      <c r="J417" s="40">
        <v>536.00000000000011</v>
      </c>
      <c r="K417" s="31">
        <v>522.9</v>
      </c>
      <c r="L417" s="31">
        <v>509</v>
      </c>
      <c r="M417" s="31">
        <v>0.42515999999999998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72.5</v>
      </c>
      <c r="D418" s="40">
        <v>72.716666666666654</v>
      </c>
      <c r="E418" s="40">
        <v>72.083333333333314</v>
      </c>
      <c r="F418" s="40">
        <v>71.666666666666657</v>
      </c>
      <c r="G418" s="40">
        <v>71.033333333333317</v>
      </c>
      <c r="H418" s="40">
        <v>73.133333333333312</v>
      </c>
      <c r="I418" s="40">
        <v>73.766666666666666</v>
      </c>
      <c r="J418" s="40">
        <v>74.183333333333309</v>
      </c>
      <c r="K418" s="31">
        <v>73.349999999999994</v>
      </c>
      <c r="L418" s="31">
        <v>72.3</v>
      </c>
      <c r="M418" s="31">
        <v>14.230589999999999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100.4</v>
      </c>
      <c r="D419" s="40">
        <v>99.966666666666683</v>
      </c>
      <c r="E419" s="40">
        <v>99.233333333333363</v>
      </c>
      <c r="F419" s="40">
        <v>98.066666666666677</v>
      </c>
      <c r="G419" s="40">
        <v>97.333333333333357</v>
      </c>
      <c r="H419" s="40">
        <v>101.13333333333337</v>
      </c>
      <c r="I419" s="40">
        <v>101.86666666666669</v>
      </c>
      <c r="J419" s="40">
        <v>103.03333333333337</v>
      </c>
      <c r="K419" s="31">
        <v>100.7</v>
      </c>
      <c r="L419" s="31">
        <v>98.8</v>
      </c>
      <c r="M419" s="31">
        <v>4.7491599999999998</v>
      </c>
      <c r="N419" s="1"/>
      <c r="O419" s="1"/>
    </row>
    <row r="420" spans="1:15" ht="12.75" customHeight="1">
      <c r="A420" s="31">
        <v>410</v>
      </c>
      <c r="B420" s="31" t="s">
        <v>190</v>
      </c>
      <c r="C420" s="31">
        <v>512.54999999999995</v>
      </c>
      <c r="D420" s="40">
        <v>512.7833333333333</v>
      </c>
      <c r="E420" s="40">
        <v>507.36666666666656</v>
      </c>
      <c r="F420" s="40">
        <v>502.18333333333328</v>
      </c>
      <c r="G420" s="40">
        <v>496.76666666666654</v>
      </c>
      <c r="H420" s="40">
        <v>517.96666666666658</v>
      </c>
      <c r="I420" s="40">
        <v>523.38333333333333</v>
      </c>
      <c r="J420" s="40">
        <v>528.56666666666661</v>
      </c>
      <c r="K420" s="31">
        <v>518.20000000000005</v>
      </c>
      <c r="L420" s="31">
        <v>507.6</v>
      </c>
      <c r="M420" s="31">
        <v>211.07456999999999</v>
      </c>
      <c r="N420" s="1"/>
      <c r="O420" s="1"/>
    </row>
    <row r="421" spans="1:15" ht="12.75" customHeight="1">
      <c r="A421" s="31">
        <v>411</v>
      </c>
      <c r="B421" s="31" t="s">
        <v>188</v>
      </c>
      <c r="C421" s="31">
        <v>119.9</v>
      </c>
      <c r="D421" s="40">
        <v>118.90000000000002</v>
      </c>
      <c r="E421" s="40">
        <v>117.10000000000004</v>
      </c>
      <c r="F421" s="40">
        <v>114.30000000000001</v>
      </c>
      <c r="G421" s="40">
        <v>112.50000000000003</v>
      </c>
      <c r="H421" s="40">
        <v>121.70000000000005</v>
      </c>
      <c r="I421" s="40">
        <v>123.50000000000003</v>
      </c>
      <c r="J421" s="40">
        <v>126.30000000000005</v>
      </c>
      <c r="K421" s="31">
        <v>120.7</v>
      </c>
      <c r="L421" s="31">
        <v>116.1</v>
      </c>
      <c r="M421" s="31">
        <v>307.94702000000001</v>
      </c>
      <c r="N421" s="1"/>
      <c r="O421" s="1"/>
    </row>
    <row r="422" spans="1:15" ht="12.75" customHeight="1">
      <c r="A422" s="31">
        <v>412</v>
      </c>
      <c r="B422" s="31" t="s">
        <v>528</v>
      </c>
      <c r="C422" s="31">
        <v>420.95</v>
      </c>
      <c r="D422" s="40">
        <v>417.7833333333333</v>
      </c>
      <c r="E422" s="40">
        <v>406.56666666666661</v>
      </c>
      <c r="F422" s="40">
        <v>392.18333333333328</v>
      </c>
      <c r="G422" s="40">
        <v>380.96666666666658</v>
      </c>
      <c r="H422" s="40">
        <v>432.16666666666663</v>
      </c>
      <c r="I422" s="40">
        <v>443.38333333333333</v>
      </c>
      <c r="J422" s="40">
        <v>457.76666666666665</v>
      </c>
      <c r="K422" s="31">
        <v>429</v>
      </c>
      <c r="L422" s="31">
        <v>403.4</v>
      </c>
      <c r="M422" s="31">
        <v>18.343019999999999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288.14999999999998</v>
      </c>
      <c r="D423" s="40">
        <v>291.68333333333334</v>
      </c>
      <c r="E423" s="40">
        <v>283.4666666666667</v>
      </c>
      <c r="F423" s="40">
        <v>278.78333333333336</v>
      </c>
      <c r="G423" s="40">
        <v>270.56666666666672</v>
      </c>
      <c r="H423" s="40">
        <v>296.36666666666667</v>
      </c>
      <c r="I423" s="40">
        <v>304.58333333333326</v>
      </c>
      <c r="J423" s="40">
        <v>309.26666666666665</v>
      </c>
      <c r="K423" s="31">
        <v>299.89999999999998</v>
      </c>
      <c r="L423" s="31">
        <v>287</v>
      </c>
      <c r="M423" s="31">
        <v>11.90596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538.15</v>
      </c>
      <c r="D424" s="40">
        <v>537.53333333333342</v>
      </c>
      <c r="E424" s="40">
        <v>531.31666666666683</v>
      </c>
      <c r="F424" s="40">
        <v>524.48333333333346</v>
      </c>
      <c r="G424" s="40">
        <v>518.26666666666688</v>
      </c>
      <c r="H424" s="40">
        <v>544.36666666666679</v>
      </c>
      <c r="I424" s="40">
        <v>550.58333333333326</v>
      </c>
      <c r="J424" s="40">
        <v>557.41666666666674</v>
      </c>
      <c r="K424" s="31">
        <v>543.75</v>
      </c>
      <c r="L424" s="31">
        <v>530.70000000000005</v>
      </c>
      <c r="M424" s="31">
        <v>6.6224100000000004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605.9</v>
      </c>
      <c r="D425" s="40">
        <v>608.4</v>
      </c>
      <c r="E425" s="40">
        <v>598.5</v>
      </c>
      <c r="F425" s="40">
        <v>591.1</v>
      </c>
      <c r="G425" s="40">
        <v>581.20000000000005</v>
      </c>
      <c r="H425" s="40">
        <v>615.79999999999995</v>
      </c>
      <c r="I425" s="40">
        <v>625.69999999999982</v>
      </c>
      <c r="J425" s="40">
        <v>633.09999999999991</v>
      </c>
      <c r="K425" s="31">
        <v>618.29999999999995</v>
      </c>
      <c r="L425" s="31">
        <v>601</v>
      </c>
      <c r="M425" s="31">
        <v>1.19764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386</v>
      </c>
      <c r="D426" s="40">
        <v>383.88333333333338</v>
      </c>
      <c r="E426" s="40">
        <v>377.76666666666677</v>
      </c>
      <c r="F426" s="40">
        <v>369.53333333333336</v>
      </c>
      <c r="G426" s="40">
        <v>363.41666666666674</v>
      </c>
      <c r="H426" s="40">
        <v>392.11666666666679</v>
      </c>
      <c r="I426" s="40">
        <v>398.23333333333346</v>
      </c>
      <c r="J426" s="40">
        <v>406.46666666666681</v>
      </c>
      <c r="K426" s="31">
        <v>390</v>
      </c>
      <c r="L426" s="31">
        <v>375.65</v>
      </c>
      <c r="M426" s="31">
        <v>3.8414100000000002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279.10000000000002</v>
      </c>
      <c r="D427" s="40">
        <v>277.53333333333336</v>
      </c>
      <c r="E427" s="40">
        <v>275.06666666666672</v>
      </c>
      <c r="F427" s="40">
        <v>271.03333333333336</v>
      </c>
      <c r="G427" s="40">
        <v>268.56666666666672</v>
      </c>
      <c r="H427" s="40">
        <v>281.56666666666672</v>
      </c>
      <c r="I427" s="40">
        <v>284.0333333333333</v>
      </c>
      <c r="J427" s="40">
        <v>288.06666666666672</v>
      </c>
      <c r="K427" s="31">
        <v>280</v>
      </c>
      <c r="L427" s="31">
        <v>273.5</v>
      </c>
      <c r="M427" s="31">
        <v>1.7978700000000001</v>
      </c>
      <c r="N427" s="1"/>
      <c r="O427" s="1"/>
    </row>
    <row r="428" spans="1:15" ht="12.75" customHeight="1">
      <c r="A428" s="31">
        <v>418</v>
      </c>
      <c r="B428" s="31" t="s">
        <v>195</v>
      </c>
      <c r="C428" s="31">
        <v>813.5</v>
      </c>
      <c r="D428" s="40">
        <v>814.56666666666661</v>
      </c>
      <c r="E428" s="40">
        <v>805.23333333333323</v>
      </c>
      <c r="F428" s="40">
        <v>796.96666666666658</v>
      </c>
      <c r="G428" s="40">
        <v>787.63333333333321</v>
      </c>
      <c r="H428" s="40">
        <v>822.83333333333326</v>
      </c>
      <c r="I428" s="40">
        <v>832.16666666666674</v>
      </c>
      <c r="J428" s="40">
        <v>840.43333333333328</v>
      </c>
      <c r="K428" s="31">
        <v>823.9</v>
      </c>
      <c r="L428" s="31">
        <v>806.3</v>
      </c>
      <c r="M428" s="31">
        <v>16.286079999999998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568.20000000000005</v>
      </c>
      <c r="D429" s="40">
        <v>566.80000000000007</v>
      </c>
      <c r="E429" s="40">
        <v>558.80000000000018</v>
      </c>
      <c r="F429" s="40">
        <v>549.40000000000009</v>
      </c>
      <c r="G429" s="40">
        <v>541.4000000000002</v>
      </c>
      <c r="H429" s="40">
        <v>576.20000000000016</v>
      </c>
      <c r="I429" s="40">
        <v>584.19999999999993</v>
      </c>
      <c r="J429" s="40">
        <v>593.60000000000014</v>
      </c>
      <c r="K429" s="31">
        <v>574.79999999999995</v>
      </c>
      <c r="L429" s="31">
        <v>557.4</v>
      </c>
      <c r="M429" s="31">
        <v>24.307079999999999</v>
      </c>
      <c r="N429" s="1"/>
      <c r="O429" s="1"/>
    </row>
    <row r="430" spans="1:15" ht="12.75" customHeight="1">
      <c r="A430" s="31">
        <v>420</v>
      </c>
      <c r="B430" s="31" t="s">
        <v>534</v>
      </c>
      <c r="C430" s="31">
        <v>3746.35</v>
      </c>
      <c r="D430" s="40">
        <v>3727.0833333333335</v>
      </c>
      <c r="E430" s="40">
        <v>3661.7166666666672</v>
      </c>
      <c r="F430" s="40">
        <v>3577.0833333333335</v>
      </c>
      <c r="G430" s="40">
        <v>3511.7166666666672</v>
      </c>
      <c r="H430" s="40">
        <v>3811.7166666666672</v>
      </c>
      <c r="I430" s="40">
        <v>3877.083333333333</v>
      </c>
      <c r="J430" s="40">
        <v>3961.7166666666672</v>
      </c>
      <c r="K430" s="31">
        <v>3792.45</v>
      </c>
      <c r="L430" s="31">
        <v>3642.45</v>
      </c>
      <c r="M430" s="31">
        <v>4.7190000000000003E-2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2454.75</v>
      </c>
      <c r="D431" s="40">
        <v>2468.0666666666666</v>
      </c>
      <c r="E431" s="40">
        <v>2436.6833333333334</v>
      </c>
      <c r="F431" s="40">
        <v>2418.6166666666668</v>
      </c>
      <c r="G431" s="40">
        <v>2387.2333333333336</v>
      </c>
      <c r="H431" s="40">
        <v>2486.1333333333332</v>
      </c>
      <c r="I431" s="40">
        <v>2517.5166666666664</v>
      </c>
      <c r="J431" s="40">
        <v>2535.583333333333</v>
      </c>
      <c r="K431" s="31">
        <v>2499.4499999999998</v>
      </c>
      <c r="L431" s="31">
        <v>2450</v>
      </c>
      <c r="M431" s="31">
        <v>0.26007999999999998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847.85</v>
      </c>
      <c r="D432" s="40">
        <v>840.05000000000007</v>
      </c>
      <c r="E432" s="40">
        <v>822.80000000000018</v>
      </c>
      <c r="F432" s="40">
        <v>797.75000000000011</v>
      </c>
      <c r="G432" s="40">
        <v>780.50000000000023</v>
      </c>
      <c r="H432" s="40">
        <v>865.10000000000014</v>
      </c>
      <c r="I432" s="40">
        <v>882.34999999999991</v>
      </c>
      <c r="J432" s="40">
        <v>907.40000000000009</v>
      </c>
      <c r="K432" s="31">
        <v>857.3</v>
      </c>
      <c r="L432" s="31">
        <v>815</v>
      </c>
      <c r="M432" s="31">
        <v>0.52803999999999995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466.85</v>
      </c>
      <c r="D433" s="40">
        <v>459.93333333333334</v>
      </c>
      <c r="E433" s="40">
        <v>444.91666666666669</v>
      </c>
      <c r="F433" s="40">
        <v>422.98333333333335</v>
      </c>
      <c r="G433" s="40">
        <v>407.9666666666667</v>
      </c>
      <c r="H433" s="40">
        <v>481.86666666666667</v>
      </c>
      <c r="I433" s="40">
        <v>496.88333333333333</v>
      </c>
      <c r="J433" s="40">
        <v>518.81666666666661</v>
      </c>
      <c r="K433" s="31">
        <v>474.95</v>
      </c>
      <c r="L433" s="31">
        <v>438</v>
      </c>
      <c r="M433" s="31">
        <v>5.0174300000000001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365.05</v>
      </c>
      <c r="D434" s="40">
        <v>357.18333333333334</v>
      </c>
      <c r="E434" s="40">
        <v>346.36666666666667</v>
      </c>
      <c r="F434" s="40">
        <v>327.68333333333334</v>
      </c>
      <c r="G434" s="40">
        <v>316.86666666666667</v>
      </c>
      <c r="H434" s="40">
        <v>375.86666666666667</v>
      </c>
      <c r="I434" s="40">
        <v>386.68333333333339</v>
      </c>
      <c r="J434" s="40">
        <v>405.36666666666667</v>
      </c>
      <c r="K434" s="31">
        <v>368</v>
      </c>
      <c r="L434" s="31">
        <v>338.5</v>
      </c>
      <c r="M434" s="31">
        <v>2.8859699999999999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2342.1</v>
      </c>
      <c r="D435" s="40">
        <v>2341.3666666666668</v>
      </c>
      <c r="E435" s="40">
        <v>2312.1333333333337</v>
      </c>
      <c r="F435" s="40">
        <v>2282.166666666667</v>
      </c>
      <c r="G435" s="40">
        <v>2252.9333333333338</v>
      </c>
      <c r="H435" s="40">
        <v>2371.3333333333335</v>
      </c>
      <c r="I435" s="40">
        <v>2400.5666666666671</v>
      </c>
      <c r="J435" s="40">
        <v>2430.5333333333333</v>
      </c>
      <c r="K435" s="31">
        <v>2370.6</v>
      </c>
      <c r="L435" s="31">
        <v>2311.4</v>
      </c>
      <c r="M435" s="31">
        <v>0.68306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629.95000000000005</v>
      </c>
      <c r="D436" s="40">
        <v>632.35</v>
      </c>
      <c r="E436" s="40">
        <v>624.70000000000005</v>
      </c>
      <c r="F436" s="40">
        <v>619.45000000000005</v>
      </c>
      <c r="G436" s="40">
        <v>611.80000000000007</v>
      </c>
      <c r="H436" s="40">
        <v>637.6</v>
      </c>
      <c r="I436" s="40">
        <v>645.24999999999989</v>
      </c>
      <c r="J436" s="40">
        <v>650.5</v>
      </c>
      <c r="K436" s="31">
        <v>640</v>
      </c>
      <c r="L436" s="31">
        <v>627.1</v>
      </c>
      <c r="M436" s="31">
        <v>0.49870999999999999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515.70000000000005</v>
      </c>
      <c r="D437" s="40">
        <v>514.9</v>
      </c>
      <c r="E437" s="40">
        <v>509.79999999999995</v>
      </c>
      <c r="F437" s="40">
        <v>503.9</v>
      </c>
      <c r="G437" s="40">
        <v>498.79999999999995</v>
      </c>
      <c r="H437" s="40">
        <v>520.79999999999995</v>
      </c>
      <c r="I437" s="40">
        <v>525.90000000000009</v>
      </c>
      <c r="J437" s="40">
        <v>531.79999999999995</v>
      </c>
      <c r="K437" s="31">
        <v>520</v>
      </c>
      <c r="L437" s="31">
        <v>509</v>
      </c>
      <c r="M437" s="31">
        <v>1.5697399999999999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7.05</v>
      </c>
      <c r="D438" s="40">
        <v>7.0333333333333341</v>
      </c>
      <c r="E438" s="40">
        <v>6.9166666666666679</v>
      </c>
      <c r="F438" s="40">
        <v>6.7833333333333341</v>
      </c>
      <c r="G438" s="40">
        <v>6.6666666666666679</v>
      </c>
      <c r="H438" s="40">
        <v>7.1666666666666679</v>
      </c>
      <c r="I438" s="40">
        <v>7.2833333333333332</v>
      </c>
      <c r="J438" s="40">
        <v>7.4166666666666679</v>
      </c>
      <c r="K438" s="31">
        <v>7.15</v>
      </c>
      <c r="L438" s="31">
        <v>6.9</v>
      </c>
      <c r="M438" s="31">
        <v>165.96032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129.1</v>
      </c>
      <c r="D439" s="40">
        <v>129.6</v>
      </c>
      <c r="E439" s="40">
        <v>127.69999999999999</v>
      </c>
      <c r="F439" s="40">
        <v>126.29999999999998</v>
      </c>
      <c r="G439" s="40">
        <v>124.39999999999998</v>
      </c>
      <c r="H439" s="40">
        <v>131</v>
      </c>
      <c r="I439" s="40">
        <v>132.90000000000003</v>
      </c>
      <c r="J439" s="40">
        <v>134.30000000000001</v>
      </c>
      <c r="K439" s="31">
        <v>131.5</v>
      </c>
      <c r="L439" s="31">
        <v>128.19999999999999</v>
      </c>
      <c r="M439" s="31">
        <v>0.90125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1070.05</v>
      </c>
      <c r="D440" s="40">
        <v>1069.4000000000001</v>
      </c>
      <c r="E440" s="40">
        <v>1032.3000000000002</v>
      </c>
      <c r="F440" s="40">
        <v>994.55000000000018</v>
      </c>
      <c r="G440" s="40">
        <v>957.45000000000027</v>
      </c>
      <c r="H440" s="40">
        <v>1107.1500000000001</v>
      </c>
      <c r="I440" s="40">
        <v>1144.25</v>
      </c>
      <c r="J440" s="40">
        <v>1182</v>
      </c>
      <c r="K440" s="31">
        <v>1106.5</v>
      </c>
      <c r="L440" s="31">
        <v>1031.6500000000001</v>
      </c>
      <c r="M440" s="31">
        <v>1.6412100000000001</v>
      </c>
      <c r="N440" s="1"/>
      <c r="O440" s="1"/>
    </row>
    <row r="441" spans="1:15" ht="12.75" customHeight="1">
      <c r="A441" s="31">
        <v>431</v>
      </c>
      <c r="B441" s="31" t="s">
        <v>277</v>
      </c>
      <c r="C441" s="31">
        <v>549.6</v>
      </c>
      <c r="D441" s="40">
        <v>555.69999999999993</v>
      </c>
      <c r="E441" s="40">
        <v>541.39999999999986</v>
      </c>
      <c r="F441" s="40">
        <v>533.19999999999993</v>
      </c>
      <c r="G441" s="40">
        <v>518.89999999999986</v>
      </c>
      <c r="H441" s="40">
        <v>563.89999999999986</v>
      </c>
      <c r="I441" s="40">
        <v>578.19999999999982</v>
      </c>
      <c r="J441" s="40">
        <v>586.39999999999986</v>
      </c>
      <c r="K441" s="31">
        <v>570</v>
      </c>
      <c r="L441" s="31">
        <v>547.5</v>
      </c>
      <c r="M441" s="31">
        <v>8.9940599999999993</v>
      </c>
      <c r="N441" s="1"/>
      <c r="O441" s="1"/>
    </row>
    <row r="442" spans="1:15" ht="12.75" customHeight="1">
      <c r="A442" s="31">
        <v>432</v>
      </c>
      <c r="B442" s="31" t="s">
        <v>545</v>
      </c>
      <c r="C442" s="31">
        <v>1835.75</v>
      </c>
      <c r="D442" s="40">
        <v>1793.5833333333333</v>
      </c>
      <c r="E442" s="40">
        <v>1687.1666666666665</v>
      </c>
      <c r="F442" s="40">
        <v>1538.5833333333333</v>
      </c>
      <c r="G442" s="40">
        <v>1432.1666666666665</v>
      </c>
      <c r="H442" s="40">
        <v>1942.1666666666665</v>
      </c>
      <c r="I442" s="40">
        <v>2048.583333333333</v>
      </c>
      <c r="J442" s="40">
        <v>2197.1666666666665</v>
      </c>
      <c r="K442" s="31">
        <v>1900</v>
      </c>
      <c r="L442" s="31">
        <v>1645</v>
      </c>
      <c r="M442" s="31">
        <v>10.68712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788.5</v>
      </c>
      <c r="D443" s="40">
        <v>772.9666666666667</v>
      </c>
      <c r="E443" s="40">
        <v>745.93333333333339</v>
      </c>
      <c r="F443" s="40">
        <v>703.36666666666667</v>
      </c>
      <c r="G443" s="40">
        <v>676.33333333333337</v>
      </c>
      <c r="H443" s="40">
        <v>815.53333333333342</v>
      </c>
      <c r="I443" s="40">
        <v>842.56666666666672</v>
      </c>
      <c r="J443" s="40">
        <v>885.13333333333344</v>
      </c>
      <c r="K443" s="31">
        <v>800</v>
      </c>
      <c r="L443" s="31">
        <v>730.4</v>
      </c>
      <c r="M443" s="31">
        <v>2.46421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9648.15</v>
      </c>
      <c r="D444" s="40">
        <v>9609.3666666666668</v>
      </c>
      <c r="E444" s="40">
        <v>9348.7833333333328</v>
      </c>
      <c r="F444" s="40">
        <v>9049.4166666666661</v>
      </c>
      <c r="G444" s="40">
        <v>8788.8333333333321</v>
      </c>
      <c r="H444" s="40">
        <v>9908.7333333333336</v>
      </c>
      <c r="I444" s="40">
        <v>10169.316666666666</v>
      </c>
      <c r="J444" s="40">
        <v>10468.683333333334</v>
      </c>
      <c r="K444" s="31">
        <v>9869.9500000000007</v>
      </c>
      <c r="L444" s="31">
        <v>9310</v>
      </c>
      <c r="M444" s="31">
        <v>0.22896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42.8</v>
      </c>
      <c r="D445" s="40">
        <v>42.283333333333331</v>
      </c>
      <c r="E445" s="40">
        <v>41.166666666666664</v>
      </c>
      <c r="F445" s="40">
        <v>39.533333333333331</v>
      </c>
      <c r="G445" s="40">
        <v>38.416666666666664</v>
      </c>
      <c r="H445" s="40">
        <v>43.916666666666664</v>
      </c>
      <c r="I445" s="40">
        <v>45.033333333333339</v>
      </c>
      <c r="J445" s="40">
        <v>46.666666666666664</v>
      </c>
      <c r="K445" s="31">
        <v>43.4</v>
      </c>
      <c r="L445" s="31">
        <v>40.65</v>
      </c>
      <c r="M445" s="31">
        <v>97.097040000000007</v>
      </c>
      <c r="N445" s="1"/>
      <c r="O445" s="1"/>
    </row>
    <row r="446" spans="1:15" ht="12.75" customHeight="1">
      <c r="A446" s="31">
        <v>436</v>
      </c>
      <c r="B446" s="31" t="s">
        <v>208</v>
      </c>
      <c r="C446" s="31">
        <v>625.9</v>
      </c>
      <c r="D446" s="40">
        <v>618.41666666666663</v>
      </c>
      <c r="E446" s="40">
        <v>607.48333333333323</v>
      </c>
      <c r="F446" s="40">
        <v>589.06666666666661</v>
      </c>
      <c r="G446" s="40">
        <v>578.13333333333321</v>
      </c>
      <c r="H446" s="40">
        <v>636.83333333333326</v>
      </c>
      <c r="I446" s="40">
        <v>647.76666666666665</v>
      </c>
      <c r="J446" s="40">
        <v>666.18333333333328</v>
      </c>
      <c r="K446" s="31">
        <v>629.35</v>
      </c>
      <c r="L446" s="31">
        <v>600</v>
      </c>
      <c r="M446" s="31">
        <v>25.257269999999998</v>
      </c>
      <c r="N446" s="1"/>
      <c r="O446" s="1"/>
    </row>
    <row r="447" spans="1:15" ht="12.75" customHeight="1">
      <c r="A447" s="31">
        <v>437</v>
      </c>
      <c r="B447" s="31" t="s">
        <v>549</v>
      </c>
      <c r="C447" s="31">
        <v>1172.2</v>
      </c>
      <c r="D447" s="40">
        <v>1172.2</v>
      </c>
      <c r="E447" s="40">
        <v>1172.2</v>
      </c>
      <c r="F447" s="40">
        <v>1172.2</v>
      </c>
      <c r="G447" s="40">
        <v>1172.2</v>
      </c>
      <c r="H447" s="40">
        <v>1172.2</v>
      </c>
      <c r="I447" s="40">
        <v>1172.2</v>
      </c>
      <c r="J447" s="40">
        <v>1172.2</v>
      </c>
      <c r="K447" s="31">
        <v>1172.2</v>
      </c>
      <c r="L447" s="31">
        <v>1172.2</v>
      </c>
      <c r="M447" s="31">
        <v>0.71031999999999995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17039.2</v>
      </c>
      <c r="D448" s="40">
        <v>16913.133333333331</v>
      </c>
      <c r="E448" s="40">
        <v>16627.266666666663</v>
      </c>
      <c r="F448" s="40">
        <v>16215.333333333332</v>
      </c>
      <c r="G448" s="40">
        <v>15929.466666666664</v>
      </c>
      <c r="H448" s="40">
        <v>17325.066666666662</v>
      </c>
      <c r="I448" s="40">
        <v>17610.933333333331</v>
      </c>
      <c r="J448" s="40">
        <v>18022.866666666661</v>
      </c>
      <c r="K448" s="31">
        <v>17199</v>
      </c>
      <c r="L448" s="31">
        <v>16501.2</v>
      </c>
      <c r="M448" s="31">
        <v>1.311E-2</v>
      </c>
      <c r="N448" s="1"/>
      <c r="O448" s="1"/>
    </row>
    <row r="449" spans="1:15" ht="12.75" customHeight="1">
      <c r="A449" s="31">
        <v>439</v>
      </c>
      <c r="B449" s="31" t="s">
        <v>197</v>
      </c>
      <c r="C449" s="31">
        <v>1006.6</v>
      </c>
      <c r="D449" s="40">
        <v>1001.0500000000001</v>
      </c>
      <c r="E449" s="40">
        <v>988.15000000000009</v>
      </c>
      <c r="F449" s="40">
        <v>969.7</v>
      </c>
      <c r="G449" s="40">
        <v>956.80000000000007</v>
      </c>
      <c r="H449" s="40">
        <v>1019.5000000000001</v>
      </c>
      <c r="I449" s="40">
        <v>1032.4000000000001</v>
      </c>
      <c r="J449" s="40">
        <v>1050.8500000000001</v>
      </c>
      <c r="K449" s="31">
        <v>1013.95</v>
      </c>
      <c r="L449" s="31">
        <v>982.6</v>
      </c>
      <c r="M449" s="31">
        <v>31.831610000000001</v>
      </c>
      <c r="N449" s="1"/>
      <c r="O449" s="1"/>
    </row>
    <row r="450" spans="1:15" ht="12.75" customHeight="1">
      <c r="A450" s="31">
        <v>440</v>
      </c>
      <c r="B450" s="31" t="s">
        <v>551</v>
      </c>
      <c r="C450" s="31">
        <v>214.4</v>
      </c>
      <c r="D450" s="40">
        <v>214.31666666666669</v>
      </c>
      <c r="E450" s="40">
        <v>210.63333333333338</v>
      </c>
      <c r="F450" s="40">
        <v>206.8666666666667</v>
      </c>
      <c r="G450" s="40">
        <v>203.18333333333339</v>
      </c>
      <c r="H450" s="40">
        <v>218.08333333333337</v>
      </c>
      <c r="I450" s="40">
        <v>221.76666666666671</v>
      </c>
      <c r="J450" s="40">
        <v>225.53333333333336</v>
      </c>
      <c r="K450" s="31">
        <v>218</v>
      </c>
      <c r="L450" s="31">
        <v>210.55</v>
      </c>
      <c r="M450" s="31">
        <v>17.741320000000002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1358.35</v>
      </c>
      <c r="D451" s="40">
        <v>1363.5666666666666</v>
      </c>
      <c r="E451" s="40">
        <v>1333.1333333333332</v>
      </c>
      <c r="F451" s="40">
        <v>1307.9166666666665</v>
      </c>
      <c r="G451" s="40">
        <v>1277.4833333333331</v>
      </c>
      <c r="H451" s="40">
        <v>1388.7833333333333</v>
      </c>
      <c r="I451" s="40">
        <v>1419.2166666666667</v>
      </c>
      <c r="J451" s="40">
        <v>1444.4333333333334</v>
      </c>
      <c r="K451" s="31">
        <v>1394</v>
      </c>
      <c r="L451" s="31">
        <v>1338.35</v>
      </c>
      <c r="M451" s="31">
        <v>1.5998399999999999</v>
      </c>
      <c r="N451" s="1"/>
      <c r="O451" s="1"/>
    </row>
    <row r="452" spans="1:15" ht="12.75" customHeight="1">
      <c r="A452" s="31">
        <v>442</v>
      </c>
      <c r="B452" s="31" t="s">
        <v>202</v>
      </c>
      <c r="C452" s="31">
        <v>3482.6</v>
      </c>
      <c r="D452" s="40">
        <v>3495.5333333333333</v>
      </c>
      <c r="E452" s="40">
        <v>3462.0666666666666</v>
      </c>
      <c r="F452" s="40">
        <v>3441.5333333333333</v>
      </c>
      <c r="G452" s="40">
        <v>3408.0666666666666</v>
      </c>
      <c r="H452" s="40">
        <v>3516.0666666666666</v>
      </c>
      <c r="I452" s="40">
        <v>3549.5333333333328</v>
      </c>
      <c r="J452" s="40">
        <v>3570.0666666666666</v>
      </c>
      <c r="K452" s="31">
        <v>3529</v>
      </c>
      <c r="L452" s="31">
        <v>3475</v>
      </c>
      <c r="M452" s="31">
        <v>38.78763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808.9</v>
      </c>
      <c r="D453" s="40">
        <v>802.30000000000007</v>
      </c>
      <c r="E453" s="40">
        <v>792.70000000000016</v>
      </c>
      <c r="F453" s="40">
        <v>776.50000000000011</v>
      </c>
      <c r="G453" s="40">
        <v>766.9000000000002</v>
      </c>
      <c r="H453" s="40">
        <v>818.50000000000011</v>
      </c>
      <c r="I453" s="40">
        <v>828.1</v>
      </c>
      <c r="J453" s="40">
        <v>844.30000000000007</v>
      </c>
      <c r="K453" s="31">
        <v>811.9</v>
      </c>
      <c r="L453" s="31">
        <v>786.1</v>
      </c>
      <c r="M453" s="31">
        <v>17.768000000000001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5876.2</v>
      </c>
      <c r="D454" s="40">
        <v>5900.0666666666666</v>
      </c>
      <c r="E454" s="40">
        <v>5800.1333333333332</v>
      </c>
      <c r="F454" s="40">
        <v>5724.0666666666666</v>
      </c>
      <c r="G454" s="40">
        <v>5624.1333333333332</v>
      </c>
      <c r="H454" s="40">
        <v>5976.1333333333332</v>
      </c>
      <c r="I454" s="40">
        <v>6076.0666666666657</v>
      </c>
      <c r="J454" s="40">
        <v>6152.1333333333332</v>
      </c>
      <c r="K454" s="31">
        <v>6000</v>
      </c>
      <c r="L454" s="31">
        <v>5824</v>
      </c>
      <c r="M454" s="31">
        <v>1.6173999999999999</v>
      </c>
      <c r="N454" s="1"/>
      <c r="O454" s="1"/>
    </row>
    <row r="455" spans="1:15" ht="12.75" customHeight="1">
      <c r="A455" s="31">
        <v>445</v>
      </c>
      <c r="B455" s="31" t="s">
        <v>553</v>
      </c>
      <c r="C455" s="31">
        <v>1563.3</v>
      </c>
      <c r="D455" s="40">
        <v>1560.25</v>
      </c>
      <c r="E455" s="40">
        <v>1530.5</v>
      </c>
      <c r="F455" s="40">
        <v>1497.7</v>
      </c>
      <c r="G455" s="40">
        <v>1467.95</v>
      </c>
      <c r="H455" s="40">
        <v>1593.05</v>
      </c>
      <c r="I455" s="40">
        <v>1622.8</v>
      </c>
      <c r="J455" s="40">
        <v>1655.6</v>
      </c>
      <c r="K455" s="31">
        <v>1590</v>
      </c>
      <c r="L455" s="31">
        <v>1527.45</v>
      </c>
      <c r="M455" s="31">
        <v>0.90312000000000003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266.95</v>
      </c>
      <c r="D456" s="40">
        <v>259.83333333333331</v>
      </c>
      <c r="E456" s="40">
        <v>252.61666666666662</v>
      </c>
      <c r="F456" s="40">
        <v>238.2833333333333</v>
      </c>
      <c r="G456" s="40">
        <v>231.06666666666661</v>
      </c>
      <c r="H456" s="40">
        <v>274.16666666666663</v>
      </c>
      <c r="I456" s="40">
        <v>281.38333333333333</v>
      </c>
      <c r="J456" s="40">
        <v>295.71666666666664</v>
      </c>
      <c r="K456" s="31">
        <v>267.05</v>
      </c>
      <c r="L456" s="31">
        <v>245.5</v>
      </c>
      <c r="M456" s="31">
        <v>118.28725</v>
      </c>
      <c r="N456" s="1"/>
      <c r="O456" s="1"/>
    </row>
    <row r="457" spans="1:15" ht="12.75" customHeight="1">
      <c r="A457" s="31">
        <v>447</v>
      </c>
      <c r="B457" s="31" t="s">
        <v>199</v>
      </c>
      <c r="C457" s="31">
        <v>508.65</v>
      </c>
      <c r="D457" s="40">
        <v>500.63333333333338</v>
      </c>
      <c r="E457" s="40">
        <v>491.26666666666677</v>
      </c>
      <c r="F457" s="40">
        <v>473.88333333333338</v>
      </c>
      <c r="G457" s="40">
        <v>464.51666666666677</v>
      </c>
      <c r="H457" s="40">
        <v>518.01666666666677</v>
      </c>
      <c r="I457" s="40">
        <v>527.38333333333344</v>
      </c>
      <c r="J457" s="40">
        <v>544.76666666666677</v>
      </c>
      <c r="K457" s="31">
        <v>510</v>
      </c>
      <c r="L457" s="31">
        <v>483.25</v>
      </c>
      <c r="M457" s="31">
        <v>580.27769999999998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225.3</v>
      </c>
      <c r="D458" s="40">
        <v>223.95000000000002</v>
      </c>
      <c r="E458" s="40">
        <v>215.60000000000002</v>
      </c>
      <c r="F458" s="40">
        <v>205.9</v>
      </c>
      <c r="G458" s="40">
        <v>197.55</v>
      </c>
      <c r="H458" s="40">
        <v>233.65000000000003</v>
      </c>
      <c r="I458" s="40">
        <v>242</v>
      </c>
      <c r="J458" s="40">
        <v>251.70000000000005</v>
      </c>
      <c r="K458" s="31">
        <v>232.3</v>
      </c>
      <c r="L458" s="31">
        <v>214.25</v>
      </c>
      <c r="M458" s="31">
        <v>1130.36438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1343.65</v>
      </c>
      <c r="D459" s="40">
        <v>1332.0333333333335</v>
      </c>
      <c r="E459" s="40">
        <v>1313.0666666666671</v>
      </c>
      <c r="F459" s="40">
        <v>1282.4833333333336</v>
      </c>
      <c r="G459" s="40">
        <v>1263.5166666666671</v>
      </c>
      <c r="H459" s="40">
        <v>1362.616666666667</v>
      </c>
      <c r="I459" s="40">
        <v>1381.5833333333337</v>
      </c>
      <c r="J459" s="40">
        <v>1412.166666666667</v>
      </c>
      <c r="K459" s="31">
        <v>1351</v>
      </c>
      <c r="L459" s="31">
        <v>1301.45</v>
      </c>
      <c r="M459" s="31">
        <v>77.228750000000005</v>
      </c>
      <c r="N459" s="1"/>
      <c r="O459" s="1"/>
    </row>
    <row r="460" spans="1:15" ht="12.75" customHeight="1">
      <c r="A460" s="31">
        <v>450</v>
      </c>
      <c r="B460" s="31" t="s">
        <v>555</v>
      </c>
      <c r="C460" s="31">
        <v>4750.6000000000004</v>
      </c>
      <c r="D460" s="40">
        <v>4739.0999999999995</v>
      </c>
      <c r="E460" s="40">
        <v>4654.7999999999993</v>
      </c>
      <c r="F460" s="40">
        <v>4559</v>
      </c>
      <c r="G460" s="40">
        <v>4474.7</v>
      </c>
      <c r="H460" s="40">
        <v>4834.8999999999987</v>
      </c>
      <c r="I460" s="40">
        <v>4919.2</v>
      </c>
      <c r="J460" s="40">
        <v>5014.9999999999982</v>
      </c>
      <c r="K460" s="31">
        <v>4823.3999999999996</v>
      </c>
      <c r="L460" s="31">
        <v>4643.3</v>
      </c>
      <c r="M460" s="31">
        <v>0.37429000000000001</v>
      </c>
      <c r="N460" s="1"/>
      <c r="O460" s="1"/>
    </row>
    <row r="461" spans="1:15" ht="12.75" customHeight="1">
      <c r="A461" s="31">
        <v>451</v>
      </c>
      <c r="B461" s="31" t="s">
        <v>203</v>
      </c>
      <c r="C461" s="31">
        <v>1563.3</v>
      </c>
      <c r="D461" s="40">
        <v>1578.7666666666667</v>
      </c>
      <c r="E461" s="40">
        <v>1527.5333333333333</v>
      </c>
      <c r="F461" s="40">
        <v>1491.7666666666667</v>
      </c>
      <c r="G461" s="40">
        <v>1440.5333333333333</v>
      </c>
      <c r="H461" s="40">
        <v>1614.5333333333333</v>
      </c>
      <c r="I461" s="40">
        <v>1665.7666666666664</v>
      </c>
      <c r="J461" s="40">
        <v>1701.5333333333333</v>
      </c>
      <c r="K461" s="31">
        <v>1630</v>
      </c>
      <c r="L461" s="31">
        <v>1543</v>
      </c>
      <c r="M461" s="31">
        <v>169.78043</v>
      </c>
      <c r="N461" s="1"/>
      <c r="O461" s="1"/>
    </row>
    <row r="462" spans="1:15" ht="12.75" customHeight="1">
      <c r="A462" s="31">
        <v>452</v>
      </c>
      <c r="B462" s="31" t="s">
        <v>556</v>
      </c>
      <c r="C462" s="31">
        <v>158.69999999999999</v>
      </c>
      <c r="D462" s="40">
        <v>159.46666666666667</v>
      </c>
      <c r="E462" s="40">
        <v>156.73333333333335</v>
      </c>
      <c r="F462" s="40">
        <v>154.76666666666668</v>
      </c>
      <c r="G462" s="40">
        <v>152.03333333333336</v>
      </c>
      <c r="H462" s="40">
        <v>161.43333333333334</v>
      </c>
      <c r="I462" s="40">
        <v>164.16666666666663</v>
      </c>
      <c r="J462" s="40">
        <v>166.13333333333333</v>
      </c>
      <c r="K462" s="31">
        <v>162.19999999999999</v>
      </c>
      <c r="L462" s="31">
        <v>157.5</v>
      </c>
      <c r="M462" s="31">
        <v>2.5918199999999998</v>
      </c>
      <c r="N462" s="1"/>
      <c r="O462" s="1"/>
    </row>
    <row r="463" spans="1:15" ht="12.75" customHeight="1">
      <c r="A463" s="31">
        <v>453</v>
      </c>
      <c r="B463" s="31" t="s">
        <v>184</v>
      </c>
      <c r="C463" s="31">
        <v>1014.85</v>
      </c>
      <c r="D463" s="40">
        <v>990.79999999999984</v>
      </c>
      <c r="E463" s="40">
        <v>960.59999999999968</v>
      </c>
      <c r="F463" s="40">
        <v>906.3499999999998</v>
      </c>
      <c r="G463" s="40">
        <v>876.14999999999964</v>
      </c>
      <c r="H463" s="40">
        <v>1045.0499999999997</v>
      </c>
      <c r="I463" s="40">
        <v>1075.2499999999998</v>
      </c>
      <c r="J463" s="40">
        <v>1129.4999999999998</v>
      </c>
      <c r="K463" s="31">
        <v>1021</v>
      </c>
      <c r="L463" s="31">
        <v>936.55</v>
      </c>
      <c r="M463" s="31">
        <v>14.90695</v>
      </c>
      <c r="N463" s="1"/>
      <c r="O463" s="1"/>
    </row>
    <row r="464" spans="1:15" ht="12.75" customHeight="1">
      <c r="A464" s="31">
        <v>454</v>
      </c>
      <c r="B464" s="31" t="s">
        <v>557</v>
      </c>
      <c r="C464" s="31">
        <v>1323.4</v>
      </c>
      <c r="D464" s="40">
        <v>1329.8500000000001</v>
      </c>
      <c r="E464" s="40">
        <v>1309.7000000000003</v>
      </c>
      <c r="F464" s="40">
        <v>1296.0000000000002</v>
      </c>
      <c r="G464" s="40">
        <v>1275.8500000000004</v>
      </c>
      <c r="H464" s="40">
        <v>1343.5500000000002</v>
      </c>
      <c r="I464" s="40">
        <v>1363.7000000000003</v>
      </c>
      <c r="J464" s="40">
        <v>1377.4</v>
      </c>
      <c r="K464" s="31">
        <v>1350</v>
      </c>
      <c r="L464" s="31">
        <v>1316.15</v>
      </c>
      <c r="M464" s="31">
        <v>0.11527999999999999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1150.5</v>
      </c>
      <c r="D465" s="40">
        <v>1149.1666666666667</v>
      </c>
      <c r="E465" s="40">
        <v>1138.3333333333335</v>
      </c>
      <c r="F465" s="40">
        <v>1126.1666666666667</v>
      </c>
      <c r="G465" s="40">
        <v>1115.3333333333335</v>
      </c>
      <c r="H465" s="40">
        <v>1161.3333333333335</v>
      </c>
      <c r="I465" s="40">
        <v>1172.166666666667</v>
      </c>
      <c r="J465" s="40">
        <v>1184.3333333333335</v>
      </c>
      <c r="K465" s="31">
        <v>1160</v>
      </c>
      <c r="L465" s="31">
        <v>1137</v>
      </c>
      <c r="M465" s="31">
        <v>0.34277000000000002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1657.15</v>
      </c>
      <c r="D466" s="40">
        <v>1657.3666666666668</v>
      </c>
      <c r="E466" s="40">
        <v>1624.7833333333335</v>
      </c>
      <c r="F466" s="40">
        <v>1592.4166666666667</v>
      </c>
      <c r="G466" s="40">
        <v>1559.8333333333335</v>
      </c>
      <c r="H466" s="40">
        <v>1689.7333333333336</v>
      </c>
      <c r="I466" s="40">
        <v>1722.3166666666666</v>
      </c>
      <c r="J466" s="40">
        <v>1754.6833333333336</v>
      </c>
      <c r="K466" s="31">
        <v>1689.95</v>
      </c>
      <c r="L466" s="31">
        <v>1625</v>
      </c>
      <c r="M466" s="31">
        <v>0.28946</v>
      </c>
      <c r="N466" s="1"/>
      <c r="O466" s="1"/>
    </row>
    <row r="467" spans="1:15" ht="12.75" customHeight="1">
      <c r="A467" s="31">
        <v>457</v>
      </c>
      <c r="B467" s="31" t="s">
        <v>204</v>
      </c>
      <c r="C467" s="31">
        <v>2454.75</v>
      </c>
      <c r="D467" s="40">
        <v>2431.4</v>
      </c>
      <c r="E467" s="40">
        <v>2394.3500000000004</v>
      </c>
      <c r="F467" s="40">
        <v>2333.9500000000003</v>
      </c>
      <c r="G467" s="40">
        <v>2296.9000000000005</v>
      </c>
      <c r="H467" s="40">
        <v>2491.8000000000002</v>
      </c>
      <c r="I467" s="40">
        <v>2528.8500000000004</v>
      </c>
      <c r="J467" s="40">
        <v>2589.25</v>
      </c>
      <c r="K467" s="31">
        <v>2468.4499999999998</v>
      </c>
      <c r="L467" s="31">
        <v>2371</v>
      </c>
      <c r="M467" s="31">
        <v>25.673570000000002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2944.25</v>
      </c>
      <c r="D468" s="40">
        <v>2998.0333333333333</v>
      </c>
      <c r="E468" s="40">
        <v>2881.2666666666664</v>
      </c>
      <c r="F468" s="40">
        <v>2818.2833333333333</v>
      </c>
      <c r="G468" s="40">
        <v>2701.5166666666664</v>
      </c>
      <c r="H468" s="40">
        <v>3061.0166666666664</v>
      </c>
      <c r="I468" s="40">
        <v>3177.7833333333338</v>
      </c>
      <c r="J468" s="40">
        <v>3240.7666666666664</v>
      </c>
      <c r="K468" s="31">
        <v>3114.8</v>
      </c>
      <c r="L468" s="31">
        <v>2935.05</v>
      </c>
      <c r="M468" s="31">
        <v>2.52759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499.15</v>
      </c>
      <c r="D469" s="40">
        <v>497.5333333333333</v>
      </c>
      <c r="E469" s="40">
        <v>488.11666666666662</v>
      </c>
      <c r="F469" s="40">
        <v>477.08333333333331</v>
      </c>
      <c r="G469" s="40">
        <v>467.66666666666663</v>
      </c>
      <c r="H469" s="40">
        <v>508.56666666666661</v>
      </c>
      <c r="I469" s="40">
        <v>517.98333333333335</v>
      </c>
      <c r="J469" s="40">
        <v>529.01666666666665</v>
      </c>
      <c r="K469" s="31">
        <v>506.95</v>
      </c>
      <c r="L469" s="31">
        <v>486.5</v>
      </c>
      <c r="M469" s="31">
        <v>7.8078399999999997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1041.45</v>
      </c>
      <c r="D470" s="40">
        <v>1037.3999999999999</v>
      </c>
      <c r="E470" s="40">
        <v>1020.5499999999997</v>
      </c>
      <c r="F470" s="40">
        <v>999.64999999999986</v>
      </c>
      <c r="G470" s="40">
        <v>982.79999999999973</v>
      </c>
      <c r="H470" s="40">
        <v>1058.2999999999997</v>
      </c>
      <c r="I470" s="40">
        <v>1075.1499999999996</v>
      </c>
      <c r="J470" s="40">
        <v>1096.0499999999997</v>
      </c>
      <c r="K470" s="31">
        <v>1054.25</v>
      </c>
      <c r="L470" s="31">
        <v>1016.5</v>
      </c>
      <c r="M470" s="31">
        <v>9.9944699999999997</v>
      </c>
      <c r="N470" s="1"/>
      <c r="O470" s="1"/>
    </row>
    <row r="471" spans="1:15" ht="12.75" customHeight="1">
      <c r="A471" s="31">
        <v>461</v>
      </c>
      <c r="B471" s="31" t="s">
        <v>560</v>
      </c>
      <c r="C471" s="31">
        <v>39.9</v>
      </c>
      <c r="D471" s="40">
        <v>40.233333333333327</v>
      </c>
      <c r="E471" s="40">
        <v>39.266666666666652</v>
      </c>
      <c r="F471" s="40">
        <v>38.633333333333326</v>
      </c>
      <c r="G471" s="40">
        <v>37.66666666666665</v>
      </c>
      <c r="H471" s="40">
        <v>40.866666666666653</v>
      </c>
      <c r="I471" s="40">
        <v>41.833333333333336</v>
      </c>
      <c r="J471" s="40">
        <v>42.466666666666654</v>
      </c>
      <c r="K471" s="31">
        <v>41.2</v>
      </c>
      <c r="L471" s="31">
        <v>39.6</v>
      </c>
      <c r="M471" s="31">
        <v>202.58878000000001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169.75</v>
      </c>
      <c r="D472" s="40">
        <v>170.95000000000002</v>
      </c>
      <c r="E472" s="40">
        <v>166.30000000000004</v>
      </c>
      <c r="F472" s="40">
        <v>162.85000000000002</v>
      </c>
      <c r="G472" s="40">
        <v>158.20000000000005</v>
      </c>
      <c r="H472" s="40">
        <v>174.40000000000003</v>
      </c>
      <c r="I472" s="40">
        <v>179.05</v>
      </c>
      <c r="J472" s="40">
        <v>182.50000000000003</v>
      </c>
      <c r="K472" s="31">
        <v>175.6</v>
      </c>
      <c r="L472" s="31">
        <v>167.5</v>
      </c>
      <c r="M472" s="31">
        <v>4.2116499999999997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1392.6</v>
      </c>
      <c r="D473" s="40">
        <v>1391.2666666666664</v>
      </c>
      <c r="E473" s="40">
        <v>1370.4333333333329</v>
      </c>
      <c r="F473" s="40">
        <v>1348.2666666666664</v>
      </c>
      <c r="G473" s="40">
        <v>1327.4333333333329</v>
      </c>
      <c r="H473" s="40">
        <v>1413.4333333333329</v>
      </c>
      <c r="I473" s="40">
        <v>1434.2666666666664</v>
      </c>
      <c r="J473" s="40">
        <v>1456.4333333333329</v>
      </c>
      <c r="K473" s="31">
        <v>1412.1</v>
      </c>
      <c r="L473" s="31">
        <v>1369.1</v>
      </c>
      <c r="M473" s="31">
        <v>1.15391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14.75</v>
      </c>
      <c r="D474" s="40">
        <v>14.783333333333333</v>
      </c>
      <c r="E474" s="40">
        <v>14.466666666666667</v>
      </c>
      <c r="F474" s="40">
        <v>14.183333333333334</v>
      </c>
      <c r="G474" s="40">
        <v>13.866666666666667</v>
      </c>
      <c r="H474" s="40">
        <v>15.066666666666666</v>
      </c>
      <c r="I474" s="40">
        <v>15.383333333333333</v>
      </c>
      <c r="J474" s="40">
        <v>15.666666666666666</v>
      </c>
      <c r="K474" s="31">
        <v>15.1</v>
      </c>
      <c r="L474" s="31">
        <v>14.5</v>
      </c>
      <c r="M474" s="31">
        <v>108.97543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565.65</v>
      </c>
      <c r="D475" s="40">
        <v>563.59999999999991</v>
      </c>
      <c r="E475" s="40">
        <v>557.39999999999986</v>
      </c>
      <c r="F475" s="40">
        <v>549.15</v>
      </c>
      <c r="G475" s="40">
        <v>542.94999999999993</v>
      </c>
      <c r="H475" s="40">
        <v>571.8499999999998</v>
      </c>
      <c r="I475" s="40">
        <v>578.04999999999984</v>
      </c>
      <c r="J475" s="40">
        <v>586.29999999999973</v>
      </c>
      <c r="K475" s="31">
        <v>569.79999999999995</v>
      </c>
      <c r="L475" s="31">
        <v>555.35</v>
      </c>
      <c r="M475" s="31">
        <v>1.8572</v>
      </c>
      <c r="N475" s="1"/>
      <c r="O475" s="1"/>
    </row>
    <row r="476" spans="1:15" ht="12.75" customHeight="1">
      <c r="A476" s="31">
        <v>466</v>
      </c>
      <c r="B476" s="31" t="s">
        <v>211</v>
      </c>
      <c r="C476" s="31">
        <v>713.25</v>
      </c>
      <c r="D476" s="40">
        <v>707.76666666666677</v>
      </c>
      <c r="E476" s="40">
        <v>699.08333333333348</v>
      </c>
      <c r="F476" s="40">
        <v>684.91666666666674</v>
      </c>
      <c r="G476" s="40">
        <v>676.23333333333346</v>
      </c>
      <c r="H476" s="40">
        <v>721.93333333333351</v>
      </c>
      <c r="I476" s="40">
        <v>730.61666666666667</v>
      </c>
      <c r="J476" s="40">
        <v>744.78333333333353</v>
      </c>
      <c r="K476" s="31">
        <v>716.45</v>
      </c>
      <c r="L476" s="31">
        <v>693.6</v>
      </c>
      <c r="M476" s="31">
        <v>14.752090000000001</v>
      </c>
      <c r="N476" s="1"/>
      <c r="O476" s="1"/>
    </row>
    <row r="477" spans="1:15" ht="12.75" customHeight="1">
      <c r="A477" s="31">
        <v>467</v>
      </c>
      <c r="B477" s="31" t="s">
        <v>565</v>
      </c>
      <c r="C477" s="31">
        <v>1070.45</v>
      </c>
      <c r="D477" s="40">
        <v>1069.45</v>
      </c>
      <c r="E477" s="40">
        <v>1044</v>
      </c>
      <c r="F477" s="40">
        <v>1017.55</v>
      </c>
      <c r="G477" s="40">
        <v>992.09999999999991</v>
      </c>
      <c r="H477" s="40">
        <v>1095.9000000000001</v>
      </c>
      <c r="I477" s="40">
        <v>1121.3500000000004</v>
      </c>
      <c r="J477" s="40">
        <v>1147.8000000000002</v>
      </c>
      <c r="K477" s="31">
        <v>1094.9000000000001</v>
      </c>
      <c r="L477" s="31">
        <v>1043</v>
      </c>
      <c r="M477" s="31">
        <v>3.13422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157.35</v>
      </c>
      <c r="D478" s="40">
        <v>156.46666666666667</v>
      </c>
      <c r="E478" s="40">
        <v>153.63333333333333</v>
      </c>
      <c r="F478" s="40">
        <v>149.91666666666666</v>
      </c>
      <c r="G478" s="40">
        <v>147.08333333333331</v>
      </c>
      <c r="H478" s="40">
        <v>160.18333333333334</v>
      </c>
      <c r="I478" s="40">
        <v>163.01666666666665</v>
      </c>
      <c r="J478" s="40">
        <v>166.73333333333335</v>
      </c>
      <c r="K478" s="31">
        <v>159.30000000000001</v>
      </c>
      <c r="L478" s="31">
        <v>152.75</v>
      </c>
      <c r="M478" s="31">
        <v>3.4822099999999998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21.95</v>
      </c>
      <c r="D479" s="40">
        <v>21.933333333333334</v>
      </c>
      <c r="E479" s="40">
        <v>21.666666666666668</v>
      </c>
      <c r="F479" s="40">
        <v>21.383333333333333</v>
      </c>
      <c r="G479" s="40">
        <v>21.116666666666667</v>
      </c>
      <c r="H479" s="40">
        <v>22.216666666666669</v>
      </c>
      <c r="I479" s="40">
        <v>22.483333333333334</v>
      </c>
      <c r="J479" s="40">
        <v>22.766666666666669</v>
      </c>
      <c r="K479" s="31">
        <v>22.2</v>
      </c>
      <c r="L479" s="31">
        <v>21.65</v>
      </c>
      <c r="M479" s="31">
        <v>27.089449999999999</v>
      </c>
      <c r="N479" s="1"/>
      <c r="O479" s="1"/>
    </row>
    <row r="480" spans="1:15" ht="12.75" customHeight="1">
      <c r="A480" s="31">
        <v>470</v>
      </c>
      <c r="B480" s="31" t="s">
        <v>210</v>
      </c>
      <c r="C480" s="31">
        <v>7269.1</v>
      </c>
      <c r="D480" s="40">
        <v>7238.0333333333328</v>
      </c>
      <c r="E480" s="40">
        <v>7181.0666666666657</v>
      </c>
      <c r="F480" s="40">
        <v>7093.0333333333328</v>
      </c>
      <c r="G480" s="40">
        <v>7036.0666666666657</v>
      </c>
      <c r="H480" s="40">
        <v>7326.0666666666657</v>
      </c>
      <c r="I480" s="40">
        <v>7383.0333333333328</v>
      </c>
      <c r="J480" s="40">
        <v>7471.0666666666657</v>
      </c>
      <c r="K480" s="31">
        <v>7295</v>
      </c>
      <c r="L480" s="31">
        <v>7150</v>
      </c>
      <c r="M480" s="31">
        <v>3.7289300000000001</v>
      </c>
      <c r="N480" s="1"/>
      <c r="O480" s="1"/>
    </row>
    <row r="481" spans="1:15" ht="12.75" customHeight="1">
      <c r="A481" s="31">
        <v>471</v>
      </c>
      <c r="B481" s="31" t="s">
        <v>279</v>
      </c>
      <c r="C481" s="31">
        <v>48.25</v>
      </c>
      <c r="D481" s="40">
        <v>48.583333333333336</v>
      </c>
      <c r="E481" s="40">
        <v>46.966666666666669</v>
      </c>
      <c r="F481" s="40">
        <v>45.68333333333333</v>
      </c>
      <c r="G481" s="40">
        <v>44.066666666666663</v>
      </c>
      <c r="H481" s="40">
        <v>49.866666666666674</v>
      </c>
      <c r="I481" s="40">
        <v>51.483333333333334</v>
      </c>
      <c r="J481" s="40">
        <v>52.76666666666668</v>
      </c>
      <c r="K481" s="31">
        <v>50.2</v>
      </c>
      <c r="L481" s="31">
        <v>47.3</v>
      </c>
      <c r="M481" s="31">
        <v>213.29458</v>
      </c>
      <c r="N481" s="1"/>
      <c r="O481" s="1"/>
    </row>
    <row r="482" spans="1:15" ht="12.75" customHeight="1">
      <c r="A482" s="31">
        <v>472</v>
      </c>
      <c r="B482" s="31" t="s">
        <v>209</v>
      </c>
      <c r="C482" s="31">
        <v>1663.95</v>
      </c>
      <c r="D482" s="40">
        <v>1653.4166666666667</v>
      </c>
      <c r="E482" s="40">
        <v>1635.5333333333335</v>
      </c>
      <c r="F482" s="40">
        <v>1607.1166666666668</v>
      </c>
      <c r="G482" s="40">
        <v>1589.2333333333336</v>
      </c>
      <c r="H482" s="40">
        <v>1681.8333333333335</v>
      </c>
      <c r="I482" s="40">
        <v>1699.7166666666667</v>
      </c>
      <c r="J482" s="40">
        <v>1728.1333333333334</v>
      </c>
      <c r="K482" s="31">
        <v>1671.3</v>
      </c>
      <c r="L482" s="31">
        <v>1625</v>
      </c>
      <c r="M482" s="31">
        <v>1.4887900000000001</v>
      </c>
      <c r="N482" s="1"/>
      <c r="O482" s="1"/>
    </row>
    <row r="483" spans="1:15" ht="12.75" customHeight="1">
      <c r="A483" s="31">
        <v>473</v>
      </c>
      <c r="B483" s="31" t="s">
        <v>155</v>
      </c>
      <c r="C483" s="31">
        <v>834.45</v>
      </c>
      <c r="D483" s="40">
        <v>835.38333333333333</v>
      </c>
      <c r="E483" s="40">
        <v>825.81666666666661</v>
      </c>
      <c r="F483" s="40">
        <v>817.18333333333328</v>
      </c>
      <c r="G483" s="40">
        <v>807.61666666666656</v>
      </c>
      <c r="H483" s="40">
        <v>844.01666666666665</v>
      </c>
      <c r="I483" s="40">
        <v>853.58333333333348</v>
      </c>
      <c r="J483" s="40">
        <v>862.2166666666667</v>
      </c>
      <c r="K483" s="31">
        <v>844.95</v>
      </c>
      <c r="L483" s="31">
        <v>826.75</v>
      </c>
      <c r="M483" s="31">
        <v>14.89536</v>
      </c>
      <c r="N483" s="1"/>
      <c r="O483" s="1"/>
    </row>
    <row r="484" spans="1:15" ht="12.75" customHeight="1">
      <c r="A484" s="31">
        <v>474</v>
      </c>
      <c r="B484" s="31" t="s">
        <v>280</v>
      </c>
      <c r="C484" s="31">
        <v>247.95</v>
      </c>
      <c r="D484" s="40">
        <v>246.28333333333333</v>
      </c>
      <c r="E484" s="40">
        <v>243.26666666666665</v>
      </c>
      <c r="F484" s="40">
        <v>238.58333333333331</v>
      </c>
      <c r="G484" s="40">
        <v>235.56666666666663</v>
      </c>
      <c r="H484" s="40">
        <v>250.96666666666667</v>
      </c>
      <c r="I484" s="40">
        <v>253.98333333333338</v>
      </c>
      <c r="J484" s="40">
        <v>258.66666666666669</v>
      </c>
      <c r="K484" s="31">
        <v>249.3</v>
      </c>
      <c r="L484" s="31">
        <v>241.6</v>
      </c>
      <c r="M484" s="31">
        <v>3.6160899999999998</v>
      </c>
      <c r="N484" s="1"/>
      <c r="O484" s="1"/>
    </row>
    <row r="485" spans="1:15" ht="12.75" customHeight="1">
      <c r="A485" s="31">
        <v>475</v>
      </c>
      <c r="B485" s="31" t="s">
        <v>568</v>
      </c>
      <c r="C485" s="31">
        <v>4038.2</v>
      </c>
      <c r="D485" s="40">
        <v>3981.0666666666671</v>
      </c>
      <c r="E485" s="40">
        <v>3882.1333333333341</v>
      </c>
      <c r="F485" s="40">
        <v>3726.0666666666671</v>
      </c>
      <c r="G485" s="40">
        <v>3627.1333333333341</v>
      </c>
      <c r="H485" s="40">
        <v>4137.1333333333341</v>
      </c>
      <c r="I485" s="40">
        <v>4236.0666666666675</v>
      </c>
      <c r="J485" s="40">
        <v>4392.1333333333341</v>
      </c>
      <c r="K485" s="31">
        <v>4080</v>
      </c>
      <c r="L485" s="31">
        <v>3825</v>
      </c>
      <c r="M485" s="31">
        <v>0.16308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528.75</v>
      </c>
      <c r="D486" s="40">
        <v>527.38333333333333</v>
      </c>
      <c r="E486" s="40">
        <v>519.76666666666665</v>
      </c>
      <c r="F486" s="40">
        <v>510.7833333333333</v>
      </c>
      <c r="G486" s="40">
        <v>503.16666666666663</v>
      </c>
      <c r="H486" s="40">
        <v>536.36666666666667</v>
      </c>
      <c r="I486" s="40">
        <v>543.98333333333323</v>
      </c>
      <c r="J486" s="40">
        <v>552.9666666666667</v>
      </c>
      <c r="K486" s="31">
        <v>535</v>
      </c>
      <c r="L486" s="31">
        <v>518.4</v>
      </c>
      <c r="M486" s="31">
        <v>1.87487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3422.2</v>
      </c>
      <c r="D487" s="40">
        <v>3438.5833333333335</v>
      </c>
      <c r="E487" s="40">
        <v>3383.6166666666668</v>
      </c>
      <c r="F487" s="40">
        <v>3345.0333333333333</v>
      </c>
      <c r="G487" s="40">
        <v>3290.0666666666666</v>
      </c>
      <c r="H487" s="40">
        <v>3477.166666666667</v>
      </c>
      <c r="I487" s="40">
        <v>3532.1333333333332</v>
      </c>
      <c r="J487" s="40">
        <v>3570.7166666666672</v>
      </c>
      <c r="K487" s="31">
        <v>3493.55</v>
      </c>
      <c r="L487" s="31">
        <v>3400</v>
      </c>
      <c r="M487" s="31">
        <v>6.166E-2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696.8</v>
      </c>
      <c r="D488" s="40">
        <v>690.18333333333339</v>
      </c>
      <c r="E488" s="40">
        <v>675.36666666666679</v>
      </c>
      <c r="F488" s="40">
        <v>653.93333333333339</v>
      </c>
      <c r="G488" s="40">
        <v>639.11666666666679</v>
      </c>
      <c r="H488" s="40">
        <v>711.61666666666679</v>
      </c>
      <c r="I488" s="40">
        <v>726.43333333333339</v>
      </c>
      <c r="J488" s="40">
        <v>747.86666666666679</v>
      </c>
      <c r="K488" s="31">
        <v>705</v>
      </c>
      <c r="L488" s="31">
        <v>668.75</v>
      </c>
      <c r="M488" s="31">
        <v>0.71470999999999996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37.6</v>
      </c>
      <c r="D489" s="40">
        <v>37.68333333333333</v>
      </c>
      <c r="E489" s="40">
        <v>37.11666666666666</v>
      </c>
      <c r="F489" s="40">
        <v>36.633333333333333</v>
      </c>
      <c r="G489" s="40">
        <v>36.066666666666663</v>
      </c>
      <c r="H489" s="40">
        <v>38.166666666666657</v>
      </c>
      <c r="I489" s="40">
        <v>38.733333333333334</v>
      </c>
      <c r="J489" s="40">
        <v>39.216666666666654</v>
      </c>
      <c r="K489" s="31">
        <v>38.25</v>
      </c>
      <c r="L489" s="31">
        <v>37.200000000000003</v>
      </c>
      <c r="M489" s="31">
        <v>29.811769999999999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1430.85</v>
      </c>
      <c r="D490" s="40">
        <v>1438.2</v>
      </c>
      <c r="E490" s="40">
        <v>1407.75</v>
      </c>
      <c r="F490" s="40">
        <v>1384.6499999999999</v>
      </c>
      <c r="G490" s="40">
        <v>1354.1999999999998</v>
      </c>
      <c r="H490" s="40">
        <v>1461.3000000000002</v>
      </c>
      <c r="I490" s="40">
        <v>1491.7500000000005</v>
      </c>
      <c r="J490" s="40">
        <v>1514.8500000000004</v>
      </c>
      <c r="K490" s="31">
        <v>1468.65</v>
      </c>
      <c r="L490" s="31">
        <v>1415.1</v>
      </c>
      <c r="M490" s="31">
        <v>0.35777999999999999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1811.8</v>
      </c>
      <c r="D491" s="40">
        <v>1824.9666666666665</v>
      </c>
      <c r="E491" s="40">
        <v>1786.833333333333</v>
      </c>
      <c r="F491" s="40">
        <v>1761.8666666666666</v>
      </c>
      <c r="G491" s="40">
        <v>1723.7333333333331</v>
      </c>
      <c r="H491" s="40">
        <v>1849.9333333333329</v>
      </c>
      <c r="I491" s="40">
        <v>1888.0666666666666</v>
      </c>
      <c r="J491" s="40">
        <v>1913.0333333333328</v>
      </c>
      <c r="K491" s="31">
        <v>1863.1</v>
      </c>
      <c r="L491" s="31">
        <v>1800</v>
      </c>
      <c r="M491" s="31">
        <v>0.74648999999999999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298.5</v>
      </c>
      <c r="D492" s="40">
        <v>299.58333333333331</v>
      </c>
      <c r="E492" s="40">
        <v>295.21666666666664</v>
      </c>
      <c r="F492" s="40">
        <v>291.93333333333334</v>
      </c>
      <c r="G492" s="40">
        <v>287.56666666666666</v>
      </c>
      <c r="H492" s="40">
        <v>302.86666666666662</v>
      </c>
      <c r="I492" s="40">
        <v>307.23333333333329</v>
      </c>
      <c r="J492" s="40">
        <v>310.51666666666659</v>
      </c>
      <c r="K492" s="31">
        <v>303.95</v>
      </c>
      <c r="L492" s="31">
        <v>296.3</v>
      </c>
      <c r="M492" s="31">
        <v>1.3318099999999999</v>
      </c>
      <c r="N492" s="1"/>
      <c r="O492" s="1"/>
    </row>
    <row r="493" spans="1:15" ht="12.75" customHeight="1">
      <c r="A493" s="31">
        <v>483</v>
      </c>
      <c r="B493" s="31" t="s">
        <v>281</v>
      </c>
      <c r="C493" s="31">
        <v>824.3</v>
      </c>
      <c r="D493" s="40">
        <v>822.13333333333333</v>
      </c>
      <c r="E493" s="40">
        <v>814.26666666666665</v>
      </c>
      <c r="F493" s="40">
        <v>804.23333333333335</v>
      </c>
      <c r="G493" s="40">
        <v>796.36666666666667</v>
      </c>
      <c r="H493" s="40">
        <v>832.16666666666663</v>
      </c>
      <c r="I493" s="40">
        <v>840.03333333333319</v>
      </c>
      <c r="J493" s="40">
        <v>850.06666666666661</v>
      </c>
      <c r="K493" s="31">
        <v>830</v>
      </c>
      <c r="L493" s="31">
        <v>812.1</v>
      </c>
      <c r="M493" s="31">
        <v>6.0841000000000003</v>
      </c>
      <c r="N493" s="1"/>
      <c r="O493" s="1"/>
    </row>
    <row r="494" spans="1:15" ht="12.75" customHeight="1">
      <c r="A494" s="31">
        <v>484</v>
      </c>
      <c r="B494" s="31" t="s">
        <v>212</v>
      </c>
      <c r="C494" s="31">
        <v>330.55</v>
      </c>
      <c r="D494" s="40">
        <v>327.86666666666673</v>
      </c>
      <c r="E494" s="40">
        <v>323.13333333333344</v>
      </c>
      <c r="F494" s="40">
        <v>315.7166666666667</v>
      </c>
      <c r="G494" s="40">
        <v>310.98333333333341</v>
      </c>
      <c r="H494" s="40">
        <v>335.28333333333347</v>
      </c>
      <c r="I494" s="40">
        <v>340.01666666666671</v>
      </c>
      <c r="J494" s="40">
        <v>347.43333333333351</v>
      </c>
      <c r="K494" s="31">
        <v>332.6</v>
      </c>
      <c r="L494" s="31">
        <v>320.45</v>
      </c>
      <c r="M494" s="31">
        <v>145.70005</v>
      </c>
      <c r="N494" s="1"/>
      <c r="O494" s="1"/>
    </row>
    <row r="495" spans="1:15" ht="12.75" customHeight="1">
      <c r="A495" s="31">
        <v>485</v>
      </c>
      <c r="B495" s="31" t="s">
        <v>576</v>
      </c>
      <c r="C495" s="31">
        <v>2813</v>
      </c>
      <c r="D495" s="40">
        <v>2786.7000000000003</v>
      </c>
      <c r="E495" s="40">
        <v>2726.3000000000006</v>
      </c>
      <c r="F495" s="40">
        <v>2639.6000000000004</v>
      </c>
      <c r="G495" s="40">
        <v>2579.2000000000007</v>
      </c>
      <c r="H495" s="40">
        <v>2873.4000000000005</v>
      </c>
      <c r="I495" s="40">
        <v>2933.8</v>
      </c>
      <c r="J495" s="40">
        <v>3020.5000000000005</v>
      </c>
      <c r="K495" s="31">
        <v>2847.1</v>
      </c>
      <c r="L495" s="31">
        <v>2700</v>
      </c>
      <c r="M495" s="31">
        <v>0.57691999999999999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1971.6</v>
      </c>
      <c r="D496" s="40">
        <v>1964.3166666666668</v>
      </c>
      <c r="E496" s="40">
        <v>1948.9333333333336</v>
      </c>
      <c r="F496" s="40">
        <v>1926.2666666666669</v>
      </c>
      <c r="G496" s="40">
        <v>1910.8833333333337</v>
      </c>
      <c r="H496" s="40">
        <v>1986.9833333333336</v>
      </c>
      <c r="I496" s="40">
        <v>2002.3666666666668</v>
      </c>
      <c r="J496" s="40">
        <v>2025.0333333333335</v>
      </c>
      <c r="K496" s="31">
        <v>1979.7</v>
      </c>
      <c r="L496" s="31">
        <v>1941.65</v>
      </c>
      <c r="M496" s="31">
        <v>0.41149999999999998</v>
      </c>
      <c r="N496" s="1"/>
      <c r="O496" s="1"/>
    </row>
    <row r="497" spans="1:15" ht="12.75" customHeight="1">
      <c r="A497" s="31">
        <v>487</v>
      </c>
      <c r="B497" s="31" t="s">
        <v>128</v>
      </c>
      <c r="C497" s="31">
        <v>10.4</v>
      </c>
      <c r="D497" s="40">
        <v>10.45</v>
      </c>
      <c r="E497" s="40">
        <v>10.149999999999999</v>
      </c>
      <c r="F497" s="40">
        <v>9.8999999999999986</v>
      </c>
      <c r="G497" s="40">
        <v>9.5999999999999979</v>
      </c>
      <c r="H497" s="40">
        <v>10.7</v>
      </c>
      <c r="I497" s="40">
        <v>11</v>
      </c>
      <c r="J497" s="40">
        <v>11.25</v>
      </c>
      <c r="K497" s="31">
        <v>10.75</v>
      </c>
      <c r="L497" s="31">
        <v>10.199999999999999</v>
      </c>
      <c r="M497" s="31">
        <v>2727.79493</v>
      </c>
      <c r="N497" s="1"/>
      <c r="O497" s="1"/>
    </row>
    <row r="498" spans="1:15" ht="12.75" customHeight="1">
      <c r="A498" s="31">
        <v>488</v>
      </c>
      <c r="B498" s="31" t="s">
        <v>213</v>
      </c>
      <c r="C498" s="31">
        <v>1193.2</v>
      </c>
      <c r="D498" s="40">
        <v>1189.8999999999999</v>
      </c>
      <c r="E498" s="40">
        <v>1177.0999999999997</v>
      </c>
      <c r="F498" s="40">
        <v>1160.9999999999998</v>
      </c>
      <c r="G498" s="40">
        <v>1148.1999999999996</v>
      </c>
      <c r="H498" s="40">
        <v>1205.9999999999998</v>
      </c>
      <c r="I498" s="40">
        <v>1218.8</v>
      </c>
      <c r="J498" s="40">
        <v>1234.8999999999999</v>
      </c>
      <c r="K498" s="31">
        <v>1202.7</v>
      </c>
      <c r="L498" s="31">
        <v>1173.8</v>
      </c>
      <c r="M498" s="31">
        <v>6.9350300000000002</v>
      </c>
      <c r="N498" s="1"/>
      <c r="O498" s="1"/>
    </row>
    <row r="499" spans="1:15" ht="12.75" customHeight="1">
      <c r="A499" s="31">
        <v>489</v>
      </c>
      <c r="B499" s="31" t="s">
        <v>578</v>
      </c>
      <c r="C499" s="31">
        <v>7302.6</v>
      </c>
      <c r="D499" s="40">
        <v>7359</v>
      </c>
      <c r="E499" s="40">
        <v>7200.1</v>
      </c>
      <c r="F499" s="40">
        <v>7097.6</v>
      </c>
      <c r="G499" s="40">
        <v>6938.7000000000007</v>
      </c>
      <c r="H499" s="40">
        <v>7461.5</v>
      </c>
      <c r="I499" s="40">
        <v>7620.4</v>
      </c>
      <c r="J499" s="40">
        <v>7722.9</v>
      </c>
      <c r="K499" s="31">
        <v>7517.9</v>
      </c>
      <c r="L499" s="31">
        <v>7256.5</v>
      </c>
      <c r="M499" s="31">
        <v>9.9110000000000004E-2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133.65</v>
      </c>
      <c r="D500" s="40">
        <v>133.20000000000002</v>
      </c>
      <c r="E500" s="40">
        <v>131.45000000000005</v>
      </c>
      <c r="F500" s="40">
        <v>129.25000000000003</v>
      </c>
      <c r="G500" s="40">
        <v>127.50000000000006</v>
      </c>
      <c r="H500" s="40">
        <v>135.40000000000003</v>
      </c>
      <c r="I500" s="40">
        <v>137.14999999999998</v>
      </c>
      <c r="J500" s="40">
        <v>139.35000000000002</v>
      </c>
      <c r="K500" s="31">
        <v>134.94999999999999</v>
      </c>
      <c r="L500" s="31">
        <v>131</v>
      </c>
      <c r="M500" s="31">
        <v>9.2654599999999991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145</v>
      </c>
      <c r="D501" s="40">
        <v>144.18333333333331</v>
      </c>
      <c r="E501" s="40">
        <v>140.91666666666663</v>
      </c>
      <c r="F501" s="40">
        <v>136.83333333333331</v>
      </c>
      <c r="G501" s="40">
        <v>133.56666666666663</v>
      </c>
      <c r="H501" s="40">
        <v>148.26666666666662</v>
      </c>
      <c r="I501" s="40">
        <v>151.53333333333333</v>
      </c>
      <c r="J501" s="40">
        <v>155.61666666666662</v>
      </c>
      <c r="K501" s="31">
        <v>147.44999999999999</v>
      </c>
      <c r="L501" s="31">
        <v>140.1</v>
      </c>
      <c r="M501" s="31">
        <v>16.95513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569.6</v>
      </c>
      <c r="D502" s="40">
        <v>568.2833333333333</v>
      </c>
      <c r="E502" s="40">
        <v>561.21666666666658</v>
      </c>
      <c r="F502" s="40">
        <v>552.83333333333326</v>
      </c>
      <c r="G502" s="40">
        <v>545.76666666666654</v>
      </c>
      <c r="H502" s="40">
        <v>576.66666666666663</v>
      </c>
      <c r="I502" s="40">
        <v>583.73333333333323</v>
      </c>
      <c r="J502" s="40">
        <v>592.11666666666667</v>
      </c>
      <c r="K502" s="31">
        <v>575.35</v>
      </c>
      <c r="L502" s="31">
        <v>559.9</v>
      </c>
      <c r="M502" s="31">
        <v>0.84909000000000001</v>
      </c>
      <c r="N502" s="1"/>
      <c r="O502" s="1"/>
    </row>
    <row r="503" spans="1:15" ht="12.75" customHeight="1">
      <c r="A503" s="31">
        <v>493</v>
      </c>
      <c r="B503" s="31" t="s">
        <v>282</v>
      </c>
      <c r="C503" s="31">
        <v>2223.1999999999998</v>
      </c>
      <c r="D503" s="40">
        <v>2233.5499999999997</v>
      </c>
      <c r="E503" s="40">
        <v>2180.9999999999995</v>
      </c>
      <c r="F503" s="40">
        <v>2138.7999999999997</v>
      </c>
      <c r="G503" s="40">
        <v>2086.2499999999995</v>
      </c>
      <c r="H503" s="40">
        <v>2275.7499999999995</v>
      </c>
      <c r="I503" s="40">
        <v>2328.2999999999997</v>
      </c>
      <c r="J503" s="40">
        <v>2370.4999999999995</v>
      </c>
      <c r="K503" s="31">
        <v>2286.1</v>
      </c>
      <c r="L503" s="31">
        <v>2191.35</v>
      </c>
      <c r="M503" s="31">
        <v>0.67698000000000003</v>
      </c>
      <c r="N503" s="1"/>
      <c r="O503" s="1"/>
    </row>
    <row r="504" spans="1:15" ht="12.75" customHeight="1">
      <c r="A504" s="31">
        <v>494</v>
      </c>
      <c r="B504" s="31" t="s">
        <v>214</v>
      </c>
      <c r="C504" s="31">
        <v>668.15</v>
      </c>
      <c r="D504" s="40">
        <v>670.65</v>
      </c>
      <c r="E504" s="40">
        <v>662.5</v>
      </c>
      <c r="F504" s="40">
        <v>656.85</v>
      </c>
      <c r="G504" s="40">
        <v>648.70000000000005</v>
      </c>
      <c r="H504" s="40">
        <v>676.3</v>
      </c>
      <c r="I504" s="40">
        <v>684.44999999999982</v>
      </c>
      <c r="J504" s="40">
        <v>690.09999999999991</v>
      </c>
      <c r="K504" s="31">
        <v>678.8</v>
      </c>
      <c r="L504" s="31">
        <v>665</v>
      </c>
      <c r="M504" s="31">
        <v>60.969830000000002</v>
      </c>
      <c r="N504" s="1"/>
      <c r="O504" s="1"/>
    </row>
    <row r="505" spans="1:15" ht="12.75" customHeight="1">
      <c r="A505" s="31">
        <v>495</v>
      </c>
      <c r="B505" s="31" t="s">
        <v>582</v>
      </c>
      <c r="C505" s="31">
        <v>435.2</v>
      </c>
      <c r="D505" s="40">
        <v>436.10000000000008</v>
      </c>
      <c r="E505" s="40">
        <v>429.20000000000016</v>
      </c>
      <c r="F505" s="40">
        <v>423.2000000000001</v>
      </c>
      <c r="G505" s="40">
        <v>416.30000000000018</v>
      </c>
      <c r="H505" s="40">
        <v>442.10000000000014</v>
      </c>
      <c r="I505" s="40">
        <v>449.00000000000011</v>
      </c>
      <c r="J505" s="40">
        <v>455.00000000000011</v>
      </c>
      <c r="K505" s="31">
        <v>443</v>
      </c>
      <c r="L505" s="31">
        <v>430.1</v>
      </c>
      <c r="M505" s="31">
        <v>3.9442300000000001</v>
      </c>
      <c r="N505" s="1"/>
      <c r="O505" s="1"/>
    </row>
    <row r="506" spans="1:15" ht="12.75" customHeight="1">
      <c r="A506" s="31">
        <v>496</v>
      </c>
      <c r="B506" s="474" t="s">
        <v>283</v>
      </c>
      <c r="C506" s="474">
        <v>13.45</v>
      </c>
      <c r="D506" s="475">
        <v>13.450000000000001</v>
      </c>
      <c r="E506" s="475">
        <v>13.250000000000002</v>
      </c>
      <c r="F506" s="475">
        <v>13.05</v>
      </c>
      <c r="G506" s="475">
        <v>12.850000000000001</v>
      </c>
      <c r="H506" s="475">
        <v>13.650000000000002</v>
      </c>
      <c r="I506" s="475">
        <v>13.850000000000001</v>
      </c>
      <c r="J506" s="475">
        <v>14.050000000000002</v>
      </c>
      <c r="K506" s="474">
        <v>13.65</v>
      </c>
      <c r="L506" s="474">
        <v>13.25</v>
      </c>
      <c r="M506" s="474">
        <v>1032.923</v>
      </c>
      <c r="N506" s="1"/>
      <c r="O506" s="1"/>
    </row>
    <row r="507" spans="1:15" ht="12.75" customHeight="1">
      <c r="A507" s="33">
        <v>497</v>
      </c>
      <c r="B507" s="476" t="s">
        <v>215</v>
      </c>
      <c r="C507" s="439">
        <v>317.5</v>
      </c>
      <c r="D507" s="486">
        <v>314.16666666666669</v>
      </c>
      <c r="E507" s="486">
        <v>303.33333333333337</v>
      </c>
      <c r="F507" s="486">
        <v>289.16666666666669</v>
      </c>
      <c r="G507" s="486">
        <v>278.33333333333337</v>
      </c>
      <c r="H507" s="486">
        <v>328.33333333333337</v>
      </c>
      <c r="I507" s="486">
        <v>339.16666666666674</v>
      </c>
      <c r="J507" s="486">
        <v>353.33333333333337</v>
      </c>
      <c r="K507" s="439">
        <v>325</v>
      </c>
      <c r="L507" s="439">
        <v>300</v>
      </c>
      <c r="M507" s="439">
        <v>323.70105000000001</v>
      </c>
      <c r="N507" s="1"/>
      <c r="O507" s="1"/>
    </row>
    <row r="508" spans="1:15" ht="12.75" customHeight="1">
      <c r="A508" s="33">
        <v>498</v>
      </c>
      <c r="B508" s="476" t="s">
        <v>583</v>
      </c>
      <c r="C508" s="439">
        <v>449.6</v>
      </c>
      <c r="D508" s="486">
        <v>455.06666666666666</v>
      </c>
      <c r="E508" s="486">
        <v>440.13333333333333</v>
      </c>
      <c r="F508" s="486">
        <v>430.66666666666669</v>
      </c>
      <c r="G508" s="486">
        <v>415.73333333333335</v>
      </c>
      <c r="H508" s="486">
        <v>464.5333333333333</v>
      </c>
      <c r="I508" s="486">
        <v>479.46666666666658</v>
      </c>
      <c r="J508" s="486">
        <v>488.93333333333328</v>
      </c>
      <c r="K508" s="439">
        <v>470</v>
      </c>
      <c r="L508" s="439">
        <v>445.6</v>
      </c>
      <c r="M508" s="439">
        <v>9.9418399999999991</v>
      </c>
      <c r="N508" s="1"/>
      <c r="O508" s="1"/>
    </row>
    <row r="509" spans="1:15" ht="12.75" customHeight="1">
      <c r="A509" s="33">
        <v>499</v>
      </c>
      <c r="B509" s="476" t="s">
        <v>584</v>
      </c>
      <c r="C509" s="439">
        <v>2202.25</v>
      </c>
      <c r="D509" s="486">
        <v>2178.6333333333332</v>
      </c>
      <c r="E509" s="486">
        <v>2143.8166666666666</v>
      </c>
      <c r="F509" s="486">
        <v>2085.3833333333332</v>
      </c>
      <c r="G509" s="486">
        <v>2050.5666666666666</v>
      </c>
      <c r="H509" s="486">
        <v>2237.0666666666666</v>
      </c>
      <c r="I509" s="486">
        <v>2271.8833333333332</v>
      </c>
      <c r="J509" s="486">
        <v>2330.3166666666666</v>
      </c>
      <c r="K509" s="439">
        <v>2213.4499999999998</v>
      </c>
      <c r="L509" s="439">
        <v>2120.1999999999998</v>
      </c>
      <c r="M509" s="439">
        <v>0.36709999999999998</v>
      </c>
      <c r="N509" s="1"/>
      <c r="O509" s="1"/>
    </row>
    <row r="510" spans="1:15" ht="12.75" customHeight="1">
      <c r="A510" s="33">
        <v>500</v>
      </c>
      <c r="B510" s="438" t="s">
        <v>585</v>
      </c>
      <c r="C510" s="439">
        <v>2035.5</v>
      </c>
      <c r="D510" s="486">
        <v>2014.4833333333333</v>
      </c>
      <c r="E510" s="486">
        <v>1972.0666666666666</v>
      </c>
      <c r="F510" s="486">
        <v>1908.6333333333332</v>
      </c>
      <c r="G510" s="486">
        <v>1866.2166666666665</v>
      </c>
      <c r="H510" s="486">
        <v>2077.916666666667</v>
      </c>
      <c r="I510" s="486">
        <v>2120.333333333333</v>
      </c>
      <c r="J510" s="486">
        <v>2183.7666666666669</v>
      </c>
      <c r="K510" s="439">
        <v>2056.9</v>
      </c>
      <c r="L510" s="439">
        <v>1951.05</v>
      </c>
      <c r="M510" s="439">
        <v>0.60502</v>
      </c>
      <c r="N510" s="1"/>
      <c r="O510" s="1"/>
    </row>
    <row r="511" spans="1:15" ht="12.75" customHeight="1">
      <c r="J511" s="1"/>
      <c r="K511" s="1"/>
      <c r="L511" s="1"/>
      <c r="M511" s="1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6" t="s">
        <v>586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230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5" sqref="A1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0"/>
      <c r="B5" s="511"/>
      <c r="C5" s="510"/>
      <c r="D5" s="511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587</v>
      </c>
      <c r="B7" s="512" t="s">
        <v>588</v>
      </c>
      <c r="C7" s="511"/>
      <c r="D7" s="7">
        <f>Main!B10</f>
        <v>44496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589</v>
      </c>
      <c r="B9" s="88" t="s">
        <v>590</v>
      </c>
      <c r="C9" s="88" t="s">
        <v>591</v>
      </c>
      <c r="D9" s="88" t="s">
        <v>592</v>
      </c>
      <c r="E9" s="88" t="s">
        <v>593</v>
      </c>
      <c r="F9" s="88" t="s">
        <v>594</v>
      </c>
      <c r="G9" s="88" t="s">
        <v>595</v>
      </c>
      <c r="H9" s="88" t="s">
        <v>596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44495</v>
      </c>
      <c r="B10" s="32">
        <v>543319</v>
      </c>
      <c r="C10" s="31" t="s">
        <v>1052</v>
      </c>
      <c r="D10" s="31" t="s">
        <v>1053</v>
      </c>
      <c r="E10" s="31" t="s">
        <v>597</v>
      </c>
      <c r="F10" s="90">
        <v>96000</v>
      </c>
      <c r="G10" s="32">
        <v>8.39</v>
      </c>
      <c r="H10" s="32" t="s">
        <v>314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44495</v>
      </c>
      <c r="B11" s="32">
        <v>539570</v>
      </c>
      <c r="C11" s="31" t="s">
        <v>1054</v>
      </c>
      <c r="D11" s="31" t="s">
        <v>1055</v>
      </c>
      <c r="E11" s="31" t="s">
        <v>598</v>
      </c>
      <c r="F11" s="90">
        <v>76800</v>
      </c>
      <c r="G11" s="32">
        <v>4.32</v>
      </c>
      <c r="H11" s="32" t="s">
        <v>314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44495</v>
      </c>
      <c r="B12" s="32">
        <v>540146</v>
      </c>
      <c r="C12" s="31" t="s">
        <v>1056</v>
      </c>
      <c r="D12" s="31" t="s">
        <v>1057</v>
      </c>
      <c r="E12" s="31" t="s">
        <v>598</v>
      </c>
      <c r="F12" s="90">
        <v>100000</v>
      </c>
      <c r="G12" s="32">
        <v>37.9</v>
      </c>
      <c r="H12" s="32" t="s">
        <v>314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44495</v>
      </c>
      <c r="B13" s="32">
        <v>540718</v>
      </c>
      <c r="C13" s="31" t="s">
        <v>1028</v>
      </c>
      <c r="D13" s="31" t="s">
        <v>1058</v>
      </c>
      <c r="E13" s="31" t="s">
        <v>597</v>
      </c>
      <c r="F13" s="90">
        <v>18000</v>
      </c>
      <c r="G13" s="32">
        <v>22.93</v>
      </c>
      <c r="H13" s="32" t="s">
        <v>314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44495</v>
      </c>
      <c r="B14" s="32">
        <v>540718</v>
      </c>
      <c r="C14" s="31" t="s">
        <v>1028</v>
      </c>
      <c r="D14" s="31" t="s">
        <v>1058</v>
      </c>
      <c r="E14" s="31" t="s">
        <v>598</v>
      </c>
      <c r="F14" s="90">
        <v>18000</v>
      </c>
      <c r="G14" s="32">
        <v>24.45</v>
      </c>
      <c r="H14" s="32" t="s">
        <v>314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44495</v>
      </c>
      <c r="B15" s="32">
        <v>540718</v>
      </c>
      <c r="C15" s="31" t="s">
        <v>1028</v>
      </c>
      <c r="D15" s="31" t="s">
        <v>1029</v>
      </c>
      <c r="E15" s="31" t="s">
        <v>597</v>
      </c>
      <c r="F15" s="90">
        <v>42000</v>
      </c>
      <c r="G15" s="32">
        <v>24.48</v>
      </c>
      <c r="H15" s="32" t="s">
        <v>314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44495</v>
      </c>
      <c r="B16" s="32">
        <v>540718</v>
      </c>
      <c r="C16" s="31" t="s">
        <v>1028</v>
      </c>
      <c r="D16" s="31" t="s">
        <v>1059</v>
      </c>
      <c r="E16" s="31" t="s">
        <v>597</v>
      </c>
      <c r="F16" s="90">
        <v>120000</v>
      </c>
      <c r="G16" s="32">
        <v>24.88</v>
      </c>
      <c r="H16" s="32" t="s">
        <v>314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44495</v>
      </c>
      <c r="B17" s="32">
        <v>540718</v>
      </c>
      <c r="C17" s="31" t="s">
        <v>1028</v>
      </c>
      <c r="D17" s="31" t="s">
        <v>1060</v>
      </c>
      <c r="E17" s="31" t="s">
        <v>598</v>
      </c>
      <c r="F17" s="90">
        <v>138000</v>
      </c>
      <c r="G17" s="32">
        <v>24.78</v>
      </c>
      <c r="H17" s="32" t="s">
        <v>314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44495</v>
      </c>
      <c r="B18" s="32">
        <v>540718</v>
      </c>
      <c r="C18" s="31" t="s">
        <v>1028</v>
      </c>
      <c r="D18" s="31" t="s">
        <v>1061</v>
      </c>
      <c r="E18" s="31" t="s">
        <v>597</v>
      </c>
      <c r="F18" s="90">
        <v>24000</v>
      </c>
      <c r="G18" s="32">
        <v>26.6</v>
      </c>
      <c r="H18" s="32" t="s">
        <v>314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44495</v>
      </c>
      <c r="B19" s="32">
        <v>540718</v>
      </c>
      <c r="C19" s="31" t="s">
        <v>1028</v>
      </c>
      <c r="D19" s="31" t="s">
        <v>1061</v>
      </c>
      <c r="E19" s="31" t="s">
        <v>598</v>
      </c>
      <c r="F19" s="90">
        <v>6000</v>
      </c>
      <c r="G19" s="32">
        <v>23</v>
      </c>
      <c r="H19" s="32" t="s">
        <v>314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44495</v>
      </c>
      <c r="B20" s="32">
        <v>539304</v>
      </c>
      <c r="C20" s="31" t="s">
        <v>1062</v>
      </c>
      <c r="D20" s="31" t="s">
        <v>1063</v>
      </c>
      <c r="E20" s="31" t="s">
        <v>598</v>
      </c>
      <c r="F20" s="90">
        <v>100000</v>
      </c>
      <c r="G20" s="32">
        <v>11.05</v>
      </c>
      <c r="H20" s="32" t="s">
        <v>314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44495</v>
      </c>
      <c r="B21" s="32">
        <v>539304</v>
      </c>
      <c r="C21" s="31" t="s">
        <v>1062</v>
      </c>
      <c r="D21" s="31" t="s">
        <v>1064</v>
      </c>
      <c r="E21" s="31" t="s">
        <v>597</v>
      </c>
      <c r="F21" s="90">
        <v>71000</v>
      </c>
      <c r="G21" s="32">
        <v>11.05</v>
      </c>
      <c r="H21" s="32" t="s">
        <v>314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44495</v>
      </c>
      <c r="B22" s="32">
        <v>539405</v>
      </c>
      <c r="C22" s="31" t="s">
        <v>1065</v>
      </c>
      <c r="D22" s="31" t="s">
        <v>1066</v>
      </c>
      <c r="E22" s="31" t="s">
        <v>597</v>
      </c>
      <c r="F22" s="90">
        <v>20000</v>
      </c>
      <c r="G22" s="32">
        <v>16.95</v>
      </c>
      <c r="H22" s="32" t="s">
        <v>314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44495</v>
      </c>
      <c r="B23" s="32">
        <v>539405</v>
      </c>
      <c r="C23" s="31" t="s">
        <v>1065</v>
      </c>
      <c r="D23" s="31" t="s">
        <v>1067</v>
      </c>
      <c r="E23" s="31" t="s">
        <v>598</v>
      </c>
      <c r="F23" s="90">
        <v>30000</v>
      </c>
      <c r="G23" s="32">
        <v>16.97</v>
      </c>
      <c r="H23" s="32" t="s">
        <v>314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44495</v>
      </c>
      <c r="B24" s="32">
        <v>540811</v>
      </c>
      <c r="C24" s="31" t="s">
        <v>1068</v>
      </c>
      <c r="D24" s="31" t="s">
        <v>1069</v>
      </c>
      <c r="E24" s="31" t="s">
        <v>597</v>
      </c>
      <c r="F24" s="90">
        <v>50000</v>
      </c>
      <c r="G24" s="32">
        <v>13.52</v>
      </c>
      <c r="H24" s="32" t="s">
        <v>314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44495</v>
      </c>
      <c r="B25" s="32">
        <v>531913</v>
      </c>
      <c r="C25" s="31" t="s">
        <v>1070</v>
      </c>
      <c r="D25" s="31" t="s">
        <v>1071</v>
      </c>
      <c r="E25" s="31" t="s">
        <v>598</v>
      </c>
      <c r="F25" s="90">
        <v>28391</v>
      </c>
      <c r="G25" s="32">
        <v>5.81</v>
      </c>
      <c r="H25" s="32" t="s">
        <v>314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44495</v>
      </c>
      <c r="B26" s="32">
        <v>541983</v>
      </c>
      <c r="C26" s="31" t="s">
        <v>1072</v>
      </c>
      <c r="D26" s="31" t="s">
        <v>1030</v>
      </c>
      <c r="E26" s="31" t="s">
        <v>598</v>
      </c>
      <c r="F26" s="90">
        <v>145000</v>
      </c>
      <c r="G26" s="32">
        <v>6.4</v>
      </c>
      <c r="H26" s="32" t="s">
        <v>314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44495</v>
      </c>
      <c r="B27" s="32">
        <v>536868</v>
      </c>
      <c r="C27" s="31" t="s">
        <v>1015</v>
      </c>
      <c r="D27" s="31" t="s">
        <v>1016</v>
      </c>
      <c r="E27" s="31" t="s">
        <v>598</v>
      </c>
      <c r="F27" s="90">
        <v>99929</v>
      </c>
      <c r="G27" s="32">
        <v>52.19</v>
      </c>
      <c r="H27" s="32" t="s">
        <v>314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44495</v>
      </c>
      <c r="B28" s="32">
        <v>500236</v>
      </c>
      <c r="C28" s="31" t="s">
        <v>993</v>
      </c>
      <c r="D28" s="31" t="s">
        <v>994</v>
      </c>
      <c r="E28" s="31" t="s">
        <v>598</v>
      </c>
      <c r="F28" s="90">
        <v>250000</v>
      </c>
      <c r="G28" s="32">
        <v>5.24</v>
      </c>
      <c r="H28" s="32" t="s">
        <v>314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44495</v>
      </c>
      <c r="B29" s="32">
        <v>534422</v>
      </c>
      <c r="C29" s="31" t="s">
        <v>1073</v>
      </c>
      <c r="D29" s="31" t="s">
        <v>1074</v>
      </c>
      <c r="E29" s="31" t="s">
        <v>597</v>
      </c>
      <c r="F29" s="90">
        <v>200000</v>
      </c>
      <c r="G29" s="32">
        <v>19.399999999999999</v>
      </c>
      <c r="H29" s="32" t="s">
        <v>314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44495</v>
      </c>
      <c r="B30" s="32">
        <v>534422</v>
      </c>
      <c r="C30" s="31" t="s">
        <v>1073</v>
      </c>
      <c r="D30" s="31" t="s">
        <v>1075</v>
      </c>
      <c r="E30" s="31" t="s">
        <v>597</v>
      </c>
      <c r="F30" s="90">
        <v>450000</v>
      </c>
      <c r="G30" s="32">
        <v>19.350000000000001</v>
      </c>
      <c r="H30" s="32" t="s">
        <v>314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44495</v>
      </c>
      <c r="B31" s="32">
        <v>523371</v>
      </c>
      <c r="C31" s="31" t="s">
        <v>1076</v>
      </c>
      <c r="D31" s="31" t="s">
        <v>1077</v>
      </c>
      <c r="E31" s="31" t="s">
        <v>597</v>
      </c>
      <c r="F31" s="90">
        <v>203663</v>
      </c>
      <c r="G31" s="32">
        <v>87.12</v>
      </c>
      <c r="H31" s="32" t="s">
        <v>314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44495</v>
      </c>
      <c r="B32" s="32">
        <v>523371</v>
      </c>
      <c r="C32" s="31" t="s">
        <v>1076</v>
      </c>
      <c r="D32" s="31" t="s">
        <v>1077</v>
      </c>
      <c r="E32" s="31" t="s">
        <v>598</v>
      </c>
      <c r="F32" s="90">
        <v>991</v>
      </c>
      <c r="G32" s="32">
        <v>90.3</v>
      </c>
      <c r="H32" s="32" t="s">
        <v>314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44495</v>
      </c>
      <c r="B33" s="32">
        <v>526622</v>
      </c>
      <c r="C33" s="31" t="s">
        <v>1078</v>
      </c>
      <c r="D33" s="31" t="s">
        <v>1079</v>
      </c>
      <c r="E33" s="31" t="s">
        <v>598</v>
      </c>
      <c r="F33" s="90">
        <v>1859652</v>
      </c>
      <c r="G33" s="32">
        <v>0.42</v>
      </c>
      <c r="H33" s="32" t="s">
        <v>314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44495</v>
      </c>
      <c r="B34" s="32">
        <v>539767</v>
      </c>
      <c r="C34" s="31" t="s">
        <v>996</v>
      </c>
      <c r="D34" s="31" t="s">
        <v>1080</v>
      </c>
      <c r="E34" s="31" t="s">
        <v>598</v>
      </c>
      <c r="F34" s="90">
        <v>39193</v>
      </c>
      <c r="G34" s="32">
        <v>12.23</v>
      </c>
      <c r="H34" s="32" t="s">
        <v>314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44495</v>
      </c>
      <c r="B35" s="32">
        <v>530167</v>
      </c>
      <c r="C35" s="31" t="s">
        <v>1081</v>
      </c>
      <c r="D35" s="31" t="s">
        <v>1082</v>
      </c>
      <c r="E35" s="31" t="s">
        <v>597</v>
      </c>
      <c r="F35" s="90">
        <v>19572</v>
      </c>
      <c r="G35" s="32">
        <v>11.57</v>
      </c>
      <c r="H35" s="32" t="s">
        <v>314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44495</v>
      </c>
      <c r="B36" s="32">
        <v>540080</v>
      </c>
      <c r="C36" s="31" t="s">
        <v>997</v>
      </c>
      <c r="D36" s="31" t="s">
        <v>1083</v>
      </c>
      <c r="E36" s="31" t="s">
        <v>598</v>
      </c>
      <c r="F36" s="90">
        <v>95000</v>
      </c>
      <c r="G36" s="32">
        <v>27.97</v>
      </c>
      <c r="H36" s="32" t="s">
        <v>314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44495</v>
      </c>
      <c r="B37" s="32">
        <v>543194</v>
      </c>
      <c r="C37" s="31" t="s">
        <v>1084</v>
      </c>
      <c r="D37" s="31" t="s">
        <v>1085</v>
      </c>
      <c r="E37" s="31" t="s">
        <v>597</v>
      </c>
      <c r="F37" s="90">
        <v>10500</v>
      </c>
      <c r="G37" s="32">
        <v>410</v>
      </c>
      <c r="H37" s="32" t="s">
        <v>314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44495</v>
      </c>
      <c r="B38" s="32">
        <v>543194</v>
      </c>
      <c r="C38" s="31" t="s">
        <v>1084</v>
      </c>
      <c r="D38" s="31" t="s">
        <v>1086</v>
      </c>
      <c r="E38" s="31" t="s">
        <v>598</v>
      </c>
      <c r="F38" s="90">
        <v>10500</v>
      </c>
      <c r="G38" s="32">
        <v>410</v>
      </c>
      <c r="H38" s="32" t="s">
        <v>314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44495</v>
      </c>
      <c r="B39" s="32">
        <v>543375</v>
      </c>
      <c r="C39" s="31" t="s">
        <v>1087</v>
      </c>
      <c r="D39" s="31" t="s">
        <v>1088</v>
      </c>
      <c r="E39" s="31" t="s">
        <v>598</v>
      </c>
      <c r="F39" s="90">
        <v>40000</v>
      </c>
      <c r="G39" s="32">
        <v>16.21</v>
      </c>
      <c r="H39" s="32" t="s">
        <v>314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44495</v>
      </c>
      <c r="B40" s="32">
        <v>543375</v>
      </c>
      <c r="C40" s="31" t="s">
        <v>1087</v>
      </c>
      <c r="D40" s="31" t="s">
        <v>982</v>
      </c>
      <c r="E40" s="31" t="s">
        <v>598</v>
      </c>
      <c r="F40" s="90">
        <v>50000</v>
      </c>
      <c r="G40" s="32">
        <v>17.02</v>
      </c>
      <c r="H40" s="32" t="s">
        <v>314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44495</v>
      </c>
      <c r="B41" s="32">
        <v>530525</v>
      </c>
      <c r="C41" s="31" t="s">
        <v>1031</v>
      </c>
      <c r="D41" s="31" t="s">
        <v>982</v>
      </c>
      <c r="E41" s="31" t="s">
        <v>597</v>
      </c>
      <c r="F41" s="90">
        <v>10</v>
      </c>
      <c r="G41" s="32">
        <v>29.82</v>
      </c>
      <c r="H41" s="32" t="s">
        <v>314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44495</v>
      </c>
      <c r="B42" s="32">
        <v>530525</v>
      </c>
      <c r="C42" s="31" t="s">
        <v>1031</v>
      </c>
      <c r="D42" s="31" t="s">
        <v>982</v>
      </c>
      <c r="E42" s="31" t="s">
        <v>598</v>
      </c>
      <c r="F42" s="90">
        <v>37505</v>
      </c>
      <c r="G42" s="32">
        <v>31.38</v>
      </c>
      <c r="H42" s="32" t="s">
        <v>314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44495</v>
      </c>
      <c r="B43" s="32">
        <v>542034</v>
      </c>
      <c r="C43" s="31" t="s">
        <v>1089</v>
      </c>
      <c r="D43" s="31" t="s">
        <v>1090</v>
      </c>
      <c r="E43" s="31" t="s">
        <v>598</v>
      </c>
      <c r="F43" s="90">
        <v>50725</v>
      </c>
      <c r="G43" s="32">
        <v>175</v>
      </c>
      <c r="H43" s="32" t="s">
        <v>314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44495</v>
      </c>
      <c r="B44" s="32">
        <v>539217</v>
      </c>
      <c r="C44" s="31" t="s">
        <v>1091</v>
      </c>
      <c r="D44" s="31" t="s">
        <v>1092</v>
      </c>
      <c r="E44" s="31" t="s">
        <v>597</v>
      </c>
      <c r="F44" s="90">
        <v>924661</v>
      </c>
      <c r="G44" s="32">
        <v>2.56</v>
      </c>
      <c r="H44" s="32" t="s">
        <v>314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44495</v>
      </c>
      <c r="B45" s="32">
        <v>539217</v>
      </c>
      <c r="C45" s="31" t="s">
        <v>1091</v>
      </c>
      <c r="D45" s="31" t="s">
        <v>1092</v>
      </c>
      <c r="E45" s="31" t="s">
        <v>598</v>
      </c>
      <c r="F45" s="90">
        <v>444509</v>
      </c>
      <c r="G45" s="32">
        <v>2.54</v>
      </c>
      <c r="H45" s="32" t="s">
        <v>314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44495</v>
      </c>
      <c r="B46" s="32">
        <v>539217</v>
      </c>
      <c r="C46" s="31" t="s">
        <v>1091</v>
      </c>
      <c r="D46" s="31" t="s">
        <v>1093</v>
      </c>
      <c r="E46" s="31" t="s">
        <v>598</v>
      </c>
      <c r="F46" s="90">
        <v>1621346</v>
      </c>
      <c r="G46" s="32">
        <v>2.52</v>
      </c>
      <c r="H46" s="32" t="s">
        <v>314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44495</v>
      </c>
      <c r="B47" s="32">
        <v>539026</v>
      </c>
      <c r="C47" s="31" t="s">
        <v>1094</v>
      </c>
      <c r="D47" s="31" t="s">
        <v>1095</v>
      </c>
      <c r="E47" s="31" t="s">
        <v>597</v>
      </c>
      <c r="F47" s="90">
        <v>32000</v>
      </c>
      <c r="G47" s="32">
        <v>9.61</v>
      </c>
      <c r="H47" s="32" t="s">
        <v>314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44495</v>
      </c>
      <c r="B48" s="32">
        <v>539026</v>
      </c>
      <c r="C48" s="31" t="s">
        <v>1094</v>
      </c>
      <c r="D48" s="31" t="s">
        <v>1095</v>
      </c>
      <c r="E48" s="31" t="s">
        <v>598</v>
      </c>
      <c r="F48" s="90">
        <v>32000</v>
      </c>
      <c r="G48" s="32">
        <v>9.7799999999999994</v>
      </c>
      <c r="H48" s="32" t="s">
        <v>314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44495</v>
      </c>
      <c r="B49" s="32">
        <v>539026</v>
      </c>
      <c r="C49" s="31" t="s">
        <v>1094</v>
      </c>
      <c r="D49" s="31" t="s">
        <v>1096</v>
      </c>
      <c r="E49" s="31" t="s">
        <v>597</v>
      </c>
      <c r="F49" s="90">
        <v>32000</v>
      </c>
      <c r="G49" s="32">
        <v>9.7799999999999994</v>
      </c>
      <c r="H49" s="32" t="s">
        <v>314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44495</v>
      </c>
      <c r="B50" s="32">
        <v>539026</v>
      </c>
      <c r="C50" s="31" t="s">
        <v>1094</v>
      </c>
      <c r="D50" s="31" t="s">
        <v>1097</v>
      </c>
      <c r="E50" s="31" t="s">
        <v>598</v>
      </c>
      <c r="F50" s="90">
        <v>32000</v>
      </c>
      <c r="G50" s="32">
        <v>9.61</v>
      </c>
      <c r="H50" s="32" t="s">
        <v>314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44495</v>
      </c>
      <c r="B51" s="32">
        <v>540738</v>
      </c>
      <c r="C51" s="31" t="s">
        <v>1098</v>
      </c>
      <c r="D51" s="31" t="s">
        <v>1099</v>
      </c>
      <c r="E51" s="31" t="s">
        <v>598</v>
      </c>
      <c r="F51" s="90">
        <v>87000</v>
      </c>
      <c r="G51" s="32">
        <v>45.35</v>
      </c>
      <c r="H51" s="32" t="s">
        <v>314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44495</v>
      </c>
      <c r="B52" s="32">
        <v>538706</v>
      </c>
      <c r="C52" s="31" t="s">
        <v>1100</v>
      </c>
      <c r="D52" s="31" t="s">
        <v>1101</v>
      </c>
      <c r="E52" s="31" t="s">
        <v>598</v>
      </c>
      <c r="F52" s="90">
        <v>90000</v>
      </c>
      <c r="G52" s="32">
        <v>126.25</v>
      </c>
      <c r="H52" s="32" t="s">
        <v>314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44495</v>
      </c>
      <c r="B53" s="32">
        <v>532035</v>
      </c>
      <c r="C53" s="31" t="s">
        <v>1102</v>
      </c>
      <c r="D53" s="31" t="s">
        <v>1103</v>
      </c>
      <c r="E53" s="31" t="s">
        <v>598</v>
      </c>
      <c r="F53" s="90">
        <v>94756</v>
      </c>
      <c r="G53" s="32">
        <v>15.04</v>
      </c>
      <c r="H53" s="32" t="s">
        <v>314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44495</v>
      </c>
      <c r="B54" s="32" t="s">
        <v>1032</v>
      </c>
      <c r="C54" s="31" t="s">
        <v>1033</v>
      </c>
      <c r="D54" s="31" t="s">
        <v>1034</v>
      </c>
      <c r="E54" s="31" t="s">
        <v>597</v>
      </c>
      <c r="F54" s="90">
        <v>953934</v>
      </c>
      <c r="G54" s="32">
        <v>17.53</v>
      </c>
      <c r="H54" s="32" t="s">
        <v>1045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44495</v>
      </c>
      <c r="B55" s="32" t="s">
        <v>1104</v>
      </c>
      <c r="C55" s="31" t="s">
        <v>1105</v>
      </c>
      <c r="D55" s="31" t="s">
        <v>1035</v>
      </c>
      <c r="E55" s="31" t="s">
        <v>597</v>
      </c>
      <c r="F55" s="90">
        <v>223135</v>
      </c>
      <c r="G55" s="32">
        <v>332.8</v>
      </c>
      <c r="H55" s="32" t="s">
        <v>1045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44495</v>
      </c>
      <c r="B56" s="32" t="s">
        <v>1106</v>
      </c>
      <c r="C56" s="31" t="s">
        <v>1107</v>
      </c>
      <c r="D56" s="31" t="s">
        <v>1108</v>
      </c>
      <c r="E56" s="31" t="s">
        <v>597</v>
      </c>
      <c r="F56" s="90">
        <v>421084</v>
      </c>
      <c r="G56" s="32">
        <v>26.51</v>
      </c>
      <c r="H56" s="32" t="s">
        <v>1045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44495</v>
      </c>
      <c r="B57" s="32" t="s">
        <v>1109</v>
      </c>
      <c r="C57" s="31" t="s">
        <v>1110</v>
      </c>
      <c r="D57" s="31" t="s">
        <v>1111</v>
      </c>
      <c r="E57" s="31" t="s">
        <v>597</v>
      </c>
      <c r="F57" s="90">
        <v>24000</v>
      </c>
      <c r="G57" s="32">
        <v>313.47000000000003</v>
      </c>
      <c r="H57" s="32" t="s">
        <v>1045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44495</v>
      </c>
      <c r="B58" s="32" t="s">
        <v>1076</v>
      </c>
      <c r="C58" s="31" t="s">
        <v>1112</v>
      </c>
      <c r="D58" s="31" t="s">
        <v>1113</v>
      </c>
      <c r="E58" s="31" t="s">
        <v>597</v>
      </c>
      <c r="F58" s="90">
        <v>232000</v>
      </c>
      <c r="G58" s="32">
        <v>87</v>
      </c>
      <c r="H58" s="32" t="s">
        <v>1045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44495</v>
      </c>
      <c r="B59" s="32" t="s">
        <v>1036</v>
      </c>
      <c r="C59" s="31" t="s">
        <v>1037</v>
      </c>
      <c r="D59" s="31" t="s">
        <v>1114</v>
      </c>
      <c r="E59" s="31" t="s">
        <v>597</v>
      </c>
      <c r="F59" s="90">
        <v>276382</v>
      </c>
      <c r="G59" s="32">
        <v>34.69</v>
      </c>
      <c r="H59" s="32" t="s">
        <v>1045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44495</v>
      </c>
      <c r="B60" s="32" t="s">
        <v>1038</v>
      </c>
      <c r="C60" s="31" t="s">
        <v>1039</v>
      </c>
      <c r="D60" s="31" t="s">
        <v>1040</v>
      </c>
      <c r="E60" s="31" t="s">
        <v>597</v>
      </c>
      <c r="F60" s="90">
        <v>338258</v>
      </c>
      <c r="G60" s="32">
        <v>76.78</v>
      </c>
      <c r="H60" s="32" t="s">
        <v>1045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44495</v>
      </c>
      <c r="B61" s="32" t="s">
        <v>1115</v>
      </c>
      <c r="C61" s="31" t="s">
        <v>1116</v>
      </c>
      <c r="D61" s="31" t="s">
        <v>1117</v>
      </c>
      <c r="E61" s="31" t="s">
        <v>597</v>
      </c>
      <c r="F61" s="90">
        <v>400000</v>
      </c>
      <c r="G61" s="32">
        <v>19.25</v>
      </c>
      <c r="H61" s="32" t="s">
        <v>1045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44495</v>
      </c>
      <c r="B62" s="32" t="s">
        <v>1118</v>
      </c>
      <c r="C62" s="20" t="s">
        <v>1119</v>
      </c>
      <c r="D62" s="20" t="s">
        <v>1120</v>
      </c>
      <c r="E62" s="31" t="s">
        <v>597</v>
      </c>
      <c r="F62" s="90">
        <v>157371</v>
      </c>
      <c r="G62" s="32">
        <v>24.99</v>
      </c>
      <c r="H62" s="32" t="s">
        <v>1045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44495</v>
      </c>
      <c r="B63" s="32" t="s">
        <v>1121</v>
      </c>
      <c r="C63" s="31" t="s">
        <v>1122</v>
      </c>
      <c r="D63" s="31" t="s">
        <v>1123</v>
      </c>
      <c r="E63" s="31" t="s">
        <v>597</v>
      </c>
      <c r="F63" s="90">
        <v>110000</v>
      </c>
      <c r="G63" s="32">
        <v>20</v>
      </c>
      <c r="H63" s="32" t="s">
        <v>1045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44495</v>
      </c>
      <c r="B64" s="32" t="s">
        <v>1041</v>
      </c>
      <c r="C64" s="31" t="s">
        <v>1042</v>
      </c>
      <c r="D64" s="31" t="s">
        <v>1043</v>
      </c>
      <c r="E64" s="31" t="s">
        <v>597</v>
      </c>
      <c r="F64" s="90">
        <v>993159</v>
      </c>
      <c r="G64" s="32">
        <v>40.75</v>
      </c>
      <c r="H64" s="32" t="s">
        <v>1045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44495</v>
      </c>
      <c r="B65" s="32" t="s">
        <v>1041</v>
      </c>
      <c r="C65" s="31" t="s">
        <v>1042</v>
      </c>
      <c r="D65" s="31" t="s">
        <v>1044</v>
      </c>
      <c r="E65" s="31" t="s">
        <v>597</v>
      </c>
      <c r="F65" s="90">
        <v>999268</v>
      </c>
      <c r="G65" s="32">
        <v>39.94</v>
      </c>
      <c r="H65" s="32" t="s">
        <v>1045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44495</v>
      </c>
      <c r="B66" s="32" t="s">
        <v>1041</v>
      </c>
      <c r="C66" s="31" t="s">
        <v>1042</v>
      </c>
      <c r="D66" s="31" t="s">
        <v>1124</v>
      </c>
      <c r="E66" s="31" t="s">
        <v>597</v>
      </c>
      <c r="F66" s="90">
        <v>1140451</v>
      </c>
      <c r="G66" s="32">
        <v>38.53</v>
      </c>
      <c r="H66" s="32" t="s">
        <v>1045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44495</v>
      </c>
      <c r="B67" s="32" t="s">
        <v>1032</v>
      </c>
      <c r="C67" s="31" t="s">
        <v>1033</v>
      </c>
      <c r="D67" s="31" t="s">
        <v>1034</v>
      </c>
      <c r="E67" s="31" t="s">
        <v>598</v>
      </c>
      <c r="F67" s="90">
        <v>851521</v>
      </c>
      <c r="G67" s="32">
        <v>17.5</v>
      </c>
      <c r="H67" s="32" t="s">
        <v>1045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44495</v>
      </c>
      <c r="B68" s="32" t="s">
        <v>1104</v>
      </c>
      <c r="C68" s="31" t="s">
        <v>1105</v>
      </c>
      <c r="D68" s="31" t="s">
        <v>1035</v>
      </c>
      <c r="E68" s="31" t="s">
        <v>598</v>
      </c>
      <c r="F68" s="90">
        <v>217209</v>
      </c>
      <c r="G68" s="32">
        <v>333.28</v>
      </c>
      <c r="H68" s="32" t="s">
        <v>1045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44495</v>
      </c>
      <c r="B69" s="32" t="s">
        <v>1106</v>
      </c>
      <c r="C69" s="31" t="s">
        <v>1107</v>
      </c>
      <c r="D69" s="31" t="s">
        <v>1125</v>
      </c>
      <c r="E69" s="31" t="s">
        <v>598</v>
      </c>
      <c r="F69" s="90">
        <v>300000</v>
      </c>
      <c r="G69" s="32">
        <v>26.5</v>
      </c>
      <c r="H69" s="32" t="s">
        <v>1045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44495</v>
      </c>
      <c r="B70" s="32" t="s">
        <v>1036</v>
      </c>
      <c r="C70" s="31" t="s">
        <v>1037</v>
      </c>
      <c r="D70" s="31" t="s">
        <v>1114</v>
      </c>
      <c r="E70" s="31" t="s">
        <v>598</v>
      </c>
      <c r="F70" s="90">
        <v>165751</v>
      </c>
      <c r="G70" s="32">
        <v>34.57</v>
      </c>
      <c r="H70" s="32" t="s">
        <v>1045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44495</v>
      </c>
      <c r="B71" s="32" t="s">
        <v>1038</v>
      </c>
      <c r="C71" s="31" t="s">
        <v>1039</v>
      </c>
      <c r="D71" s="31" t="s">
        <v>1040</v>
      </c>
      <c r="E71" s="31" t="s">
        <v>598</v>
      </c>
      <c r="F71" s="90">
        <v>317829</v>
      </c>
      <c r="G71" s="32">
        <v>76.94</v>
      </c>
      <c r="H71" s="32" t="s">
        <v>1045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44495</v>
      </c>
      <c r="B72" s="32" t="s">
        <v>1126</v>
      </c>
      <c r="C72" s="31" t="s">
        <v>1127</v>
      </c>
      <c r="D72" s="31" t="s">
        <v>1128</v>
      </c>
      <c r="E72" s="31" t="s">
        <v>598</v>
      </c>
      <c r="F72" s="90">
        <v>313774</v>
      </c>
      <c r="G72" s="32">
        <v>10.050000000000001</v>
      </c>
      <c r="H72" s="32" t="s">
        <v>1045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44495</v>
      </c>
      <c r="B73" s="32" t="s">
        <v>1041</v>
      </c>
      <c r="C73" s="31" t="s">
        <v>1042</v>
      </c>
      <c r="D73" s="31" t="s">
        <v>1124</v>
      </c>
      <c r="E73" s="31" t="s">
        <v>598</v>
      </c>
      <c r="F73" s="90">
        <v>1140451</v>
      </c>
      <c r="G73" s="32">
        <v>39.47</v>
      </c>
      <c r="H73" s="32" t="s">
        <v>1045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44495</v>
      </c>
      <c r="B74" s="32" t="s">
        <v>1041</v>
      </c>
      <c r="C74" s="31" t="s">
        <v>1042</v>
      </c>
      <c r="D74" s="31" t="s">
        <v>1044</v>
      </c>
      <c r="E74" s="31" t="s">
        <v>598</v>
      </c>
      <c r="F74" s="90">
        <v>981083</v>
      </c>
      <c r="G74" s="32">
        <v>38.869999999999997</v>
      </c>
      <c r="H74" s="32" t="s">
        <v>1045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44495</v>
      </c>
      <c r="B75" s="32" t="s">
        <v>1041</v>
      </c>
      <c r="C75" s="31" t="s">
        <v>1042</v>
      </c>
      <c r="D75" s="31" t="s">
        <v>1043</v>
      </c>
      <c r="E75" s="31" t="s">
        <v>598</v>
      </c>
      <c r="F75" s="90">
        <v>993159</v>
      </c>
      <c r="G75" s="32">
        <v>39.479999999999997</v>
      </c>
      <c r="H75" s="32" t="s">
        <v>1045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3"/>
  <sheetViews>
    <sheetView zoomScale="85" zoomScaleNormal="85" workbookViewId="0">
      <selection activeCell="K27" sqref="K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872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44496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599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589</v>
      </c>
      <c r="C9" s="100"/>
      <c r="D9" s="101" t="s">
        <v>600</v>
      </c>
      <c r="E9" s="100" t="s">
        <v>601</v>
      </c>
      <c r="F9" s="100" t="s">
        <v>602</v>
      </c>
      <c r="G9" s="100" t="s">
        <v>603</v>
      </c>
      <c r="H9" s="100" t="s">
        <v>604</v>
      </c>
      <c r="I9" s="100" t="s">
        <v>605</v>
      </c>
      <c r="J9" s="99" t="s">
        <v>606</v>
      </c>
      <c r="K9" s="100" t="s">
        <v>607</v>
      </c>
      <c r="L9" s="102" t="s">
        <v>608</v>
      </c>
      <c r="M9" s="102" t="s">
        <v>609</v>
      </c>
      <c r="N9" s="100" t="s">
        <v>610</v>
      </c>
      <c r="O9" s="101" t="s">
        <v>611</v>
      </c>
      <c r="P9" s="100" t="s">
        <v>858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37">
        <v>1</v>
      </c>
      <c r="B10" s="309">
        <v>44454</v>
      </c>
      <c r="C10" s="338"/>
      <c r="D10" s="310" t="s">
        <v>299</v>
      </c>
      <c r="E10" s="311" t="s">
        <v>614</v>
      </c>
      <c r="F10" s="312">
        <v>2195</v>
      </c>
      <c r="G10" s="312">
        <v>2080</v>
      </c>
      <c r="H10" s="311">
        <v>2295</v>
      </c>
      <c r="I10" s="313" t="s">
        <v>851</v>
      </c>
      <c r="J10" s="314" t="s">
        <v>865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612</v>
      </c>
      <c r="O10" s="317">
        <v>44469</v>
      </c>
      <c r="P10" s="312">
        <f>VLOOKUP(D10,'MidCap Intra'!B11:C504,2,0)</f>
        <v>2093.6</v>
      </c>
      <c r="Q10" s="1"/>
      <c r="R10" s="1" t="s">
        <v>613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380</v>
      </c>
      <c r="E11" s="110" t="s">
        <v>614</v>
      </c>
      <c r="F11" s="107" t="s">
        <v>854</v>
      </c>
      <c r="G11" s="107">
        <v>1395</v>
      </c>
      <c r="H11" s="110"/>
      <c r="I11" s="111" t="s">
        <v>855</v>
      </c>
      <c r="J11" s="112" t="s">
        <v>615</v>
      </c>
      <c r="K11" s="113"/>
      <c r="L11" s="108"/>
      <c r="M11" s="114"/>
      <c r="N11" s="109"/>
      <c r="O11" s="110"/>
      <c r="P11" s="107">
        <f>VLOOKUP(D11,'MidCap Intra'!B13:C506,2,0)</f>
        <v>1462.4</v>
      </c>
      <c r="Q11" s="1"/>
      <c r="R11" s="1" t="s">
        <v>613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425</v>
      </c>
      <c r="E12" s="300" t="s">
        <v>614</v>
      </c>
      <c r="F12" s="301">
        <v>3130</v>
      </c>
      <c r="G12" s="301">
        <v>2920</v>
      </c>
      <c r="H12" s="300">
        <v>3320</v>
      </c>
      <c r="I12" s="302" t="s">
        <v>850</v>
      </c>
      <c r="J12" s="103" t="s">
        <v>873</v>
      </c>
      <c r="K12" s="103">
        <f t="shared" ref="K12:K13" si="3">H12-F12</f>
        <v>190</v>
      </c>
      <c r="L12" s="104">
        <f t="shared" ref="L12:L13" si="4">(F12*-0.7)/100</f>
        <v>-21.91</v>
      </c>
      <c r="M12" s="105">
        <f t="shared" ref="M12:M13" si="5">(K12+L12)/F12</f>
        <v>5.3702875399361021E-2</v>
      </c>
      <c r="N12" s="103" t="s">
        <v>612</v>
      </c>
      <c r="O12" s="106">
        <v>44473</v>
      </c>
      <c r="P12" s="301"/>
      <c r="Q12" s="1"/>
      <c r="R12" s="1" t="s">
        <v>613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18">
        <v>4</v>
      </c>
      <c r="B13" s="319">
        <v>44466</v>
      </c>
      <c r="C13" s="320"/>
      <c r="D13" s="321" t="s">
        <v>130</v>
      </c>
      <c r="E13" s="322" t="s">
        <v>614</v>
      </c>
      <c r="F13" s="323">
        <v>527.5</v>
      </c>
      <c r="G13" s="323">
        <v>495</v>
      </c>
      <c r="H13" s="322">
        <v>495</v>
      </c>
      <c r="I13" s="324" t="s">
        <v>859</v>
      </c>
      <c r="J13" s="304" t="s">
        <v>1010</v>
      </c>
      <c r="K13" s="304">
        <f t="shared" si="3"/>
        <v>-32.5</v>
      </c>
      <c r="L13" s="305">
        <f t="shared" si="4"/>
        <v>-3.6924999999999999</v>
      </c>
      <c r="M13" s="306">
        <f t="shared" si="5"/>
        <v>-6.8611374407582942E-2</v>
      </c>
      <c r="N13" s="304" t="s">
        <v>625</v>
      </c>
      <c r="O13" s="307">
        <v>44491</v>
      </c>
      <c r="P13" s="323"/>
      <c r="Q13" s="1"/>
      <c r="R13" s="1" t="s">
        <v>613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251</v>
      </c>
      <c r="E14" s="300" t="s">
        <v>614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866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612</v>
      </c>
      <c r="O14" s="106">
        <v>44470</v>
      </c>
      <c r="P14" s="301"/>
      <c r="Q14" s="1"/>
      <c r="R14" s="1" t="s">
        <v>613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18">
        <v>6</v>
      </c>
      <c r="B15" s="319">
        <v>44466</v>
      </c>
      <c r="C15" s="320"/>
      <c r="D15" s="321" t="s">
        <v>252</v>
      </c>
      <c r="E15" s="322" t="s">
        <v>614</v>
      </c>
      <c r="F15" s="323">
        <v>2040</v>
      </c>
      <c r="G15" s="323">
        <v>1895</v>
      </c>
      <c r="H15" s="322">
        <f>(2155+1895)/2</f>
        <v>2025</v>
      </c>
      <c r="I15" s="324" t="s">
        <v>860</v>
      </c>
      <c r="J15" s="304" t="s">
        <v>965</v>
      </c>
      <c r="K15" s="304">
        <f t="shared" si="6"/>
        <v>-15</v>
      </c>
      <c r="L15" s="305">
        <f t="shared" si="7"/>
        <v>-14.28</v>
      </c>
      <c r="M15" s="306">
        <f t="shared" si="8"/>
        <v>-1.4352941176470589E-2</v>
      </c>
      <c r="N15" s="304" t="s">
        <v>625</v>
      </c>
      <c r="O15" s="307">
        <v>44494</v>
      </c>
      <c r="P15" s="323"/>
      <c r="Q15" s="1"/>
      <c r="R15" s="1" t="s">
        <v>616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256</v>
      </c>
      <c r="E16" s="300" t="s">
        <v>614</v>
      </c>
      <c r="F16" s="301">
        <v>1580</v>
      </c>
      <c r="G16" s="301">
        <v>1490</v>
      </c>
      <c r="H16" s="300">
        <v>1685</v>
      </c>
      <c r="I16" s="302" t="s">
        <v>861</v>
      </c>
      <c r="J16" s="103" t="s">
        <v>950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612</v>
      </c>
      <c r="O16" s="106">
        <v>44481</v>
      </c>
      <c r="P16" s="301"/>
      <c r="Q16" s="1"/>
      <c r="R16" s="1" t="s">
        <v>613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348</v>
      </c>
      <c r="E17" s="322" t="s">
        <v>614</v>
      </c>
      <c r="F17" s="323">
        <v>3270</v>
      </c>
      <c r="G17" s="323">
        <v>3140</v>
      </c>
      <c r="H17" s="322">
        <v>3025</v>
      </c>
      <c r="I17" s="324" t="s">
        <v>862</v>
      </c>
      <c r="J17" s="304" t="s">
        <v>867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625</v>
      </c>
      <c r="O17" s="307">
        <v>44470</v>
      </c>
      <c r="P17" s="323"/>
      <c r="Q17" s="1"/>
      <c r="R17" s="1" t="s">
        <v>613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413</v>
      </c>
      <c r="E18" s="300" t="s">
        <v>614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853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612</v>
      </c>
      <c r="O18" s="106">
        <v>44470</v>
      </c>
      <c r="P18" s="301"/>
      <c r="Q18" s="1"/>
      <c r="R18" s="1" t="s">
        <v>616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179</v>
      </c>
      <c r="E19" s="300" t="s">
        <v>614</v>
      </c>
      <c r="F19" s="301">
        <v>3120</v>
      </c>
      <c r="G19" s="301">
        <v>2980</v>
      </c>
      <c r="H19" s="300">
        <v>3315</v>
      </c>
      <c r="I19" s="302" t="s">
        <v>874</v>
      </c>
      <c r="J19" s="103" t="s">
        <v>930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612</v>
      </c>
      <c r="O19" s="106">
        <v>44477</v>
      </c>
      <c r="P19" s="301"/>
      <c r="Q19" s="1"/>
      <c r="R19" s="1" t="s">
        <v>613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118</v>
      </c>
      <c r="E20" s="110" t="s">
        <v>614</v>
      </c>
      <c r="F20" s="107" t="s">
        <v>894</v>
      </c>
      <c r="G20" s="107">
        <v>660</v>
      </c>
      <c r="H20" s="110"/>
      <c r="I20" s="111" t="s">
        <v>895</v>
      </c>
      <c r="J20" s="112" t="s">
        <v>615</v>
      </c>
      <c r="K20" s="113"/>
      <c r="L20" s="108"/>
      <c r="M20" s="114"/>
      <c r="N20" s="109"/>
      <c r="O20" s="110"/>
      <c r="P20" s="107">
        <f>VLOOKUP(D20,'MidCap Intra'!B22:C521,2,0)</f>
        <v>690.05</v>
      </c>
      <c r="Q20" s="1"/>
      <c r="R20" s="1" t="s">
        <v>613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18">
        <v>12</v>
      </c>
      <c r="B21" s="376">
        <v>44474</v>
      </c>
      <c r="C21" s="320"/>
      <c r="D21" s="321" t="s">
        <v>531</v>
      </c>
      <c r="E21" s="322" t="s">
        <v>614</v>
      </c>
      <c r="F21" s="323">
        <v>675</v>
      </c>
      <c r="G21" s="323">
        <v>619</v>
      </c>
      <c r="H21" s="322">
        <f>(615+708.5)/2</f>
        <v>661.75</v>
      </c>
      <c r="I21" s="324" t="s">
        <v>896</v>
      </c>
      <c r="J21" s="304" t="s">
        <v>998</v>
      </c>
      <c r="K21" s="304">
        <f t="shared" ref="K21" si="21">H21-F21</f>
        <v>-13.25</v>
      </c>
      <c r="L21" s="305">
        <f t="shared" ref="L21" si="22">(F21*-0.7)/100</f>
        <v>-4.7249999999999996</v>
      </c>
      <c r="M21" s="306">
        <f t="shared" ref="M21" si="23">(K21+L21)/F21</f>
        <v>-2.6629629629629632E-2</v>
      </c>
      <c r="N21" s="304" t="s">
        <v>625</v>
      </c>
      <c r="O21" s="307">
        <v>44490</v>
      </c>
      <c r="P21" s="323"/>
      <c r="Q21" s="1"/>
      <c r="R21" s="1" t="s">
        <v>613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296">
        <v>13</v>
      </c>
      <c r="B22" s="297">
        <v>44475</v>
      </c>
      <c r="C22" s="298"/>
      <c r="D22" s="299" t="s">
        <v>138</v>
      </c>
      <c r="E22" s="300" t="s">
        <v>614</v>
      </c>
      <c r="F22" s="301">
        <v>231.5</v>
      </c>
      <c r="G22" s="301">
        <v>216</v>
      </c>
      <c r="H22" s="300">
        <v>259.5</v>
      </c>
      <c r="I22" s="302" t="s">
        <v>911</v>
      </c>
      <c r="J22" s="103" t="s">
        <v>970</v>
      </c>
      <c r="K22" s="103">
        <f t="shared" ref="K22" si="24">H22-F22</f>
        <v>28</v>
      </c>
      <c r="L22" s="104">
        <f t="shared" ref="L22" si="25">(F22*-0.7)/100</f>
        <v>-1.6204999999999998</v>
      </c>
      <c r="M22" s="105">
        <f t="shared" ref="M22" si="26">(K22+L22)/F22</f>
        <v>0.11395032397408207</v>
      </c>
      <c r="N22" s="103" t="s">
        <v>612</v>
      </c>
      <c r="O22" s="106">
        <v>44483</v>
      </c>
      <c r="P22" s="301"/>
      <c r="Q22" s="1"/>
      <c r="R22" s="1" t="s">
        <v>613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81</v>
      </c>
      <c r="E23" s="110" t="s">
        <v>614</v>
      </c>
      <c r="F23" s="107" t="s">
        <v>940</v>
      </c>
      <c r="G23" s="107">
        <v>3670</v>
      </c>
      <c r="H23" s="110"/>
      <c r="I23" s="111" t="s">
        <v>941</v>
      </c>
      <c r="J23" s="112" t="s">
        <v>615</v>
      </c>
      <c r="K23" s="113"/>
      <c r="L23" s="108"/>
      <c r="M23" s="114"/>
      <c r="N23" s="109"/>
      <c r="O23" s="110"/>
      <c r="P23" s="107">
        <f>VLOOKUP(D23,'MidCap Intra'!B25:C515,2,0)</f>
        <v>3692.8</v>
      </c>
      <c r="Q23" s="1"/>
      <c r="R23" s="1" t="s">
        <v>613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210</v>
      </c>
      <c r="E24" s="110" t="s">
        <v>614</v>
      </c>
      <c r="F24" s="107" t="s">
        <v>943</v>
      </c>
      <c r="G24" s="107">
        <v>6980</v>
      </c>
      <c r="H24" s="110"/>
      <c r="I24" s="111" t="s">
        <v>944</v>
      </c>
      <c r="J24" s="112" t="s">
        <v>615</v>
      </c>
      <c r="K24" s="113"/>
      <c r="L24" s="108"/>
      <c r="M24" s="114"/>
      <c r="N24" s="109"/>
      <c r="O24" s="110"/>
      <c r="P24" s="107">
        <f>VLOOKUP(D24,'MidCap Intra'!B26:C515,2,0)</f>
        <v>7269.1</v>
      </c>
      <c r="Q24" s="1"/>
      <c r="R24" s="1" t="s">
        <v>613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318">
        <v>16</v>
      </c>
      <c r="B25" s="319">
        <v>44487</v>
      </c>
      <c r="C25" s="320"/>
      <c r="D25" s="321" t="s">
        <v>532</v>
      </c>
      <c r="E25" s="322" t="s">
        <v>614</v>
      </c>
      <c r="F25" s="323">
        <v>411.5</v>
      </c>
      <c r="G25" s="323">
        <v>387</v>
      </c>
      <c r="H25" s="322">
        <v>387</v>
      </c>
      <c r="I25" s="324" t="s">
        <v>979</v>
      </c>
      <c r="J25" s="304" t="s">
        <v>1017</v>
      </c>
      <c r="K25" s="304">
        <f t="shared" ref="K25" si="27">H25-F25</f>
        <v>-24.5</v>
      </c>
      <c r="L25" s="305">
        <f t="shared" ref="L25" si="28">(F25*-0.7)/100</f>
        <v>-2.8804999999999996</v>
      </c>
      <c r="M25" s="306">
        <f t="shared" ref="M25" si="29">(K25+L25)/F25</f>
        <v>-6.6538274605103281E-2</v>
      </c>
      <c r="N25" s="304" t="s">
        <v>625</v>
      </c>
      <c r="O25" s="307">
        <v>44494</v>
      </c>
      <c r="P25" s="323"/>
      <c r="Q25" s="1"/>
      <c r="R25" s="1" t="s">
        <v>613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18">
        <v>17</v>
      </c>
      <c r="B26" s="319">
        <v>44490</v>
      </c>
      <c r="C26" s="320"/>
      <c r="D26" s="321" t="s">
        <v>268</v>
      </c>
      <c r="E26" s="322" t="s">
        <v>614</v>
      </c>
      <c r="F26" s="323">
        <v>590</v>
      </c>
      <c r="G26" s="323">
        <v>549</v>
      </c>
      <c r="H26" s="322">
        <v>549</v>
      </c>
      <c r="I26" s="324" t="s">
        <v>1001</v>
      </c>
      <c r="J26" s="304" t="s">
        <v>1009</v>
      </c>
      <c r="K26" s="304">
        <f t="shared" ref="K26" si="30">H26-F26</f>
        <v>-41</v>
      </c>
      <c r="L26" s="305">
        <f t="shared" ref="L26" si="31">(F26*-0.7)/100</f>
        <v>-4.13</v>
      </c>
      <c r="M26" s="306">
        <f t="shared" ref="M26" si="32">(K26+L26)/F26</f>
        <v>-7.6491525423728821E-2</v>
      </c>
      <c r="N26" s="304" t="s">
        <v>625</v>
      </c>
      <c r="O26" s="307">
        <v>44491</v>
      </c>
      <c r="P26" s="323"/>
      <c r="Q26" s="1"/>
      <c r="R26" s="1" t="s">
        <v>613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499" customFormat="1" ht="12.75" customHeight="1">
      <c r="A27" s="487">
        <v>18</v>
      </c>
      <c r="B27" s="488">
        <v>44495</v>
      </c>
      <c r="C27" s="489"/>
      <c r="D27" s="490" t="s">
        <v>126</v>
      </c>
      <c r="E27" s="491" t="s">
        <v>614</v>
      </c>
      <c r="F27" s="492" t="s">
        <v>1132</v>
      </c>
      <c r="G27" s="492">
        <v>1395</v>
      </c>
      <c r="H27" s="491"/>
      <c r="I27" s="493" t="s">
        <v>1133</v>
      </c>
      <c r="J27" s="494" t="s">
        <v>615</v>
      </c>
      <c r="K27" s="494"/>
      <c r="L27" s="495"/>
      <c r="M27" s="496"/>
      <c r="N27" s="494"/>
      <c r="O27" s="497"/>
      <c r="P27" s="492"/>
      <c r="Q27" s="498"/>
      <c r="R27" s="498"/>
      <c r="S27" s="498"/>
      <c r="T27" s="498"/>
      <c r="U27" s="498"/>
      <c r="V27" s="498"/>
      <c r="W27" s="498"/>
      <c r="X27" s="498"/>
      <c r="Y27" s="498"/>
      <c r="Z27" s="498"/>
      <c r="AA27" s="498"/>
      <c r="AB27" s="498"/>
      <c r="AC27" s="498"/>
      <c r="AD27" s="498"/>
      <c r="AE27" s="498"/>
      <c r="AF27" s="498"/>
      <c r="AG27" s="498"/>
      <c r="AH27" s="498"/>
      <c r="AI27" s="498"/>
      <c r="AJ27" s="498"/>
      <c r="AK27" s="498"/>
      <c r="AL27" s="498"/>
    </row>
    <row r="28" spans="1:38" s="499" customFormat="1" ht="12.75" customHeight="1">
      <c r="A28" s="487"/>
      <c r="B28" s="488"/>
      <c r="C28" s="489"/>
      <c r="D28" s="490"/>
      <c r="E28" s="491"/>
      <c r="F28" s="492"/>
      <c r="G28" s="492"/>
      <c r="H28" s="491"/>
      <c r="I28" s="493"/>
      <c r="J28" s="494"/>
      <c r="K28" s="494"/>
      <c r="L28" s="495"/>
      <c r="M28" s="496"/>
      <c r="N28" s="494"/>
      <c r="O28" s="497"/>
      <c r="P28" s="492"/>
      <c r="Q28" s="498"/>
      <c r="R28" s="498"/>
      <c r="S28" s="498"/>
      <c r="T28" s="498"/>
      <c r="U28" s="498"/>
      <c r="V28" s="498"/>
      <c r="W28" s="498"/>
      <c r="X28" s="498"/>
      <c r="Y28" s="498"/>
      <c r="Z28" s="498"/>
      <c r="AA28" s="498"/>
      <c r="AB28" s="498"/>
      <c r="AC28" s="498"/>
      <c r="AD28" s="498"/>
      <c r="AE28" s="498"/>
      <c r="AF28" s="498"/>
      <c r="AG28" s="498"/>
      <c r="AH28" s="498"/>
      <c r="AI28" s="498"/>
      <c r="AJ28" s="498"/>
      <c r="AK28" s="498"/>
      <c r="AL28" s="498"/>
    </row>
    <row r="29" spans="1:38" ht="13.9" customHeight="1">
      <c r="A29" s="113"/>
      <c r="B29" s="108"/>
      <c r="C29" s="114"/>
      <c r="D29" s="109"/>
      <c r="E29" s="110"/>
      <c r="F29" s="107"/>
      <c r="G29" s="107"/>
      <c r="H29" s="110"/>
      <c r="I29" s="111"/>
      <c r="J29" s="112"/>
      <c r="K29" s="113"/>
      <c r="L29" s="108"/>
      <c r="M29" s="114"/>
      <c r="N29" s="109"/>
      <c r="O29" s="110"/>
      <c r="P29" s="11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4.25" customHeight="1">
      <c r="A30" s="120"/>
      <c r="B30" s="121"/>
      <c r="C30" s="122"/>
      <c r="D30" s="123"/>
      <c r="E30" s="124"/>
      <c r="F30" s="124"/>
      <c r="H30" s="124"/>
      <c r="I30" s="125"/>
      <c r="J30" s="126"/>
      <c r="K30" s="126"/>
      <c r="L30" s="127"/>
      <c r="M30" s="128"/>
      <c r="N30" s="129"/>
      <c r="O30" s="130"/>
      <c r="P30" s="131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4.25" customHeight="1">
      <c r="A31" s="120"/>
      <c r="B31" s="121"/>
      <c r="C31" s="122"/>
      <c r="D31" s="123"/>
      <c r="E31" s="124"/>
      <c r="F31" s="124"/>
      <c r="G31" s="120"/>
      <c r="H31" s="124"/>
      <c r="I31" s="125"/>
      <c r="J31" s="126"/>
      <c r="K31" s="126"/>
      <c r="L31" s="127"/>
      <c r="M31" s="128"/>
      <c r="N31" s="129"/>
      <c r="O31" s="130"/>
      <c r="P31" s="131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617</v>
      </c>
      <c r="B32" s="133"/>
      <c r="C32" s="134"/>
      <c r="D32" s="135"/>
      <c r="E32" s="136"/>
      <c r="F32" s="136"/>
      <c r="G32" s="136"/>
      <c r="H32" s="136"/>
      <c r="I32" s="136"/>
      <c r="J32" s="137"/>
      <c r="K32" s="136"/>
      <c r="L32" s="138"/>
      <c r="M32" s="59"/>
      <c r="N32" s="137"/>
      <c r="O32" s="13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9" t="s">
        <v>618</v>
      </c>
      <c r="B33" s="132"/>
      <c r="C33" s="132"/>
      <c r="D33" s="132"/>
      <c r="E33" s="44"/>
      <c r="F33" s="140" t="s">
        <v>619</v>
      </c>
      <c r="G33" s="6"/>
      <c r="H33" s="6"/>
      <c r="I33" s="6"/>
      <c r="J33" s="141"/>
      <c r="K33" s="142"/>
      <c r="L33" s="142"/>
      <c r="M33" s="143"/>
      <c r="N33" s="1"/>
      <c r="O33" s="1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32" t="s">
        <v>620</v>
      </c>
      <c r="B34" s="132"/>
      <c r="C34" s="132"/>
      <c r="D34" s="132"/>
      <c r="E34" s="6"/>
      <c r="F34" s="140" t="s">
        <v>621</v>
      </c>
      <c r="G34" s="6"/>
      <c r="H34" s="6"/>
      <c r="I34" s="6"/>
      <c r="J34" s="141"/>
      <c r="K34" s="142"/>
      <c r="L34" s="142"/>
      <c r="M34" s="143"/>
      <c r="N34" s="1"/>
      <c r="O34" s="1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32"/>
      <c r="B35" s="132"/>
      <c r="C35" s="132"/>
      <c r="D35" s="132"/>
      <c r="E35" s="6"/>
      <c r="F35" s="6"/>
      <c r="G35" s="6"/>
      <c r="H35" s="6"/>
      <c r="I35" s="6"/>
      <c r="J35" s="145"/>
      <c r="K35" s="142"/>
      <c r="L35" s="142"/>
      <c r="M35" s="6"/>
      <c r="N35" s="146"/>
      <c r="O35" s="1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.75" customHeight="1">
      <c r="A36" s="1"/>
      <c r="B36" s="147" t="s">
        <v>622</v>
      </c>
      <c r="C36" s="147"/>
      <c r="D36" s="147"/>
      <c r="E36" s="147"/>
      <c r="F36" s="148"/>
      <c r="G36" s="6"/>
      <c r="H36" s="6"/>
      <c r="I36" s="149"/>
      <c r="J36" s="150"/>
      <c r="K36" s="151"/>
      <c r="L36" s="150"/>
      <c r="M36" s="6"/>
      <c r="N36" s="1"/>
      <c r="O36" s="1"/>
      <c r="P36" s="1"/>
      <c r="R36" s="59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99" t="s">
        <v>16</v>
      </c>
      <c r="B37" s="152" t="s">
        <v>589</v>
      </c>
      <c r="C37" s="102"/>
      <c r="D37" s="101" t="s">
        <v>600</v>
      </c>
      <c r="E37" s="100" t="s">
        <v>601</v>
      </c>
      <c r="F37" s="100" t="s">
        <v>602</v>
      </c>
      <c r="G37" s="100" t="s">
        <v>623</v>
      </c>
      <c r="H37" s="100" t="s">
        <v>604</v>
      </c>
      <c r="I37" s="100" t="s">
        <v>605</v>
      </c>
      <c r="J37" s="100" t="s">
        <v>606</v>
      </c>
      <c r="K37" s="100" t="s">
        <v>624</v>
      </c>
      <c r="L37" s="153" t="s">
        <v>608</v>
      </c>
      <c r="M37" s="102" t="s">
        <v>609</v>
      </c>
      <c r="N37" s="100" t="s">
        <v>610</v>
      </c>
      <c r="O37" s="101" t="s">
        <v>611</v>
      </c>
      <c r="P37" s="1"/>
      <c r="Q37" s="1"/>
      <c r="R37" s="59"/>
      <c r="S37" s="59"/>
      <c r="T37" s="59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s="269" customFormat="1" ht="15" customHeight="1">
      <c r="A38" s="419">
        <v>1</v>
      </c>
      <c r="B38" s="360">
        <v>44462</v>
      </c>
      <c r="C38" s="420"/>
      <c r="D38" s="421" t="s">
        <v>89</v>
      </c>
      <c r="E38" s="422" t="s">
        <v>614</v>
      </c>
      <c r="F38" s="422">
        <v>1707</v>
      </c>
      <c r="G38" s="422">
        <v>1670</v>
      </c>
      <c r="H38" s="422">
        <v>1709</v>
      </c>
      <c r="I38" s="422" t="s">
        <v>849</v>
      </c>
      <c r="J38" s="363" t="s">
        <v>946</v>
      </c>
      <c r="K38" s="363">
        <f t="shared" ref="K38:K39" si="33">H38-F38</f>
        <v>2</v>
      </c>
      <c r="L38" s="423">
        <f>(F38*-0.7)/100</f>
        <v>-11.948999999999998</v>
      </c>
      <c r="M38" s="424">
        <f t="shared" ref="M38:M39" si="34">(K38+L38)/F38</f>
        <v>-5.8283538371411824E-3</v>
      </c>
      <c r="N38" s="363" t="s">
        <v>612</v>
      </c>
      <c r="O38" s="425">
        <v>44480</v>
      </c>
      <c r="R38" s="288" t="s">
        <v>613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0">
        <v>2</v>
      </c>
      <c r="B39" s="267">
        <v>44470</v>
      </c>
      <c r="C39" s="291"/>
      <c r="D39" s="308" t="s">
        <v>195</v>
      </c>
      <c r="E39" s="303" t="s">
        <v>614</v>
      </c>
      <c r="F39" s="303">
        <v>822</v>
      </c>
      <c r="G39" s="303">
        <v>797</v>
      </c>
      <c r="H39" s="303">
        <v>842</v>
      </c>
      <c r="I39" s="303" t="s">
        <v>868</v>
      </c>
      <c r="J39" s="103" t="s">
        <v>951</v>
      </c>
      <c r="K39" s="103">
        <f t="shared" si="33"/>
        <v>20</v>
      </c>
      <c r="L39" s="104">
        <f>(F39*-0.7)/100</f>
        <v>-5.7539999999999996</v>
      </c>
      <c r="M39" s="105">
        <f t="shared" si="34"/>
        <v>1.7330900243309005E-2</v>
      </c>
      <c r="N39" s="103" t="s">
        <v>612</v>
      </c>
      <c r="O39" s="106">
        <v>44481</v>
      </c>
      <c r="R39" s="288" t="s">
        <v>613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3</v>
      </c>
      <c r="B40" s="267">
        <v>44470</v>
      </c>
      <c r="C40" s="291"/>
      <c r="D40" s="308" t="s">
        <v>354</v>
      </c>
      <c r="E40" s="303" t="s">
        <v>614</v>
      </c>
      <c r="F40" s="303">
        <v>814</v>
      </c>
      <c r="G40" s="303">
        <v>794</v>
      </c>
      <c r="H40" s="303">
        <v>832.5</v>
      </c>
      <c r="I40" s="303" t="s">
        <v>869</v>
      </c>
      <c r="J40" s="103" t="s">
        <v>912</v>
      </c>
      <c r="K40" s="103">
        <f t="shared" ref="K40" si="35">H40-F40</f>
        <v>18.5</v>
      </c>
      <c r="L40" s="104">
        <f>(F40*-0.7)/100</f>
        <v>-5.6979999999999995</v>
      </c>
      <c r="M40" s="105">
        <f t="shared" ref="M40" si="36">(K40+L40)/F40</f>
        <v>1.5727272727272725E-2</v>
      </c>
      <c r="N40" s="103" t="s">
        <v>612</v>
      </c>
      <c r="O40" s="106">
        <v>44475</v>
      </c>
      <c r="R40" s="288" t="s">
        <v>613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4</v>
      </c>
      <c r="B41" s="267">
        <v>44470</v>
      </c>
      <c r="C41" s="291"/>
      <c r="D41" s="308" t="s">
        <v>247</v>
      </c>
      <c r="E41" s="303" t="s">
        <v>614</v>
      </c>
      <c r="F41" s="303">
        <v>54.95</v>
      </c>
      <c r="G41" s="303">
        <v>53</v>
      </c>
      <c r="H41" s="303">
        <v>56.2</v>
      </c>
      <c r="I41" s="303" t="s">
        <v>870</v>
      </c>
      <c r="J41" s="103" t="s">
        <v>871</v>
      </c>
      <c r="K41" s="103">
        <f t="shared" ref="K41:K43" si="37">H41-F41</f>
        <v>1.25</v>
      </c>
      <c r="L41" s="104">
        <f>(F41*-0.07)/100</f>
        <v>-3.8465000000000006E-2</v>
      </c>
      <c r="M41" s="105">
        <f t="shared" ref="M41:M43" si="38">(K41+L41)/F41</f>
        <v>2.2047952684258416E-2</v>
      </c>
      <c r="N41" s="103" t="s">
        <v>612</v>
      </c>
      <c r="O41" s="374">
        <v>44470</v>
      </c>
      <c r="R41" s="288" t="s">
        <v>613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5</v>
      </c>
      <c r="B42" s="267">
        <v>44474</v>
      </c>
      <c r="C42" s="291"/>
      <c r="D42" s="308" t="s">
        <v>198</v>
      </c>
      <c r="E42" s="303" t="s">
        <v>614</v>
      </c>
      <c r="F42" s="303">
        <v>809.5</v>
      </c>
      <c r="G42" s="303">
        <v>788</v>
      </c>
      <c r="H42" s="303">
        <v>830</v>
      </c>
      <c r="I42" s="303" t="s">
        <v>893</v>
      </c>
      <c r="J42" s="103" t="s">
        <v>914</v>
      </c>
      <c r="K42" s="103">
        <f t="shared" si="37"/>
        <v>20.5</v>
      </c>
      <c r="L42" s="104">
        <f>(F42*-0.7)/100</f>
        <v>-5.6665000000000001</v>
      </c>
      <c r="M42" s="105">
        <f t="shared" si="38"/>
        <v>1.8324274243360101E-2</v>
      </c>
      <c r="N42" s="103" t="s">
        <v>612</v>
      </c>
      <c r="O42" s="106">
        <v>44475</v>
      </c>
      <c r="R42" s="288" t="s">
        <v>613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90">
        <v>6</v>
      </c>
      <c r="B43" s="267">
        <v>44474</v>
      </c>
      <c r="C43" s="291"/>
      <c r="D43" s="308" t="s">
        <v>81</v>
      </c>
      <c r="E43" s="303" t="s">
        <v>614</v>
      </c>
      <c r="F43" s="303">
        <v>3890</v>
      </c>
      <c r="G43" s="303">
        <v>3770</v>
      </c>
      <c r="H43" s="303">
        <v>3992.5</v>
      </c>
      <c r="I43" s="303" t="s">
        <v>897</v>
      </c>
      <c r="J43" s="103" t="s">
        <v>913</v>
      </c>
      <c r="K43" s="103">
        <f t="shared" si="37"/>
        <v>102.5</v>
      </c>
      <c r="L43" s="104">
        <f>(F43*-0.7)/100</f>
        <v>-27.23</v>
      </c>
      <c r="M43" s="105">
        <f t="shared" si="38"/>
        <v>1.9349614395886887E-2</v>
      </c>
      <c r="N43" s="103" t="s">
        <v>612</v>
      </c>
      <c r="O43" s="106">
        <v>44475</v>
      </c>
      <c r="R43" s="288" t="s">
        <v>613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290">
        <v>7</v>
      </c>
      <c r="B44" s="267">
        <v>44474</v>
      </c>
      <c r="C44" s="291"/>
      <c r="D44" s="308" t="s">
        <v>890</v>
      </c>
      <c r="E44" s="303" t="s">
        <v>614</v>
      </c>
      <c r="F44" s="303">
        <v>985.5</v>
      </c>
      <c r="G44" s="303">
        <v>960</v>
      </c>
      <c r="H44" s="303">
        <v>998</v>
      </c>
      <c r="I44" s="303">
        <v>1020</v>
      </c>
      <c r="J44" s="103" t="s">
        <v>898</v>
      </c>
      <c r="K44" s="103">
        <f t="shared" ref="K44" si="39">H44-F44</f>
        <v>12.5</v>
      </c>
      <c r="L44" s="104">
        <f>(F44*-0.07)/100</f>
        <v>-0.68985000000000019</v>
      </c>
      <c r="M44" s="105">
        <f t="shared" ref="M44" si="40">(K44+L44)/F44</f>
        <v>1.1983916793505835E-2</v>
      </c>
      <c r="N44" s="103" t="s">
        <v>612</v>
      </c>
      <c r="O44" s="374">
        <v>44474</v>
      </c>
      <c r="R44" s="288" t="s">
        <v>616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8</v>
      </c>
      <c r="B45" s="388">
        <v>44476</v>
      </c>
      <c r="C45" s="291"/>
      <c r="D45" s="308" t="s">
        <v>468</v>
      </c>
      <c r="E45" s="303" t="s">
        <v>614</v>
      </c>
      <c r="F45" s="303">
        <v>192.5</v>
      </c>
      <c r="G45" s="303">
        <v>186</v>
      </c>
      <c r="H45" s="303">
        <v>197.25</v>
      </c>
      <c r="I45" s="303" t="s">
        <v>918</v>
      </c>
      <c r="J45" s="103" t="s">
        <v>919</v>
      </c>
      <c r="K45" s="103">
        <f t="shared" ref="K45:K46" si="41">H45-F45</f>
        <v>4.75</v>
      </c>
      <c r="L45" s="104">
        <f>(F45*-0.07)/100</f>
        <v>-0.13475000000000001</v>
      </c>
      <c r="M45" s="105">
        <f t="shared" ref="M45:M46" si="42">(K45+L45)/F45</f>
        <v>2.3975324675324674E-2</v>
      </c>
      <c r="N45" s="103" t="s">
        <v>612</v>
      </c>
      <c r="O45" s="374">
        <v>44476</v>
      </c>
      <c r="R45" s="288" t="s">
        <v>616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444">
        <v>9</v>
      </c>
      <c r="B46" s="441">
        <v>44476</v>
      </c>
      <c r="C46" s="445"/>
      <c r="D46" s="446" t="s">
        <v>424</v>
      </c>
      <c r="E46" s="440" t="s">
        <v>614</v>
      </c>
      <c r="F46" s="440">
        <v>1804</v>
      </c>
      <c r="G46" s="440">
        <v>1745</v>
      </c>
      <c r="H46" s="440">
        <v>1745</v>
      </c>
      <c r="I46" s="440" t="s">
        <v>923</v>
      </c>
      <c r="J46" s="304" t="s">
        <v>1000</v>
      </c>
      <c r="K46" s="304">
        <f t="shared" si="41"/>
        <v>-59</v>
      </c>
      <c r="L46" s="305">
        <f>(F46*-0.7)/100</f>
        <v>-12.628</v>
      </c>
      <c r="M46" s="306">
        <f t="shared" si="42"/>
        <v>-3.9705099778270511E-2</v>
      </c>
      <c r="N46" s="304" t="s">
        <v>625</v>
      </c>
      <c r="O46" s="307">
        <v>44490</v>
      </c>
      <c r="R46" s="288" t="s">
        <v>613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290">
        <v>10</v>
      </c>
      <c r="B47" s="388">
        <v>44477</v>
      </c>
      <c r="C47" s="291"/>
      <c r="D47" s="308" t="s">
        <v>532</v>
      </c>
      <c r="E47" s="303" t="s">
        <v>614</v>
      </c>
      <c r="F47" s="303">
        <v>410.5</v>
      </c>
      <c r="G47" s="303">
        <v>399</v>
      </c>
      <c r="H47" s="303">
        <v>423</v>
      </c>
      <c r="I47" s="303" t="s">
        <v>937</v>
      </c>
      <c r="J47" s="103" t="s">
        <v>898</v>
      </c>
      <c r="K47" s="103">
        <f t="shared" ref="K47" si="43">H47-F47</f>
        <v>12.5</v>
      </c>
      <c r="L47" s="104">
        <f>(F47*-0.7)/100</f>
        <v>-2.8734999999999995</v>
      </c>
      <c r="M47" s="105">
        <f t="shared" ref="M47" si="44">(K47+L47)/F47</f>
        <v>2.3450669914738126E-2</v>
      </c>
      <c r="N47" s="103" t="s">
        <v>612</v>
      </c>
      <c r="O47" s="106">
        <v>44481</v>
      </c>
      <c r="R47" s="288" t="s">
        <v>613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90">
        <v>11</v>
      </c>
      <c r="B48" s="388">
        <v>44477</v>
      </c>
      <c r="C48" s="291"/>
      <c r="D48" s="308" t="s">
        <v>354</v>
      </c>
      <c r="E48" s="303" t="s">
        <v>614</v>
      </c>
      <c r="F48" s="303">
        <v>808</v>
      </c>
      <c r="G48" s="303">
        <v>788</v>
      </c>
      <c r="H48" s="303">
        <v>821.5</v>
      </c>
      <c r="I48" s="303" t="s">
        <v>938</v>
      </c>
      <c r="J48" s="103" t="s">
        <v>939</v>
      </c>
      <c r="K48" s="103">
        <f t="shared" ref="K48" si="45">H48-F48</f>
        <v>13.5</v>
      </c>
      <c r="L48" s="104">
        <f>(F48*-0.07)/100</f>
        <v>-0.56559999999999999</v>
      </c>
      <c r="M48" s="105">
        <f t="shared" ref="M48" si="46">(K48+L48)/F48</f>
        <v>1.600792079207921E-2</v>
      </c>
      <c r="N48" s="103" t="s">
        <v>612</v>
      </c>
      <c r="O48" s="374">
        <v>44476</v>
      </c>
      <c r="R48" s="288" t="s">
        <v>613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290">
        <v>12</v>
      </c>
      <c r="B49" s="388">
        <v>44480</v>
      </c>
      <c r="C49" s="291"/>
      <c r="D49" s="308" t="s">
        <v>297</v>
      </c>
      <c r="E49" s="303" t="s">
        <v>614</v>
      </c>
      <c r="F49" s="303">
        <v>237</v>
      </c>
      <c r="G49" s="303">
        <v>230</v>
      </c>
      <c r="H49" s="303">
        <v>244.5</v>
      </c>
      <c r="I49" s="303" t="s">
        <v>945</v>
      </c>
      <c r="J49" s="103" t="s">
        <v>887</v>
      </c>
      <c r="K49" s="103">
        <f t="shared" ref="K49:K51" si="47">H49-F49</f>
        <v>7.5</v>
      </c>
      <c r="L49" s="104">
        <f>(F49*-0.07)/100</f>
        <v>-0.16589999999999999</v>
      </c>
      <c r="M49" s="105">
        <f t="shared" ref="M49:M51" si="48">(K49+L49)/F49</f>
        <v>3.0945569620253167E-2</v>
      </c>
      <c r="N49" s="103" t="s">
        <v>612</v>
      </c>
      <c r="O49" s="374">
        <v>44480</v>
      </c>
      <c r="R49" s="288" t="s">
        <v>613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290">
        <v>13</v>
      </c>
      <c r="B50" s="388">
        <v>44480</v>
      </c>
      <c r="C50" s="291"/>
      <c r="D50" s="308" t="s">
        <v>198</v>
      </c>
      <c r="E50" s="303" t="s">
        <v>614</v>
      </c>
      <c r="F50" s="303">
        <v>813.5</v>
      </c>
      <c r="G50" s="303">
        <v>790</v>
      </c>
      <c r="H50" s="303">
        <v>836</v>
      </c>
      <c r="I50" s="303" t="s">
        <v>947</v>
      </c>
      <c r="J50" s="103" t="s">
        <v>964</v>
      </c>
      <c r="K50" s="103">
        <f t="shared" si="47"/>
        <v>22.5</v>
      </c>
      <c r="L50" s="104">
        <f>(F50*-0.7)/100</f>
        <v>-5.6944999999999997</v>
      </c>
      <c r="M50" s="105">
        <f t="shared" si="48"/>
        <v>2.065826674861709E-2</v>
      </c>
      <c r="N50" s="103" t="s">
        <v>612</v>
      </c>
      <c r="O50" s="106">
        <v>44482</v>
      </c>
      <c r="R50" s="288" t="s">
        <v>613</v>
      </c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444">
        <v>14</v>
      </c>
      <c r="B51" s="441">
        <v>44481</v>
      </c>
      <c r="C51" s="445"/>
      <c r="D51" s="446" t="s">
        <v>297</v>
      </c>
      <c r="E51" s="440" t="s">
        <v>614</v>
      </c>
      <c r="F51" s="440">
        <v>236.5</v>
      </c>
      <c r="G51" s="440">
        <v>230</v>
      </c>
      <c r="H51" s="440">
        <v>230</v>
      </c>
      <c r="I51" s="440" t="s">
        <v>945</v>
      </c>
      <c r="J51" s="304" t="s">
        <v>978</v>
      </c>
      <c r="K51" s="304">
        <f t="shared" si="47"/>
        <v>-6.5</v>
      </c>
      <c r="L51" s="305">
        <f>(F51*-0.7)/100</f>
        <v>-1.6554999999999997</v>
      </c>
      <c r="M51" s="306">
        <f t="shared" si="48"/>
        <v>-3.4484143763213529E-2</v>
      </c>
      <c r="N51" s="304" t="s">
        <v>625</v>
      </c>
      <c r="O51" s="307">
        <v>44483</v>
      </c>
      <c r="R51" s="288" t="s">
        <v>613</v>
      </c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269" customFormat="1" ht="15" customHeight="1">
      <c r="A52" s="444">
        <v>15</v>
      </c>
      <c r="B52" s="441">
        <v>44481</v>
      </c>
      <c r="C52" s="445"/>
      <c r="D52" s="446" t="s">
        <v>952</v>
      </c>
      <c r="E52" s="440" t="s">
        <v>614</v>
      </c>
      <c r="F52" s="440">
        <v>513</v>
      </c>
      <c r="G52" s="440">
        <v>498</v>
      </c>
      <c r="H52" s="440">
        <v>498</v>
      </c>
      <c r="I52" s="440" t="s">
        <v>953</v>
      </c>
      <c r="J52" s="304" t="s">
        <v>965</v>
      </c>
      <c r="K52" s="304">
        <f t="shared" ref="K52" si="49">H52-F52</f>
        <v>-15</v>
      </c>
      <c r="L52" s="305">
        <f>(F52*-0.7)/100</f>
        <v>-3.5909999999999997</v>
      </c>
      <c r="M52" s="306">
        <f t="shared" ref="M52" si="50">(K52+L52)/F52</f>
        <v>-3.623976608187135E-2</v>
      </c>
      <c r="N52" s="304" t="s">
        <v>625</v>
      </c>
      <c r="O52" s="307">
        <v>44482</v>
      </c>
      <c r="R52" s="288" t="s">
        <v>613</v>
      </c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s="269" customFormat="1" ht="15" customHeight="1">
      <c r="A53" s="280">
        <v>16</v>
      </c>
      <c r="B53" s="336">
        <v>44487</v>
      </c>
      <c r="C53" s="281"/>
      <c r="D53" s="282" t="s">
        <v>117</v>
      </c>
      <c r="E53" s="283" t="s">
        <v>614</v>
      </c>
      <c r="F53" s="283" t="s">
        <v>980</v>
      </c>
      <c r="G53" s="283">
        <v>1638</v>
      </c>
      <c r="H53" s="283"/>
      <c r="I53" s="283" t="s">
        <v>981</v>
      </c>
      <c r="J53" s="280" t="s">
        <v>615</v>
      </c>
      <c r="K53" s="336"/>
      <c r="L53" s="281"/>
      <c r="M53" s="282"/>
      <c r="N53" s="283"/>
      <c r="O53" s="283"/>
      <c r="R53" s="288" t="s">
        <v>613</v>
      </c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8"/>
    </row>
    <row r="54" spans="1:38" s="269" customFormat="1" ht="15" customHeight="1">
      <c r="A54" s="444">
        <v>17</v>
      </c>
      <c r="B54" s="441">
        <v>44489</v>
      </c>
      <c r="C54" s="445"/>
      <c r="D54" s="446" t="s">
        <v>179</v>
      </c>
      <c r="E54" s="440" t="s">
        <v>614</v>
      </c>
      <c r="F54" s="440">
        <v>3170</v>
      </c>
      <c r="G54" s="440">
        <v>3070</v>
      </c>
      <c r="H54" s="440">
        <v>3070</v>
      </c>
      <c r="I54" s="440" t="s">
        <v>990</v>
      </c>
      <c r="J54" s="304" t="s">
        <v>991</v>
      </c>
      <c r="K54" s="304">
        <f t="shared" ref="K54" si="51">H54-F54</f>
        <v>-100</v>
      </c>
      <c r="L54" s="305">
        <f>(F54*-0.07)/100</f>
        <v>-2.2190000000000003</v>
      </c>
      <c r="M54" s="306">
        <f t="shared" ref="M54" si="52">(K54+L54)/F54</f>
        <v>-3.2245741324921133E-2</v>
      </c>
      <c r="N54" s="304" t="s">
        <v>625</v>
      </c>
      <c r="O54" s="473">
        <v>44489</v>
      </c>
      <c r="R54" s="288" t="s">
        <v>613</v>
      </c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s="269" customFormat="1" ht="15" customHeight="1">
      <c r="A55" s="280">
        <v>18</v>
      </c>
      <c r="B55" s="336">
        <v>44491</v>
      </c>
      <c r="C55" s="281"/>
      <c r="D55" s="282" t="s">
        <v>115</v>
      </c>
      <c r="E55" s="283" t="s">
        <v>614</v>
      </c>
      <c r="F55" s="283" t="s">
        <v>1011</v>
      </c>
      <c r="G55" s="283">
        <v>2850</v>
      </c>
      <c r="H55" s="283"/>
      <c r="I55" s="283" t="s">
        <v>1012</v>
      </c>
      <c r="J55" s="280" t="s">
        <v>615</v>
      </c>
      <c r="K55" s="336"/>
      <c r="L55" s="281"/>
      <c r="M55" s="282"/>
      <c r="N55" s="283"/>
      <c r="O55" s="283"/>
      <c r="R55" s="288" t="s">
        <v>613</v>
      </c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</row>
    <row r="56" spans="1:38" s="269" customFormat="1" ht="15" customHeight="1">
      <c r="A56" s="280">
        <v>19</v>
      </c>
      <c r="B56" s="336">
        <v>44495</v>
      </c>
      <c r="C56" s="281"/>
      <c r="D56" s="282" t="s">
        <v>202</v>
      </c>
      <c r="E56" s="283" t="s">
        <v>614</v>
      </c>
      <c r="F56" s="283" t="s">
        <v>1046</v>
      </c>
      <c r="G56" s="283">
        <v>3390</v>
      </c>
      <c r="H56" s="283"/>
      <c r="I56" s="283" t="s">
        <v>1047</v>
      </c>
      <c r="J56" s="280" t="s">
        <v>615</v>
      </c>
      <c r="K56" s="336"/>
      <c r="L56" s="281"/>
      <c r="M56" s="282"/>
      <c r="N56" s="283"/>
      <c r="O56" s="283"/>
      <c r="R56" s="288" t="s">
        <v>613</v>
      </c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</row>
    <row r="57" spans="1:38" s="269" customFormat="1" ht="15" customHeight="1">
      <c r="A57" s="280"/>
      <c r="B57" s="336"/>
      <c r="C57" s="281"/>
      <c r="D57" s="282"/>
      <c r="E57" s="283"/>
      <c r="F57" s="283"/>
      <c r="G57" s="283"/>
      <c r="H57" s="283"/>
      <c r="I57" s="283"/>
      <c r="J57" s="280"/>
      <c r="K57" s="336"/>
      <c r="L57" s="281"/>
      <c r="M57" s="282"/>
      <c r="N57" s="283"/>
      <c r="O57" s="283"/>
      <c r="R57" s="28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</row>
    <row r="58" spans="1:38" s="269" customFormat="1" ht="15" customHeight="1">
      <c r="A58" s="280"/>
      <c r="B58" s="336"/>
      <c r="C58" s="281"/>
      <c r="D58" s="282"/>
      <c r="E58" s="283"/>
      <c r="F58" s="283"/>
      <c r="G58" s="283"/>
      <c r="H58" s="283"/>
      <c r="I58" s="283"/>
      <c r="J58" s="280"/>
      <c r="K58" s="336"/>
      <c r="L58" s="281"/>
      <c r="M58" s="282"/>
      <c r="N58" s="283"/>
      <c r="O58" s="283"/>
      <c r="R58" s="28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</row>
    <row r="59" spans="1:38" ht="15" customHeight="1">
      <c r="A59" s="271"/>
      <c r="B59" s="272"/>
      <c r="C59" s="273"/>
      <c r="D59" s="274"/>
      <c r="E59" s="275"/>
      <c r="F59" s="275"/>
      <c r="G59" s="275"/>
      <c r="H59" s="275"/>
      <c r="I59" s="275"/>
      <c r="J59" s="284"/>
      <c r="K59" s="284"/>
      <c r="L59" s="276"/>
      <c r="M59" s="285"/>
      <c r="N59" s="284"/>
      <c r="O59" s="286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155"/>
      <c r="B61" s="121"/>
      <c r="C61" s="156"/>
      <c r="D61" s="157"/>
      <c r="E61" s="120"/>
      <c r="F61" s="120"/>
      <c r="G61" s="120"/>
      <c r="H61" s="120"/>
      <c r="I61" s="120"/>
      <c r="J61" s="158"/>
      <c r="K61" s="158"/>
      <c r="L61" s="159"/>
      <c r="M61" s="160"/>
      <c r="N61" s="126"/>
      <c r="O61" s="161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44.25" customHeight="1">
      <c r="A62" s="132" t="s">
        <v>617</v>
      </c>
      <c r="B62" s="156"/>
      <c r="C62" s="156"/>
      <c r="D62" s="1"/>
      <c r="E62" s="6"/>
      <c r="F62" s="6"/>
      <c r="G62" s="6"/>
      <c r="H62" s="6" t="s">
        <v>629</v>
      </c>
      <c r="I62" s="6"/>
      <c r="J62" s="6"/>
      <c r="K62" s="128"/>
      <c r="L62" s="160"/>
      <c r="M62" s="128"/>
      <c r="N62" s="129"/>
      <c r="O62" s="128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2.75" customHeight="1">
      <c r="A63" s="139" t="s">
        <v>618</v>
      </c>
      <c r="B63" s="132"/>
      <c r="C63" s="132"/>
      <c r="D63" s="132"/>
      <c r="E63" s="44"/>
      <c r="F63" s="140" t="s">
        <v>619</v>
      </c>
      <c r="G63" s="59"/>
      <c r="H63" s="44"/>
      <c r="I63" s="59"/>
      <c r="J63" s="6"/>
      <c r="K63" s="162"/>
      <c r="L63" s="163"/>
      <c r="M63" s="6"/>
      <c r="N63" s="122"/>
      <c r="O63" s="164"/>
      <c r="P63" s="44"/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ht="14.25" customHeight="1">
      <c r="A64" s="139"/>
      <c r="B64" s="132"/>
      <c r="C64" s="132"/>
      <c r="D64" s="132"/>
      <c r="E64" s="6"/>
      <c r="F64" s="140" t="s">
        <v>621</v>
      </c>
      <c r="G64" s="59"/>
      <c r="H64" s="44"/>
      <c r="I64" s="59"/>
      <c r="J64" s="6"/>
      <c r="K64" s="162"/>
      <c r="L64" s="163"/>
      <c r="M64" s="6"/>
      <c r="N64" s="122"/>
      <c r="O64" s="164"/>
      <c r="P64" s="44"/>
      <c r="Q64" s="44"/>
      <c r="R64" s="6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ht="14.25" customHeight="1">
      <c r="A65" s="132"/>
      <c r="B65" s="132"/>
      <c r="C65" s="132"/>
      <c r="D65" s="132"/>
      <c r="E65" s="6"/>
      <c r="F65" s="6"/>
      <c r="G65" s="6"/>
      <c r="H65" s="6"/>
      <c r="I65" s="6"/>
      <c r="J65" s="145"/>
      <c r="K65" s="142"/>
      <c r="L65" s="143"/>
      <c r="M65" s="6"/>
      <c r="N65" s="146"/>
      <c r="O65" s="1"/>
      <c r="P65" s="44"/>
      <c r="Q65" s="44"/>
      <c r="R65" s="6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ht="12.75" customHeight="1">
      <c r="A66" s="165" t="s">
        <v>630</v>
      </c>
      <c r="B66" s="165"/>
      <c r="C66" s="165"/>
      <c r="D66" s="165"/>
      <c r="E66" s="6"/>
      <c r="F66" s="6"/>
      <c r="G66" s="6"/>
      <c r="H66" s="6"/>
      <c r="I66" s="6"/>
      <c r="J66" s="6"/>
      <c r="K66" s="6"/>
      <c r="L66" s="6"/>
      <c r="M66" s="6"/>
      <c r="N66" s="6"/>
      <c r="O66" s="24"/>
      <c r="Q66" s="44"/>
      <c r="R66" s="6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1:38" ht="38.25" customHeight="1">
      <c r="A67" s="100" t="s">
        <v>16</v>
      </c>
      <c r="B67" s="100" t="s">
        <v>589</v>
      </c>
      <c r="C67" s="100"/>
      <c r="D67" s="101" t="s">
        <v>600</v>
      </c>
      <c r="E67" s="100" t="s">
        <v>601</v>
      </c>
      <c r="F67" s="100" t="s">
        <v>602</v>
      </c>
      <c r="G67" s="100" t="s">
        <v>623</v>
      </c>
      <c r="H67" s="100" t="s">
        <v>604</v>
      </c>
      <c r="I67" s="100" t="s">
        <v>605</v>
      </c>
      <c r="J67" s="99" t="s">
        <v>606</v>
      </c>
      <c r="K67" s="166" t="s">
        <v>631</v>
      </c>
      <c r="L67" s="102" t="s">
        <v>608</v>
      </c>
      <c r="M67" s="166" t="s">
        <v>632</v>
      </c>
      <c r="N67" s="100" t="s">
        <v>633</v>
      </c>
      <c r="O67" s="99" t="s">
        <v>610</v>
      </c>
      <c r="P67" s="101" t="s">
        <v>611</v>
      </c>
      <c r="Q67" s="44"/>
      <c r="R67" s="6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s="269" customFormat="1" ht="13.5" customHeight="1">
      <c r="A68" s="359">
        <v>1</v>
      </c>
      <c r="B68" s="360">
        <v>44469</v>
      </c>
      <c r="C68" s="361"/>
      <c r="D68" s="361" t="s">
        <v>863</v>
      </c>
      <c r="E68" s="359" t="s">
        <v>614</v>
      </c>
      <c r="F68" s="359">
        <v>1597.5</v>
      </c>
      <c r="G68" s="359">
        <v>1575</v>
      </c>
      <c r="H68" s="362">
        <v>1599</v>
      </c>
      <c r="I68" s="362">
        <v>1640</v>
      </c>
      <c r="J68" s="363" t="s">
        <v>889</v>
      </c>
      <c r="K68" s="364">
        <f t="shared" ref="K68" si="53">H68-F68</f>
        <v>1.5</v>
      </c>
      <c r="L68" s="365">
        <f t="shared" ref="L68" si="54">(H68*N68)*0.07%</f>
        <v>615.61500000000012</v>
      </c>
      <c r="M68" s="366">
        <f t="shared" ref="M68" si="55">(K68*N68)-L68</f>
        <v>209.38499999999988</v>
      </c>
      <c r="N68" s="362">
        <v>550</v>
      </c>
      <c r="O68" s="367" t="s">
        <v>735</v>
      </c>
      <c r="P68" s="368">
        <v>44473</v>
      </c>
      <c r="Q68" s="278"/>
      <c r="R68" s="333" t="s">
        <v>613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332"/>
      <c r="AG68" s="289"/>
      <c r="AH68" s="331"/>
      <c r="AI68" s="331"/>
      <c r="AJ68" s="332"/>
      <c r="AK68" s="332"/>
      <c r="AL68" s="332"/>
    </row>
    <row r="69" spans="1:38" s="269" customFormat="1" ht="13.5" customHeight="1">
      <c r="A69" s="357">
        <v>2</v>
      </c>
      <c r="B69" s="267">
        <v>44469</v>
      </c>
      <c r="C69" s="358"/>
      <c r="D69" s="358" t="s">
        <v>864</v>
      </c>
      <c r="E69" s="357" t="s">
        <v>614</v>
      </c>
      <c r="F69" s="357">
        <v>727.5</v>
      </c>
      <c r="G69" s="357">
        <v>717</v>
      </c>
      <c r="H69" s="354">
        <v>735</v>
      </c>
      <c r="I69" s="354">
        <v>745</v>
      </c>
      <c r="J69" s="103" t="s">
        <v>887</v>
      </c>
      <c r="K69" s="351">
        <f t="shared" ref="K69" si="56">H69-F69</f>
        <v>7.5</v>
      </c>
      <c r="L69" s="352">
        <f t="shared" ref="L69" si="57">(H69*N69)*0.07%</f>
        <v>565.95000000000005</v>
      </c>
      <c r="M69" s="353">
        <f t="shared" ref="M69" si="58">(K69*N69)-L69</f>
        <v>7684.05</v>
      </c>
      <c r="N69" s="354">
        <v>1100</v>
      </c>
      <c r="O69" s="355" t="s">
        <v>612</v>
      </c>
      <c r="P69" s="356">
        <v>44473</v>
      </c>
      <c r="Q69" s="278"/>
      <c r="R69" s="333" t="s">
        <v>613</v>
      </c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332"/>
      <c r="AG69" s="289"/>
      <c r="AH69" s="331"/>
      <c r="AI69" s="331"/>
      <c r="AJ69" s="332"/>
      <c r="AK69" s="332"/>
      <c r="AL69" s="332"/>
    </row>
    <row r="70" spans="1:38" s="269" customFormat="1" ht="13.5" customHeight="1">
      <c r="A70" s="357">
        <v>3</v>
      </c>
      <c r="B70" s="267">
        <v>44473</v>
      </c>
      <c r="C70" s="358"/>
      <c r="D70" s="358" t="s">
        <v>875</v>
      </c>
      <c r="E70" s="357" t="s">
        <v>614</v>
      </c>
      <c r="F70" s="357">
        <v>1229</v>
      </c>
      <c r="G70" s="357">
        <v>1212</v>
      </c>
      <c r="H70" s="354">
        <v>1243</v>
      </c>
      <c r="I70" s="354" t="s">
        <v>876</v>
      </c>
      <c r="J70" s="103" t="s">
        <v>888</v>
      </c>
      <c r="K70" s="351">
        <f t="shared" ref="K70" si="59">H70-F70</f>
        <v>14</v>
      </c>
      <c r="L70" s="352">
        <f t="shared" ref="L70" si="60">(H70*N70)*0.07%</f>
        <v>652.57500000000005</v>
      </c>
      <c r="M70" s="353">
        <f t="shared" ref="M70" si="61">(K70*N70)-L70</f>
        <v>9847.4249999999993</v>
      </c>
      <c r="N70" s="354">
        <v>750</v>
      </c>
      <c r="O70" s="355" t="s">
        <v>612</v>
      </c>
      <c r="P70" s="356">
        <v>44473</v>
      </c>
      <c r="Q70" s="278"/>
      <c r="R70" s="333" t="s">
        <v>616</v>
      </c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332"/>
      <c r="AG70" s="289"/>
      <c r="AH70" s="331"/>
      <c r="AI70" s="331"/>
      <c r="AJ70" s="332"/>
      <c r="AK70" s="332"/>
      <c r="AL70" s="332"/>
    </row>
    <row r="71" spans="1:38" s="269" customFormat="1" ht="13.5" customHeight="1">
      <c r="A71" s="357">
        <v>4</v>
      </c>
      <c r="B71" s="267">
        <v>44473</v>
      </c>
      <c r="C71" s="358"/>
      <c r="D71" s="358" t="s">
        <v>877</v>
      </c>
      <c r="E71" s="357" t="s">
        <v>614</v>
      </c>
      <c r="F71" s="357">
        <v>1674</v>
      </c>
      <c r="G71" s="357">
        <v>1650</v>
      </c>
      <c r="H71" s="354">
        <v>1690</v>
      </c>
      <c r="I71" s="354" t="s">
        <v>878</v>
      </c>
      <c r="J71" s="103" t="s">
        <v>891</v>
      </c>
      <c r="K71" s="351">
        <f t="shared" ref="K71:K73" si="62">H71-F71</f>
        <v>16</v>
      </c>
      <c r="L71" s="352">
        <f t="shared" ref="L71:L73" si="63">(H71*N71)*0.07%</f>
        <v>709.80000000000007</v>
      </c>
      <c r="M71" s="353">
        <f t="shared" ref="M71:M73" si="64">(K71*N71)-L71</f>
        <v>8890.2000000000007</v>
      </c>
      <c r="N71" s="354">
        <v>600</v>
      </c>
      <c r="O71" s="355" t="s">
        <v>612</v>
      </c>
      <c r="P71" s="356">
        <v>44474</v>
      </c>
      <c r="Q71" s="278"/>
      <c r="R71" s="333" t="s">
        <v>613</v>
      </c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332"/>
      <c r="AG71" s="289"/>
      <c r="AH71" s="331"/>
      <c r="AI71" s="331"/>
      <c r="AJ71" s="332"/>
      <c r="AK71" s="332"/>
      <c r="AL71" s="332"/>
    </row>
    <row r="72" spans="1:38" s="269" customFormat="1" ht="13.5" customHeight="1">
      <c r="A72" s="357">
        <v>5</v>
      </c>
      <c r="B72" s="267">
        <v>44473</v>
      </c>
      <c r="C72" s="358"/>
      <c r="D72" s="358" t="s">
        <v>879</v>
      </c>
      <c r="E72" s="357" t="s">
        <v>614</v>
      </c>
      <c r="F72" s="357">
        <v>702</v>
      </c>
      <c r="G72" s="357">
        <v>690</v>
      </c>
      <c r="H72" s="354">
        <v>708</v>
      </c>
      <c r="I72" s="354" t="s">
        <v>880</v>
      </c>
      <c r="J72" s="103" t="s">
        <v>902</v>
      </c>
      <c r="K72" s="351">
        <f t="shared" si="62"/>
        <v>6</v>
      </c>
      <c r="L72" s="352">
        <f t="shared" si="63"/>
        <v>681.45</v>
      </c>
      <c r="M72" s="353">
        <f t="shared" si="64"/>
        <v>7568.55</v>
      </c>
      <c r="N72" s="354">
        <v>1375</v>
      </c>
      <c r="O72" s="355" t="s">
        <v>612</v>
      </c>
      <c r="P72" s="356">
        <v>44475</v>
      </c>
      <c r="Q72" s="278"/>
      <c r="R72" s="333" t="s">
        <v>616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332"/>
      <c r="AG72" s="289"/>
      <c r="AH72" s="331"/>
      <c r="AI72" s="331"/>
      <c r="AJ72" s="332"/>
      <c r="AK72" s="332"/>
      <c r="AL72" s="332"/>
    </row>
    <row r="73" spans="1:38" s="269" customFormat="1" ht="13.5" customHeight="1">
      <c r="A73" s="375">
        <v>6</v>
      </c>
      <c r="B73" s="376">
        <v>44473</v>
      </c>
      <c r="C73" s="377"/>
      <c r="D73" s="377" t="s">
        <v>885</v>
      </c>
      <c r="E73" s="375" t="s">
        <v>614</v>
      </c>
      <c r="F73" s="375">
        <v>565.5</v>
      </c>
      <c r="G73" s="375">
        <v>555</v>
      </c>
      <c r="H73" s="378">
        <v>555</v>
      </c>
      <c r="I73" s="378">
        <v>585</v>
      </c>
      <c r="J73" s="304" t="s">
        <v>903</v>
      </c>
      <c r="K73" s="382">
        <f t="shared" si="62"/>
        <v>-10.5</v>
      </c>
      <c r="L73" s="383">
        <f t="shared" si="63"/>
        <v>543.90000000000009</v>
      </c>
      <c r="M73" s="384">
        <f t="shared" si="64"/>
        <v>-15243.9</v>
      </c>
      <c r="N73" s="378">
        <v>1400</v>
      </c>
      <c r="O73" s="385" t="s">
        <v>625</v>
      </c>
      <c r="P73" s="386">
        <v>44475</v>
      </c>
      <c r="Q73" s="278"/>
      <c r="R73" s="333" t="s">
        <v>616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332"/>
      <c r="AG73" s="289"/>
      <c r="AH73" s="331"/>
      <c r="AI73" s="331"/>
      <c r="AJ73" s="332"/>
      <c r="AK73" s="332"/>
      <c r="AL73" s="332"/>
    </row>
    <row r="74" spans="1:38" s="269" customFormat="1" ht="13.5" customHeight="1">
      <c r="A74" s="357">
        <v>7</v>
      </c>
      <c r="B74" s="267">
        <v>44473</v>
      </c>
      <c r="C74" s="358"/>
      <c r="D74" s="358" t="s">
        <v>863</v>
      </c>
      <c r="E74" s="357" t="s">
        <v>614</v>
      </c>
      <c r="F74" s="357">
        <v>1590</v>
      </c>
      <c r="G74" s="357">
        <v>1568</v>
      </c>
      <c r="H74" s="354">
        <v>1605.5</v>
      </c>
      <c r="I74" s="354" t="s">
        <v>886</v>
      </c>
      <c r="J74" s="103" t="s">
        <v>906</v>
      </c>
      <c r="K74" s="351">
        <f t="shared" ref="K74" si="65">H74-F74</f>
        <v>15.5</v>
      </c>
      <c r="L74" s="352">
        <f t="shared" ref="L74" si="66">(H74*N74)*0.07%</f>
        <v>618.11750000000006</v>
      </c>
      <c r="M74" s="353">
        <f t="shared" ref="M74" si="67">(K74*N74)-L74</f>
        <v>7906.8824999999997</v>
      </c>
      <c r="N74" s="354">
        <v>550</v>
      </c>
      <c r="O74" s="355" t="s">
        <v>612</v>
      </c>
      <c r="P74" s="356">
        <v>44475</v>
      </c>
      <c r="Q74" s="278"/>
      <c r="R74" s="333" t="s">
        <v>613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2"/>
      <c r="AG74" s="289"/>
      <c r="AH74" s="331"/>
      <c r="AI74" s="331"/>
      <c r="AJ74" s="332"/>
      <c r="AK74" s="332"/>
      <c r="AL74" s="332"/>
    </row>
    <row r="75" spans="1:38" s="269" customFormat="1" ht="13.5" customHeight="1">
      <c r="A75" s="357">
        <v>8</v>
      </c>
      <c r="B75" s="267">
        <v>44474</v>
      </c>
      <c r="C75" s="358"/>
      <c r="D75" s="358" t="s">
        <v>864</v>
      </c>
      <c r="E75" s="357" t="s">
        <v>614</v>
      </c>
      <c r="F75" s="357">
        <v>726.5</v>
      </c>
      <c r="G75" s="357">
        <v>715</v>
      </c>
      <c r="H75" s="354">
        <v>737.5</v>
      </c>
      <c r="I75" s="354">
        <v>745</v>
      </c>
      <c r="J75" s="103" t="s">
        <v>892</v>
      </c>
      <c r="K75" s="351">
        <f t="shared" ref="K75:K76" si="68">H75-F75</f>
        <v>11</v>
      </c>
      <c r="L75" s="352">
        <f t="shared" ref="L75:L76" si="69">(H75*N75)*0.07%</f>
        <v>567.87500000000011</v>
      </c>
      <c r="M75" s="353">
        <f t="shared" ref="M75:M76" si="70">(K75*N75)-L75</f>
        <v>11532.125</v>
      </c>
      <c r="N75" s="354">
        <v>1100</v>
      </c>
      <c r="O75" s="355" t="s">
        <v>612</v>
      </c>
      <c r="P75" s="356">
        <v>44474</v>
      </c>
      <c r="Q75" s="278"/>
      <c r="R75" s="333" t="s">
        <v>613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2"/>
      <c r="AG75" s="289"/>
      <c r="AH75" s="331"/>
      <c r="AI75" s="331"/>
      <c r="AJ75" s="332"/>
      <c r="AK75" s="332"/>
      <c r="AL75" s="332"/>
    </row>
    <row r="76" spans="1:38" s="269" customFormat="1" ht="13.5" customHeight="1">
      <c r="A76" s="357">
        <v>9</v>
      </c>
      <c r="B76" s="267">
        <v>44474</v>
      </c>
      <c r="C76" s="358"/>
      <c r="D76" s="358" t="s">
        <v>963</v>
      </c>
      <c r="E76" s="357" t="s">
        <v>614</v>
      </c>
      <c r="F76" s="357">
        <v>1721</v>
      </c>
      <c r="G76" s="357">
        <v>1698</v>
      </c>
      <c r="H76" s="354">
        <v>1737</v>
      </c>
      <c r="I76" s="354" t="s">
        <v>899</v>
      </c>
      <c r="J76" s="103" t="s">
        <v>891</v>
      </c>
      <c r="K76" s="351">
        <f t="shared" si="68"/>
        <v>16</v>
      </c>
      <c r="L76" s="352">
        <f t="shared" si="69"/>
        <v>699.14250000000015</v>
      </c>
      <c r="M76" s="353">
        <f t="shared" si="70"/>
        <v>8500.8575000000001</v>
      </c>
      <c r="N76" s="354">
        <v>575</v>
      </c>
      <c r="O76" s="355" t="s">
        <v>612</v>
      </c>
      <c r="P76" s="356">
        <v>44475</v>
      </c>
      <c r="Q76" s="278"/>
      <c r="R76" s="333" t="s">
        <v>616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332"/>
      <c r="AG76" s="289"/>
      <c r="AH76" s="331"/>
      <c r="AI76" s="331"/>
      <c r="AJ76" s="332"/>
      <c r="AK76" s="332"/>
      <c r="AL76" s="332"/>
    </row>
    <row r="77" spans="1:38" s="269" customFormat="1" ht="13.5" customHeight="1">
      <c r="A77" s="375">
        <v>10</v>
      </c>
      <c r="B77" s="376">
        <v>44475</v>
      </c>
      <c r="C77" s="377"/>
      <c r="D77" s="377" t="s">
        <v>875</v>
      </c>
      <c r="E77" s="375" t="s">
        <v>614</v>
      </c>
      <c r="F77" s="375">
        <v>1251</v>
      </c>
      <c r="G77" s="375">
        <v>1232</v>
      </c>
      <c r="H77" s="378">
        <v>1232</v>
      </c>
      <c r="I77" s="378" t="s">
        <v>900</v>
      </c>
      <c r="J77" s="304" t="s">
        <v>904</v>
      </c>
      <c r="K77" s="382">
        <f t="shared" ref="K77" si="71">H77-F77</f>
        <v>-19</v>
      </c>
      <c r="L77" s="383">
        <f t="shared" ref="L77" si="72">(H77*N77)*0.07%</f>
        <v>646.80000000000007</v>
      </c>
      <c r="M77" s="384">
        <f t="shared" ref="M77" si="73">(K77*N77)-L77</f>
        <v>-14896.8</v>
      </c>
      <c r="N77" s="378">
        <v>750</v>
      </c>
      <c r="O77" s="385" t="s">
        <v>625</v>
      </c>
      <c r="P77" s="386">
        <v>44475</v>
      </c>
      <c r="Q77" s="278"/>
      <c r="R77" s="333" t="s">
        <v>616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332"/>
      <c r="AG77" s="289"/>
      <c r="AH77" s="331"/>
      <c r="AI77" s="331"/>
      <c r="AJ77" s="332"/>
      <c r="AK77" s="332"/>
      <c r="AL77" s="332"/>
    </row>
    <row r="78" spans="1:38" s="269" customFormat="1" ht="13.5" customHeight="1">
      <c r="A78" s="375">
        <v>11</v>
      </c>
      <c r="B78" s="376">
        <v>44475</v>
      </c>
      <c r="C78" s="377"/>
      <c r="D78" s="377" t="s">
        <v>907</v>
      </c>
      <c r="E78" s="375" t="s">
        <v>614</v>
      </c>
      <c r="F78" s="375">
        <v>2692.5</v>
      </c>
      <c r="G78" s="375">
        <v>2650</v>
      </c>
      <c r="H78" s="378">
        <v>2650</v>
      </c>
      <c r="I78" s="378" t="s">
        <v>908</v>
      </c>
      <c r="J78" s="304" t="s">
        <v>931</v>
      </c>
      <c r="K78" s="382">
        <f t="shared" ref="K78:K79" si="74">H78-F78</f>
        <v>-42.5</v>
      </c>
      <c r="L78" s="383">
        <f t="shared" ref="L78:L79" si="75">(H78*N78)*0.07%</f>
        <v>556.50000000000011</v>
      </c>
      <c r="M78" s="384">
        <f t="shared" ref="M78:M79" si="76">(K78*N78)-L78</f>
        <v>-13306.5</v>
      </c>
      <c r="N78" s="378">
        <v>300</v>
      </c>
      <c r="O78" s="385" t="s">
        <v>625</v>
      </c>
      <c r="P78" s="386">
        <v>44475</v>
      </c>
      <c r="Q78" s="278"/>
      <c r="R78" s="333" t="s">
        <v>616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332"/>
      <c r="AG78" s="289"/>
      <c r="AH78" s="331"/>
      <c r="AI78" s="331"/>
      <c r="AJ78" s="332"/>
      <c r="AK78" s="332"/>
      <c r="AL78" s="332"/>
    </row>
    <row r="79" spans="1:38" s="269" customFormat="1" ht="13.5" customHeight="1">
      <c r="A79" s="375">
        <v>12</v>
      </c>
      <c r="B79" s="376">
        <v>44475</v>
      </c>
      <c r="C79" s="377"/>
      <c r="D79" s="377" t="s">
        <v>909</v>
      </c>
      <c r="E79" s="375" t="s">
        <v>614</v>
      </c>
      <c r="F79" s="375">
        <v>3950</v>
      </c>
      <c r="G79" s="375">
        <v>3880</v>
      </c>
      <c r="H79" s="378">
        <v>3890</v>
      </c>
      <c r="I79" s="378" t="s">
        <v>910</v>
      </c>
      <c r="J79" s="304" t="s">
        <v>932</v>
      </c>
      <c r="K79" s="382">
        <f t="shared" si="74"/>
        <v>-60</v>
      </c>
      <c r="L79" s="383">
        <f t="shared" si="75"/>
        <v>544.6</v>
      </c>
      <c r="M79" s="384">
        <f t="shared" si="76"/>
        <v>-12544.6</v>
      </c>
      <c r="N79" s="378">
        <v>200</v>
      </c>
      <c r="O79" s="385" t="s">
        <v>625</v>
      </c>
      <c r="P79" s="386">
        <v>44475</v>
      </c>
      <c r="Q79" s="278"/>
      <c r="R79" s="333" t="s">
        <v>613</v>
      </c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332"/>
      <c r="AG79" s="289"/>
      <c r="AH79" s="331"/>
      <c r="AI79" s="331"/>
      <c r="AJ79" s="332"/>
      <c r="AK79" s="332"/>
      <c r="AL79" s="332"/>
    </row>
    <row r="80" spans="1:38" s="269" customFormat="1" ht="13.5" customHeight="1">
      <c r="A80" s="303">
        <v>13</v>
      </c>
      <c r="B80" s="388">
        <v>44475</v>
      </c>
      <c r="C80" s="389"/>
      <c r="D80" s="389" t="s">
        <v>864</v>
      </c>
      <c r="E80" s="303" t="s">
        <v>614</v>
      </c>
      <c r="F80" s="303">
        <v>726.5</v>
      </c>
      <c r="G80" s="303">
        <v>715</v>
      </c>
      <c r="H80" s="390">
        <v>735.5</v>
      </c>
      <c r="I80" s="390">
        <v>745</v>
      </c>
      <c r="J80" s="391" t="s">
        <v>822</v>
      </c>
      <c r="K80" s="351">
        <f t="shared" ref="K80:K81" si="77">H80-F80</f>
        <v>9</v>
      </c>
      <c r="L80" s="352">
        <f t="shared" ref="L80:L81" si="78">(H80*N80)*0.07%</f>
        <v>566.33500000000004</v>
      </c>
      <c r="M80" s="392">
        <f t="shared" ref="M80:M81" si="79">(K80*N80)-L80</f>
        <v>9333.6650000000009</v>
      </c>
      <c r="N80" s="390">
        <v>1100</v>
      </c>
      <c r="O80" s="393" t="s">
        <v>612</v>
      </c>
      <c r="P80" s="394">
        <v>44476</v>
      </c>
      <c r="Q80" s="278"/>
      <c r="R80" s="333" t="s">
        <v>613</v>
      </c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332"/>
      <c r="AG80" s="289"/>
      <c r="AH80" s="331"/>
      <c r="AI80" s="331"/>
      <c r="AJ80" s="332"/>
      <c r="AK80" s="332"/>
      <c r="AL80" s="332"/>
    </row>
    <row r="81" spans="1:38" s="269" customFormat="1" ht="13.5" customHeight="1">
      <c r="A81" s="359">
        <v>14</v>
      </c>
      <c r="B81" s="360">
        <v>44476</v>
      </c>
      <c r="C81" s="361"/>
      <c r="D81" s="361" t="s">
        <v>924</v>
      </c>
      <c r="E81" s="359" t="s">
        <v>614</v>
      </c>
      <c r="F81" s="359">
        <v>1618</v>
      </c>
      <c r="G81" s="359">
        <v>1594</v>
      </c>
      <c r="H81" s="362">
        <v>1619</v>
      </c>
      <c r="I81" s="362" t="s">
        <v>925</v>
      </c>
      <c r="J81" s="363" t="s">
        <v>847</v>
      </c>
      <c r="K81" s="364">
        <f t="shared" si="77"/>
        <v>1</v>
      </c>
      <c r="L81" s="365">
        <f t="shared" si="78"/>
        <v>538.31750000000011</v>
      </c>
      <c r="M81" s="366">
        <f t="shared" si="79"/>
        <v>-63.317500000000109</v>
      </c>
      <c r="N81" s="362">
        <v>475</v>
      </c>
      <c r="O81" s="367" t="s">
        <v>735</v>
      </c>
      <c r="P81" s="368">
        <v>44473</v>
      </c>
      <c r="Q81" s="278"/>
      <c r="R81" s="333" t="s">
        <v>616</v>
      </c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332"/>
      <c r="AG81" s="289"/>
      <c r="AH81" s="331"/>
      <c r="AI81" s="331"/>
      <c r="AJ81" s="332"/>
      <c r="AK81" s="332"/>
      <c r="AL81" s="332"/>
    </row>
    <row r="82" spans="1:38" s="269" customFormat="1" ht="13.5" customHeight="1">
      <c r="A82" s="375">
        <v>15</v>
      </c>
      <c r="B82" s="376">
        <v>44476</v>
      </c>
      <c r="C82" s="377"/>
      <c r="D82" s="377" t="s">
        <v>926</v>
      </c>
      <c r="E82" s="375" t="s">
        <v>614</v>
      </c>
      <c r="F82" s="375">
        <v>686.5</v>
      </c>
      <c r="G82" s="375">
        <v>679</v>
      </c>
      <c r="H82" s="378">
        <v>679</v>
      </c>
      <c r="I82" s="378">
        <v>700</v>
      </c>
      <c r="J82" s="304" t="s">
        <v>933</v>
      </c>
      <c r="K82" s="382">
        <f t="shared" ref="K82" si="80">H82-F82</f>
        <v>-7.5</v>
      </c>
      <c r="L82" s="383">
        <f t="shared" ref="L82" si="81">(H82*N82)*0.07%</f>
        <v>712.95000000000016</v>
      </c>
      <c r="M82" s="384">
        <f t="shared" ref="M82" si="82">(K82*N82)-L82</f>
        <v>-11962.95</v>
      </c>
      <c r="N82" s="378">
        <v>1500</v>
      </c>
      <c r="O82" s="385" t="s">
        <v>625</v>
      </c>
      <c r="P82" s="386">
        <v>44475</v>
      </c>
      <c r="Q82" s="278"/>
      <c r="R82" s="333" t="s">
        <v>616</v>
      </c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332"/>
      <c r="AG82" s="289"/>
      <c r="AH82" s="331"/>
      <c r="AI82" s="331"/>
      <c r="AJ82" s="332"/>
      <c r="AK82" s="332"/>
      <c r="AL82" s="332"/>
    </row>
    <row r="83" spans="1:38" s="269" customFormat="1" ht="13.5" customHeight="1">
      <c r="A83" s="440">
        <v>16</v>
      </c>
      <c r="B83" s="441">
        <v>44477</v>
      </c>
      <c r="C83" s="442"/>
      <c r="D83" s="442" t="s">
        <v>864</v>
      </c>
      <c r="E83" s="440" t="s">
        <v>614</v>
      </c>
      <c r="F83" s="440">
        <v>726.5</v>
      </c>
      <c r="G83" s="440">
        <v>715</v>
      </c>
      <c r="H83" s="443">
        <v>715</v>
      </c>
      <c r="I83" s="443">
        <v>745</v>
      </c>
      <c r="J83" s="304" t="s">
        <v>961</v>
      </c>
      <c r="K83" s="382">
        <f t="shared" ref="K83:K87" si="83">H83-F83</f>
        <v>-11.5</v>
      </c>
      <c r="L83" s="383">
        <f t="shared" ref="L83:L87" si="84">(H83*N83)*0.07%</f>
        <v>550.55000000000007</v>
      </c>
      <c r="M83" s="384">
        <f t="shared" ref="M83:M87" si="85">(K83*N83)-L83</f>
        <v>-13200.55</v>
      </c>
      <c r="N83" s="378">
        <v>1100</v>
      </c>
      <c r="O83" s="385" t="s">
        <v>625</v>
      </c>
      <c r="P83" s="386">
        <v>44481</v>
      </c>
      <c r="Q83" s="278"/>
      <c r="R83" s="333" t="s">
        <v>613</v>
      </c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397"/>
      <c r="AG83" s="398"/>
      <c r="AH83" s="399"/>
      <c r="AI83" s="399"/>
      <c r="AJ83" s="397"/>
      <c r="AK83" s="397"/>
      <c r="AL83" s="397"/>
    </row>
    <row r="84" spans="1:38" s="408" customFormat="1" ht="13.5" customHeight="1">
      <c r="A84" s="357">
        <v>17</v>
      </c>
      <c r="B84" s="267">
        <v>44480</v>
      </c>
      <c r="C84" s="358"/>
      <c r="D84" s="389" t="s">
        <v>949</v>
      </c>
      <c r="E84" s="357" t="s">
        <v>614</v>
      </c>
      <c r="F84" s="357">
        <v>2235</v>
      </c>
      <c r="G84" s="357">
        <v>2185</v>
      </c>
      <c r="H84" s="354">
        <v>2266</v>
      </c>
      <c r="I84" s="354" t="s">
        <v>948</v>
      </c>
      <c r="J84" s="391" t="s">
        <v>962</v>
      </c>
      <c r="K84" s="351">
        <f t="shared" si="83"/>
        <v>31</v>
      </c>
      <c r="L84" s="352">
        <f t="shared" si="84"/>
        <v>436.20500000000004</v>
      </c>
      <c r="M84" s="392">
        <f t="shared" si="85"/>
        <v>8088.7950000000001</v>
      </c>
      <c r="N84" s="390">
        <v>275</v>
      </c>
      <c r="O84" s="393" t="s">
        <v>612</v>
      </c>
      <c r="P84" s="394">
        <v>44481</v>
      </c>
      <c r="Q84" s="278"/>
      <c r="R84" s="333" t="s">
        <v>616</v>
      </c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292"/>
      <c r="AG84" s="270"/>
      <c r="AH84" s="395"/>
      <c r="AI84" s="395"/>
      <c r="AJ84" s="292"/>
      <c r="AK84" s="292"/>
      <c r="AL84" s="292"/>
    </row>
    <row r="85" spans="1:38" s="448" customFormat="1" ht="13.5" customHeight="1">
      <c r="A85" s="303">
        <v>18</v>
      </c>
      <c r="B85" s="388">
        <v>44481</v>
      </c>
      <c r="C85" s="389"/>
      <c r="D85" s="389" t="s">
        <v>863</v>
      </c>
      <c r="E85" s="303" t="s">
        <v>614</v>
      </c>
      <c r="F85" s="303">
        <v>1631</v>
      </c>
      <c r="G85" s="303">
        <v>1609</v>
      </c>
      <c r="H85" s="390">
        <v>1652</v>
      </c>
      <c r="I85" s="390" t="s">
        <v>956</v>
      </c>
      <c r="J85" s="391" t="s">
        <v>626</v>
      </c>
      <c r="K85" s="351">
        <f t="shared" si="83"/>
        <v>21</v>
      </c>
      <c r="L85" s="352">
        <f t="shared" si="84"/>
        <v>636.0200000000001</v>
      </c>
      <c r="M85" s="392">
        <f t="shared" si="85"/>
        <v>10913.98</v>
      </c>
      <c r="N85" s="390">
        <v>550</v>
      </c>
      <c r="O85" s="393" t="s">
        <v>612</v>
      </c>
      <c r="P85" s="394">
        <v>44483</v>
      </c>
      <c r="Q85" s="278"/>
      <c r="R85" s="333" t="s">
        <v>616</v>
      </c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83"/>
      <c r="AG85" s="336"/>
      <c r="AH85" s="447"/>
      <c r="AI85" s="447"/>
      <c r="AJ85" s="283"/>
      <c r="AK85" s="283"/>
      <c r="AL85" s="283"/>
    </row>
    <row r="86" spans="1:38" s="408" customFormat="1" ht="13.5" customHeight="1">
      <c r="A86" s="357">
        <v>19</v>
      </c>
      <c r="B86" s="267">
        <v>44482</v>
      </c>
      <c r="C86" s="358"/>
      <c r="D86" s="358" t="s">
        <v>966</v>
      </c>
      <c r="E86" s="357" t="s">
        <v>614</v>
      </c>
      <c r="F86" s="357">
        <v>3880</v>
      </c>
      <c r="G86" s="357">
        <v>3815</v>
      </c>
      <c r="H86" s="354">
        <v>3925</v>
      </c>
      <c r="I86" s="354" t="s">
        <v>967</v>
      </c>
      <c r="J86" s="391" t="s">
        <v>929</v>
      </c>
      <c r="K86" s="351">
        <f t="shared" si="83"/>
        <v>45</v>
      </c>
      <c r="L86" s="352">
        <f t="shared" si="84"/>
        <v>549.50000000000011</v>
      </c>
      <c r="M86" s="392">
        <f t="shared" si="85"/>
        <v>8450.5</v>
      </c>
      <c r="N86" s="390">
        <v>200</v>
      </c>
      <c r="O86" s="393" t="s">
        <v>612</v>
      </c>
      <c r="P86" s="394">
        <v>44483</v>
      </c>
      <c r="Q86" s="278"/>
      <c r="R86" s="333" t="s">
        <v>616</v>
      </c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292"/>
      <c r="AG86" s="270"/>
      <c r="AH86" s="395"/>
      <c r="AI86" s="395"/>
      <c r="AJ86" s="292"/>
      <c r="AK86" s="292"/>
      <c r="AL86" s="292"/>
    </row>
    <row r="87" spans="1:38" s="408" customFormat="1" ht="13.5" customHeight="1">
      <c r="A87" s="357">
        <v>20</v>
      </c>
      <c r="B87" s="267">
        <v>44482</v>
      </c>
      <c r="C87" s="358"/>
      <c r="D87" s="358" t="s">
        <v>968</v>
      </c>
      <c r="E87" s="357" t="s">
        <v>614</v>
      </c>
      <c r="F87" s="357">
        <v>713</v>
      </c>
      <c r="G87" s="357">
        <v>702</v>
      </c>
      <c r="H87" s="354">
        <v>721</v>
      </c>
      <c r="I87" s="354" t="s">
        <v>969</v>
      </c>
      <c r="J87" s="391" t="s">
        <v>974</v>
      </c>
      <c r="K87" s="351">
        <f t="shared" si="83"/>
        <v>8</v>
      </c>
      <c r="L87" s="352">
        <f t="shared" si="84"/>
        <v>693.96250000000009</v>
      </c>
      <c r="M87" s="392">
        <f t="shared" si="85"/>
        <v>10306.0375</v>
      </c>
      <c r="N87" s="390">
        <v>1375</v>
      </c>
      <c r="O87" s="393" t="s">
        <v>612</v>
      </c>
      <c r="P87" s="394">
        <v>44483</v>
      </c>
      <c r="Q87" s="278"/>
      <c r="R87" s="333" t="s">
        <v>616</v>
      </c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292"/>
      <c r="AG87" s="270"/>
      <c r="AH87" s="395"/>
      <c r="AI87" s="395"/>
      <c r="AJ87" s="292"/>
      <c r="AK87" s="292"/>
      <c r="AL87" s="292"/>
    </row>
    <row r="88" spans="1:38" s="450" customFormat="1" ht="13.5" customHeight="1">
      <c r="A88" s="451">
        <v>21</v>
      </c>
      <c r="B88" s="452">
        <v>44483</v>
      </c>
      <c r="C88" s="453"/>
      <c r="D88" s="389" t="s">
        <v>971</v>
      </c>
      <c r="E88" s="451" t="s">
        <v>614</v>
      </c>
      <c r="F88" s="451">
        <v>794.5</v>
      </c>
      <c r="G88" s="451">
        <v>783</v>
      </c>
      <c r="H88" s="454">
        <v>806</v>
      </c>
      <c r="I88" s="454" t="s">
        <v>972</v>
      </c>
      <c r="J88" s="391" t="s">
        <v>973</v>
      </c>
      <c r="K88" s="351">
        <f t="shared" ref="K88" si="86">H88-F88</f>
        <v>11.5</v>
      </c>
      <c r="L88" s="352">
        <f t="shared" ref="L88" si="87">(H88*N88)*0.07%</f>
        <v>677.04000000000008</v>
      </c>
      <c r="M88" s="392">
        <f t="shared" ref="M88" si="88">(K88*N88)-L88</f>
        <v>13122.96</v>
      </c>
      <c r="N88" s="390">
        <v>1200</v>
      </c>
      <c r="O88" s="393" t="s">
        <v>612</v>
      </c>
      <c r="P88" s="394">
        <v>44483</v>
      </c>
      <c r="Q88" s="278"/>
      <c r="R88" s="333" t="s">
        <v>616</v>
      </c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449"/>
      <c r="AG88" s="289"/>
      <c r="AH88" s="278"/>
      <c r="AI88" s="278"/>
      <c r="AJ88" s="449"/>
      <c r="AK88" s="449"/>
      <c r="AL88" s="449"/>
    </row>
    <row r="89" spans="1:38" s="450" customFormat="1" ht="13.5" customHeight="1">
      <c r="A89" s="357">
        <v>22</v>
      </c>
      <c r="B89" s="267">
        <v>44483</v>
      </c>
      <c r="C89" s="358"/>
      <c r="D89" s="358" t="s">
        <v>907</v>
      </c>
      <c r="E89" s="357" t="s">
        <v>614</v>
      </c>
      <c r="F89" s="357">
        <v>2642.5</v>
      </c>
      <c r="G89" s="357">
        <v>2598</v>
      </c>
      <c r="H89" s="354">
        <v>2677</v>
      </c>
      <c r="I89" s="354" t="s">
        <v>975</v>
      </c>
      <c r="J89" s="381" t="s">
        <v>983</v>
      </c>
      <c r="K89" s="354">
        <f t="shared" ref="K89" si="89">H89-F89</f>
        <v>34.5</v>
      </c>
      <c r="L89" s="455">
        <f t="shared" ref="L89" si="90">(H89*N89)*0.07%</f>
        <v>562.17000000000007</v>
      </c>
      <c r="M89" s="353">
        <f t="shared" ref="M89" si="91">(K89*N89)-L89</f>
        <v>9787.83</v>
      </c>
      <c r="N89" s="354">
        <v>300</v>
      </c>
      <c r="O89" s="355" t="s">
        <v>612</v>
      </c>
      <c r="P89" s="356">
        <v>44488</v>
      </c>
      <c r="Q89" s="278"/>
      <c r="R89" s="333" t="s">
        <v>613</v>
      </c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449"/>
      <c r="AG89" s="289"/>
      <c r="AH89" s="278"/>
      <c r="AI89" s="278"/>
      <c r="AJ89" s="449"/>
      <c r="AK89" s="449"/>
      <c r="AL89" s="449"/>
    </row>
    <row r="90" spans="1:38" s="450" customFormat="1" ht="13.5" customHeight="1">
      <c r="A90" s="357">
        <v>23</v>
      </c>
      <c r="B90" s="267">
        <v>44483</v>
      </c>
      <c r="C90" s="358"/>
      <c r="D90" s="358" t="s">
        <v>976</v>
      </c>
      <c r="E90" s="357" t="s">
        <v>614</v>
      </c>
      <c r="F90" s="357">
        <v>2804</v>
      </c>
      <c r="G90" s="357">
        <v>2760</v>
      </c>
      <c r="H90" s="354">
        <v>2836</v>
      </c>
      <c r="I90" s="354" t="s">
        <v>977</v>
      </c>
      <c r="J90" s="381" t="s">
        <v>984</v>
      </c>
      <c r="K90" s="354">
        <f t="shared" ref="K90:K92" si="92">H90-F90</f>
        <v>32</v>
      </c>
      <c r="L90" s="455">
        <f t="shared" ref="L90:L92" si="93">(H90*N90)*0.07%</f>
        <v>595.56000000000006</v>
      </c>
      <c r="M90" s="353">
        <f t="shared" ref="M90:M92" si="94">(K90*N90)-L90</f>
        <v>9004.44</v>
      </c>
      <c r="N90" s="354">
        <v>300</v>
      </c>
      <c r="O90" s="355" t="s">
        <v>612</v>
      </c>
      <c r="P90" s="356">
        <v>44488</v>
      </c>
      <c r="Q90" s="278"/>
      <c r="R90" s="333" t="s">
        <v>613</v>
      </c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449"/>
      <c r="AG90" s="289"/>
      <c r="AH90" s="278"/>
      <c r="AI90" s="278"/>
      <c r="AJ90" s="449"/>
      <c r="AK90" s="449"/>
      <c r="AL90" s="449"/>
    </row>
    <row r="91" spans="1:38" s="450" customFormat="1" ht="13.5" customHeight="1">
      <c r="A91" s="468">
        <v>24</v>
      </c>
      <c r="B91" s="410">
        <v>44489</v>
      </c>
      <c r="C91" s="469"/>
      <c r="D91" s="469" t="s">
        <v>907</v>
      </c>
      <c r="E91" s="468" t="s">
        <v>614</v>
      </c>
      <c r="F91" s="468">
        <v>2542.5</v>
      </c>
      <c r="G91" s="468">
        <v>2498</v>
      </c>
      <c r="H91" s="470">
        <v>2498</v>
      </c>
      <c r="I91" s="470" t="s">
        <v>989</v>
      </c>
      <c r="J91" s="416" t="s">
        <v>992</v>
      </c>
      <c r="K91" s="378">
        <f t="shared" si="92"/>
        <v>-44.5</v>
      </c>
      <c r="L91" s="471">
        <f t="shared" si="93"/>
        <v>524.58000000000004</v>
      </c>
      <c r="M91" s="384">
        <f t="shared" si="94"/>
        <v>-13874.58</v>
      </c>
      <c r="N91" s="378">
        <v>300</v>
      </c>
      <c r="O91" s="385" t="s">
        <v>625</v>
      </c>
      <c r="P91" s="472">
        <v>44489</v>
      </c>
      <c r="Q91" s="278"/>
      <c r="R91" s="333" t="s">
        <v>613</v>
      </c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449"/>
      <c r="AG91" s="289"/>
      <c r="AH91" s="278"/>
      <c r="AI91" s="278"/>
      <c r="AJ91" s="449"/>
      <c r="AK91" s="449"/>
      <c r="AL91" s="449"/>
    </row>
    <row r="92" spans="1:38" s="269" customFormat="1" ht="13.5" customHeight="1">
      <c r="A92" s="375">
        <v>25</v>
      </c>
      <c r="B92" s="376">
        <v>44494</v>
      </c>
      <c r="C92" s="377"/>
      <c r="D92" s="377" t="s">
        <v>1026</v>
      </c>
      <c r="E92" s="375" t="s">
        <v>614</v>
      </c>
      <c r="F92" s="375">
        <v>844</v>
      </c>
      <c r="G92" s="375">
        <v>832</v>
      </c>
      <c r="H92" s="378">
        <v>832</v>
      </c>
      <c r="I92" s="378" t="s">
        <v>1027</v>
      </c>
      <c r="J92" s="485" t="s">
        <v>1048</v>
      </c>
      <c r="K92" s="378">
        <f t="shared" si="92"/>
        <v>-12</v>
      </c>
      <c r="L92" s="471">
        <f t="shared" si="93"/>
        <v>698.88000000000011</v>
      </c>
      <c r="M92" s="384">
        <f t="shared" si="94"/>
        <v>-15098.880000000001</v>
      </c>
      <c r="N92" s="378">
        <v>1200</v>
      </c>
      <c r="O92" s="385" t="s">
        <v>625</v>
      </c>
      <c r="P92" s="386">
        <v>44495</v>
      </c>
      <c r="Q92" s="278"/>
      <c r="R92" s="333" t="s">
        <v>616</v>
      </c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332"/>
      <c r="AG92" s="289"/>
      <c r="AH92" s="331"/>
      <c r="AI92" s="331"/>
      <c r="AJ92" s="332"/>
      <c r="AK92" s="332"/>
      <c r="AL92" s="332"/>
    </row>
    <row r="93" spans="1:38" s="269" customFormat="1" ht="13.5" customHeight="1">
      <c r="A93" s="400">
        <v>26</v>
      </c>
      <c r="B93" s="289">
        <v>44495</v>
      </c>
      <c r="C93" s="401"/>
      <c r="D93" s="401" t="s">
        <v>1049</v>
      </c>
      <c r="E93" s="400" t="s">
        <v>614</v>
      </c>
      <c r="F93" s="400" t="s">
        <v>1050</v>
      </c>
      <c r="G93" s="400">
        <v>1635</v>
      </c>
      <c r="H93" s="402"/>
      <c r="I93" s="402" t="s">
        <v>1051</v>
      </c>
      <c r="J93" s="403" t="s">
        <v>615</v>
      </c>
      <c r="K93" s="402"/>
      <c r="L93" s="404"/>
      <c r="M93" s="405"/>
      <c r="N93" s="402"/>
      <c r="O93" s="406"/>
      <c r="P93" s="407"/>
      <c r="Q93" s="278"/>
      <c r="R93" s="333"/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332"/>
      <c r="AG93" s="289"/>
      <c r="AH93" s="331"/>
      <c r="AI93" s="331"/>
      <c r="AJ93" s="332"/>
      <c r="AK93" s="332"/>
      <c r="AL93" s="332"/>
    </row>
    <row r="94" spans="1:38" s="277" customFormat="1" ht="13.5" customHeight="1">
      <c r="A94" s="275"/>
      <c r="B94" s="272"/>
      <c r="C94" s="326"/>
      <c r="D94" s="326"/>
      <c r="E94" s="275"/>
      <c r="F94" s="275"/>
      <c r="G94" s="275"/>
      <c r="H94" s="284"/>
      <c r="I94" s="284"/>
      <c r="J94" s="326"/>
      <c r="K94" s="284"/>
      <c r="L94" s="276"/>
      <c r="M94" s="327"/>
      <c r="N94" s="284"/>
      <c r="O94" s="328"/>
      <c r="P94" s="286"/>
      <c r="Q94" s="278"/>
      <c r="R94" s="333"/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168"/>
      <c r="AG94" s="270"/>
      <c r="AH94" s="169"/>
      <c r="AI94" s="169"/>
      <c r="AJ94" s="107"/>
      <c r="AK94" s="107"/>
      <c r="AL94" s="107"/>
    </row>
    <row r="95" spans="1:38" ht="13.5" customHeight="1">
      <c r="A95" s="531"/>
      <c r="B95" s="533"/>
      <c r="C95" s="334"/>
      <c r="D95" s="287"/>
      <c r="E95" s="329"/>
      <c r="F95" s="329"/>
      <c r="G95" s="329"/>
      <c r="H95" s="330"/>
      <c r="I95" s="330"/>
      <c r="J95" s="287"/>
      <c r="K95" s="294"/>
      <c r="L95" s="294"/>
      <c r="M95" s="535"/>
      <c r="N95" s="537"/>
      <c r="O95" s="527"/>
      <c r="P95" s="529"/>
      <c r="Q95" s="167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532"/>
      <c r="B96" s="534"/>
      <c r="C96" s="109"/>
      <c r="D96" s="169"/>
      <c r="E96" s="107"/>
      <c r="F96" s="107"/>
      <c r="G96" s="107"/>
      <c r="H96" s="112"/>
      <c r="I96" s="330"/>
      <c r="J96" s="169"/>
      <c r="K96" s="293"/>
      <c r="L96" s="294"/>
      <c r="M96" s="536"/>
      <c r="N96" s="538"/>
      <c r="O96" s="528"/>
      <c r="P96" s="530"/>
      <c r="Q96" s="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120"/>
      <c r="B97" s="121"/>
      <c r="C97" s="156"/>
      <c r="D97" s="170"/>
      <c r="E97" s="171"/>
      <c r="F97" s="120"/>
      <c r="G97" s="120"/>
      <c r="H97" s="120"/>
      <c r="I97" s="158"/>
      <c r="J97" s="158"/>
      <c r="K97" s="158"/>
      <c r="L97" s="158"/>
      <c r="M97" s="158"/>
      <c r="N97" s="158"/>
      <c r="O97" s="158"/>
      <c r="P97" s="158"/>
      <c r="Q97" s="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172"/>
      <c r="B98" s="121"/>
      <c r="C98" s="122"/>
      <c r="D98" s="173"/>
      <c r="E98" s="125"/>
      <c r="F98" s="125"/>
      <c r="G98" s="125"/>
      <c r="H98" s="125"/>
      <c r="I98" s="125"/>
      <c r="J98" s="6"/>
      <c r="K98" s="125"/>
      <c r="L98" s="125"/>
      <c r="M98" s="6"/>
      <c r="N98" s="1"/>
      <c r="O98" s="122"/>
      <c r="P98" s="44"/>
      <c r="Q98" s="44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4"/>
      <c r="AG98" s="44"/>
      <c r="AH98" s="44"/>
      <c r="AI98" s="44"/>
      <c r="AJ98" s="44"/>
      <c r="AK98" s="44"/>
      <c r="AL98" s="44"/>
    </row>
    <row r="99" spans="1:38" ht="12.75" customHeight="1">
      <c r="A99" s="174" t="s">
        <v>635</v>
      </c>
      <c r="B99" s="174"/>
      <c r="C99" s="174"/>
      <c r="D99" s="174"/>
      <c r="E99" s="175"/>
      <c r="F99" s="125"/>
      <c r="G99" s="125"/>
      <c r="H99" s="125"/>
      <c r="I99" s="125"/>
      <c r="J99" s="1"/>
      <c r="K99" s="6"/>
      <c r="L99" s="6"/>
      <c r="M99" s="6"/>
      <c r="N99" s="1"/>
      <c r="O99" s="1"/>
      <c r="P99" s="44"/>
      <c r="Q99" s="44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4"/>
      <c r="AG99" s="44"/>
      <c r="AH99" s="44"/>
      <c r="AI99" s="44"/>
      <c r="AJ99" s="44"/>
      <c r="AK99" s="44"/>
      <c r="AL99" s="44"/>
    </row>
    <row r="100" spans="1:38" ht="38.25" customHeight="1">
      <c r="A100" s="100" t="s">
        <v>16</v>
      </c>
      <c r="B100" s="100" t="s">
        <v>589</v>
      </c>
      <c r="C100" s="100"/>
      <c r="D100" s="101" t="s">
        <v>600</v>
      </c>
      <c r="E100" s="100" t="s">
        <v>601</v>
      </c>
      <c r="F100" s="100" t="s">
        <v>602</v>
      </c>
      <c r="G100" s="100" t="s">
        <v>623</v>
      </c>
      <c r="H100" s="100" t="s">
        <v>604</v>
      </c>
      <c r="I100" s="100" t="s">
        <v>605</v>
      </c>
      <c r="J100" s="99" t="s">
        <v>606</v>
      </c>
      <c r="K100" s="99" t="s">
        <v>636</v>
      </c>
      <c r="L100" s="102" t="s">
        <v>608</v>
      </c>
      <c r="M100" s="166" t="s">
        <v>632</v>
      </c>
      <c r="N100" s="100" t="s">
        <v>633</v>
      </c>
      <c r="O100" s="100" t="s">
        <v>610</v>
      </c>
      <c r="P100" s="101" t="s">
        <v>611</v>
      </c>
      <c r="Q100" s="44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4"/>
      <c r="AG100" s="44"/>
      <c r="AH100" s="44"/>
      <c r="AI100" s="44"/>
      <c r="AJ100" s="44"/>
      <c r="AK100" s="44"/>
      <c r="AL100" s="44"/>
    </row>
    <row r="101" spans="1:38" s="269" customFormat="1" ht="12.75" customHeight="1">
      <c r="A101" s="369">
        <v>1</v>
      </c>
      <c r="B101" s="267">
        <v>44473</v>
      </c>
      <c r="C101" s="370"/>
      <c r="D101" s="371" t="s">
        <v>881</v>
      </c>
      <c r="E101" s="357" t="s">
        <v>614</v>
      </c>
      <c r="F101" s="357">
        <v>69</v>
      </c>
      <c r="G101" s="357">
        <v>55</v>
      </c>
      <c r="H101" s="357">
        <v>79.5</v>
      </c>
      <c r="I101" s="354" t="s">
        <v>882</v>
      </c>
      <c r="J101" s="379" t="s">
        <v>901</v>
      </c>
      <c r="K101" s="380">
        <f>H101-F101</f>
        <v>10.5</v>
      </c>
      <c r="L101" s="380">
        <v>100</v>
      </c>
      <c r="M101" s="381">
        <f>(K101*N101)-100</f>
        <v>2525</v>
      </c>
      <c r="N101" s="381">
        <v>250</v>
      </c>
      <c r="O101" s="355" t="s">
        <v>612</v>
      </c>
      <c r="P101" s="356">
        <v>44475</v>
      </c>
      <c r="Q101" s="278"/>
      <c r="R101" s="279" t="s">
        <v>613</v>
      </c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</row>
    <row r="102" spans="1:38" s="269" customFormat="1" ht="12.75" customHeight="1">
      <c r="A102" s="369">
        <v>2</v>
      </c>
      <c r="B102" s="267">
        <v>44473</v>
      </c>
      <c r="C102" s="370"/>
      <c r="D102" s="371" t="s">
        <v>883</v>
      </c>
      <c r="E102" s="357" t="s">
        <v>884</v>
      </c>
      <c r="F102" s="357">
        <v>290</v>
      </c>
      <c r="G102" s="357">
        <v>444</v>
      </c>
      <c r="H102" s="357">
        <v>220</v>
      </c>
      <c r="I102" s="354">
        <v>0.1</v>
      </c>
      <c r="J102" s="103" t="s">
        <v>796</v>
      </c>
      <c r="K102" s="372">
        <v>70</v>
      </c>
      <c r="L102" s="372">
        <v>100</v>
      </c>
      <c r="M102" s="373">
        <f>(K102*N102)-100</f>
        <v>1650</v>
      </c>
      <c r="N102" s="373">
        <v>25</v>
      </c>
      <c r="O102" s="355" t="s">
        <v>612</v>
      </c>
      <c r="P102" s="356">
        <v>44474</v>
      </c>
      <c r="Q102" s="278"/>
      <c r="R102" s="279" t="s">
        <v>613</v>
      </c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</row>
    <row r="103" spans="1:38" s="269" customFormat="1" ht="12.75" customHeight="1">
      <c r="A103" s="369">
        <v>3</v>
      </c>
      <c r="B103" s="267">
        <v>44475</v>
      </c>
      <c r="C103" s="370"/>
      <c r="D103" s="371" t="s">
        <v>905</v>
      </c>
      <c r="E103" s="357" t="s">
        <v>614</v>
      </c>
      <c r="F103" s="357">
        <v>65</v>
      </c>
      <c r="G103" s="357">
        <v>45</v>
      </c>
      <c r="H103" s="357">
        <v>78</v>
      </c>
      <c r="I103" s="354" t="s">
        <v>882</v>
      </c>
      <c r="J103" s="379" t="s">
        <v>853</v>
      </c>
      <c r="K103" s="380">
        <f>H103-F103</f>
        <v>13</v>
      </c>
      <c r="L103" s="380">
        <v>100</v>
      </c>
      <c r="M103" s="381">
        <f>(K103*N103)-100</f>
        <v>3150</v>
      </c>
      <c r="N103" s="381">
        <v>250</v>
      </c>
      <c r="O103" s="355" t="s">
        <v>612</v>
      </c>
      <c r="P103" s="356">
        <v>44477</v>
      </c>
      <c r="Q103" s="278"/>
      <c r="R103" s="279" t="s">
        <v>613</v>
      </c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</row>
    <row r="104" spans="1:38" s="269" customFormat="1" ht="12.75" customHeight="1">
      <c r="A104" s="545">
        <v>4</v>
      </c>
      <c r="B104" s="547">
        <v>44475</v>
      </c>
      <c r="C104" s="370"/>
      <c r="D104" s="371" t="s">
        <v>915</v>
      </c>
      <c r="E104" s="387" t="s">
        <v>614</v>
      </c>
      <c r="F104" s="357">
        <v>152.5</v>
      </c>
      <c r="G104" s="357">
        <v>17</v>
      </c>
      <c r="H104" s="357">
        <v>142</v>
      </c>
      <c r="I104" s="354" t="s">
        <v>917</v>
      </c>
      <c r="J104" s="545" t="s">
        <v>921</v>
      </c>
      <c r="K104" s="380">
        <f>H104-F104</f>
        <v>-10.5</v>
      </c>
      <c r="L104" s="380">
        <v>100</v>
      </c>
      <c r="M104" s="543">
        <f>(17.5*50)-200</f>
        <v>675</v>
      </c>
      <c r="N104" s="543">
        <v>50</v>
      </c>
      <c r="O104" s="539" t="s">
        <v>612</v>
      </c>
      <c r="P104" s="541">
        <v>44476</v>
      </c>
      <c r="Q104" s="278"/>
      <c r="R104" s="279" t="s">
        <v>613</v>
      </c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</row>
    <row r="105" spans="1:38" s="269" customFormat="1" ht="12.75" customHeight="1">
      <c r="A105" s="546"/>
      <c r="B105" s="546"/>
      <c r="C105" s="370"/>
      <c r="D105" s="371" t="s">
        <v>916</v>
      </c>
      <c r="E105" s="387" t="s">
        <v>884</v>
      </c>
      <c r="F105" s="357">
        <v>70</v>
      </c>
      <c r="G105" s="357"/>
      <c r="H105" s="357">
        <v>42</v>
      </c>
      <c r="I105" s="354"/>
      <c r="J105" s="546"/>
      <c r="K105" s="380">
        <f>F105-H105</f>
        <v>28</v>
      </c>
      <c r="L105" s="380">
        <v>100</v>
      </c>
      <c r="M105" s="544"/>
      <c r="N105" s="544"/>
      <c r="O105" s="540"/>
      <c r="P105" s="542"/>
      <c r="Q105" s="278"/>
      <c r="R105" s="279" t="s">
        <v>613</v>
      </c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</row>
    <row r="106" spans="1:38" s="269" customFormat="1" ht="12.75" customHeight="1">
      <c r="A106" s="369">
        <v>5</v>
      </c>
      <c r="B106" s="267">
        <v>44476</v>
      </c>
      <c r="C106" s="370"/>
      <c r="D106" s="371" t="s">
        <v>920</v>
      </c>
      <c r="E106" s="387" t="s">
        <v>614</v>
      </c>
      <c r="F106" s="357">
        <v>15</v>
      </c>
      <c r="G106" s="357">
        <v>10</v>
      </c>
      <c r="H106" s="357">
        <v>18.5</v>
      </c>
      <c r="I106" s="354">
        <v>25</v>
      </c>
      <c r="J106" s="379" t="s">
        <v>922</v>
      </c>
      <c r="K106" s="380">
        <f t="shared" ref="K106:K111" si="95">H106-F106</f>
        <v>3.5</v>
      </c>
      <c r="L106" s="380">
        <v>100</v>
      </c>
      <c r="M106" s="381">
        <f t="shared" ref="M106:M111" si="96">(K106*N106)-100</f>
        <v>3750</v>
      </c>
      <c r="N106" s="381">
        <v>1100</v>
      </c>
      <c r="O106" s="355" t="s">
        <v>612</v>
      </c>
      <c r="P106" s="396">
        <v>44476</v>
      </c>
      <c r="Q106" s="278"/>
      <c r="R106" s="279" t="s">
        <v>613</v>
      </c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</row>
    <row r="107" spans="1:38" s="269" customFormat="1" ht="12.75" customHeight="1">
      <c r="A107" s="369">
        <v>6</v>
      </c>
      <c r="B107" s="267">
        <v>44476</v>
      </c>
      <c r="C107" s="370"/>
      <c r="D107" s="371" t="s">
        <v>959</v>
      </c>
      <c r="E107" s="387" t="s">
        <v>614</v>
      </c>
      <c r="F107" s="357">
        <v>102.5</v>
      </c>
      <c r="G107" s="357">
        <v>60</v>
      </c>
      <c r="H107" s="357">
        <v>121</v>
      </c>
      <c r="I107" s="354" t="s">
        <v>927</v>
      </c>
      <c r="J107" s="379" t="s">
        <v>912</v>
      </c>
      <c r="K107" s="380">
        <f t="shared" si="95"/>
        <v>18.5</v>
      </c>
      <c r="L107" s="380">
        <v>100</v>
      </c>
      <c r="M107" s="381">
        <f t="shared" si="96"/>
        <v>825</v>
      </c>
      <c r="N107" s="381">
        <v>50</v>
      </c>
      <c r="O107" s="355" t="s">
        <v>612</v>
      </c>
      <c r="P107" s="396">
        <v>44476</v>
      </c>
      <c r="Q107" s="278"/>
      <c r="R107" s="279" t="s">
        <v>613</v>
      </c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</row>
    <row r="108" spans="1:38" s="269" customFormat="1" ht="12.75" customHeight="1">
      <c r="A108" s="369">
        <v>7</v>
      </c>
      <c r="B108" s="267">
        <v>44476</v>
      </c>
      <c r="C108" s="370"/>
      <c r="D108" s="358" t="s">
        <v>928</v>
      </c>
      <c r="E108" s="387" t="s">
        <v>614</v>
      </c>
      <c r="F108" s="357">
        <v>290</v>
      </c>
      <c r="G108" s="357">
        <v>170</v>
      </c>
      <c r="H108" s="357">
        <v>335</v>
      </c>
      <c r="I108" s="354">
        <v>500</v>
      </c>
      <c r="J108" s="379" t="s">
        <v>929</v>
      </c>
      <c r="K108" s="380">
        <f t="shared" si="95"/>
        <v>45</v>
      </c>
      <c r="L108" s="380">
        <v>100</v>
      </c>
      <c r="M108" s="381">
        <f t="shared" si="96"/>
        <v>1025</v>
      </c>
      <c r="N108" s="381">
        <v>25</v>
      </c>
      <c r="O108" s="355" t="s">
        <v>612</v>
      </c>
      <c r="P108" s="396">
        <v>44476</v>
      </c>
      <c r="Q108" s="278"/>
      <c r="R108" s="279" t="s">
        <v>616</v>
      </c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</row>
    <row r="109" spans="1:38" s="269" customFormat="1" ht="12.75" customHeight="1">
      <c r="A109" s="409">
        <v>8</v>
      </c>
      <c r="B109" s="410">
        <v>44477</v>
      </c>
      <c r="C109" s="411"/>
      <c r="D109" s="412" t="s">
        <v>934</v>
      </c>
      <c r="E109" s="413" t="s">
        <v>614</v>
      </c>
      <c r="F109" s="375">
        <v>230</v>
      </c>
      <c r="G109" s="375">
        <v>180</v>
      </c>
      <c r="H109" s="375">
        <v>185</v>
      </c>
      <c r="I109" s="378" t="s">
        <v>935</v>
      </c>
      <c r="J109" s="414" t="s">
        <v>936</v>
      </c>
      <c r="K109" s="415">
        <f t="shared" si="95"/>
        <v>-45</v>
      </c>
      <c r="L109" s="415">
        <v>100</v>
      </c>
      <c r="M109" s="416">
        <f t="shared" si="96"/>
        <v>-1225</v>
      </c>
      <c r="N109" s="416">
        <v>25</v>
      </c>
      <c r="O109" s="417" t="s">
        <v>625</v>
      </c>
      <c r="P109" s="418">
        <v>44477</v>
      </c>
      <c r="Q109" s="278"/>
      <c r="R109" s="279" t="s">
        <v>613</v>
      </c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</row>
    <row r="110" spans="1:38" s="269" customFormat="1" ht="12.75" customHeight="1">
      <c r="A110" s="369">
        <v>9</v>
      </c>
      <c r="B110" s="267">
        <v>44481</v>
      </c>
      <c r="C110" s="370"/>
      <c r="D110" s="371" t="s">
        <v>957</v>
      </c>
      <c r="E110" s="387" t="s">
        <v>614</v>
      </c>
      <c r="F110" s="357">
        <v>92.5</v>
      </c>
      <c r="G110" s="357">
        <v>70</v>
      </c>
      <c r="H110" s="357">
        <v>124</v>
      </c>
      <c r="I110" s="354" t="s">
        <v>958</v>
      </c>
      <c r="J110" s="379" t="s">
        <v>960</v>
      </c>
      <c r="K110" s="380">
        <f t="shared" si="95"/>
        <v>31.5</v>
      </c>
      <c r="L110" s="380">
        <v>100</v>
      </c>
      <c r="M110" s="381">
        <f t="shared" si="96"/>
        <v>1475</v>
      </c>
      <c r="N110" s="381">
        <v>50</v>
      </c>
      <c r="O110" s="355" t="s">
        <v>612</v>
      </c>
      <c r="P110" s="396">
        <v>44481</v>
      </c>
      <c r="Q110" s="278"/>
      <c r="R110" s="279" t="s">
        <v>613</v>
      </c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369">
        <v>10</v>
      </c>
      <c r="B111" s="467">
        <v>44488</v>
      </c>
      <c r="C111" s="370"/>
      <c r="D111" s="371" t="s">
        <v>985</v>
      </c>
      <c r="E111" s="387" t="s">
        <v>614</v>
      </c>
      <c r="F111" s="357">
        <v>51.5</v>
      </c>
      <c r="G111" s="357">
        <v>37</v>
      </c>
      <c r="H111" s="357">
        <v>54.5</v>
      </c>
      <c r="I111" s="354" t="s">
        <v>986</v>
      </c>
      <c r="J111" s="379" t="s">
        <v>988</v>
      </c>
      <c r="K111" s="380">
        <f t="shared" si="95"/>
        <v>3</v>
      </c>
      <c r="L111" s="380">
        <v>100</v>
      </c>
      <c r="M111" s="381">
        <f t="shared" si="96"/>
        <v>650</v>
      </c>
      <c r="N111" s="381">
        <v>250</v>
      </c>
      <c r="O111" s="355" t="s">
        <v>612</v>
      </c>
      <c r="P111" s="356">
        <v>44489</v>
      </c>
      <c r="Q111" s="278"/>
      <c r="R111" s="279" t="s">
        <v>613</v>
      </c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69">
        <v>11</v>
      </c>
      <c r="B112" s="267">
        <v>44490</v>
      </c>
      <c r="C112" s="370"/>
      <c r="D112" s="371" t="s">
        <v>1002</v>
      </c>
      <c r="E112" s="387" t="s">
        <v>614</v>
      </c>
      <c r="F112" s="357">
        <v>12.5</v>
      </c>
      <c r="G112" s="357">
        <v>8</v>
      </c>
      <c r="H112" s="357">
        <v>15.25</v>
      </c>
      <c r="I112" s="354" t="s">
        <v>1003</v>
      </c>
      <c r="J112" s="379" t="s">
        <v>1004</v>
      </c>
      <c r="K112" s="380">
        <f t="shared" ref="K112:K113" si="97">H112-F112</f>
        <v>2.75</v>
      </c>
      <c r="L112" s="380">
        <v>100</v>
      </c>
      <c r="M112" s="381">
        <f t="shared" ref="M112" si="98">(K112*N112)-100</f>
        <v>3681.25</v>
      </c>
      <c r="N112" s="381">
        <v>1375</v>
      </c>
      <c r="O112" s="355" t="s">
        <v>612</v>
      </c>
      <c r="P112" s="396">
        <v>44490</v>
      </c>
      <c r="Q112" s="278"/>
      <c r="R112" s="279" t="s">
        <v>613</v>
      </c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s="269" customFormat="1" ht="12.75" customHeight="1">
      <c r="A113" s="517">
        <v>12</v>
      </c>
      <c r="B113" s="519">
        <v>44490</v>
      </c>
      <c r="C113" s="477"/>
      <c r="D113" s="478" t="s">
        <v>1005</v>
      </c>
      <c r="E113" s="479" t="s">
        <v>614</v>
      </c>
      <c r="F113" s="479">
        <v>380</v>
      </c>
      <c r="G113" s="479">
        <v>90</v>
      </c>
      <c r="H113" s="480">
        <v>530</v>
      </c>
      <c r="I113" s="480" t="s">
        <v>1007</v>
      </c>
      <c r="J113" s="515" t="s">
        <v>1008</v>
      </c>
      <c r="K113" s="481">
        <f t="shared" si="97"/>
        <v>150</v>
      </c>
      <c r="L113" s="481">
        <v>100</v>
      </c>
      <c r="M113" s="521">
        <f>(125*25)-200</f>
        <v>2925</v>
      </c>
      <c r="N113" s="523">
        <v>25</v>
      </c>
      <c r="O113" s="525" t="s">
        <v>612</v>
      </c>
      <c r="P113" s="513">
        <v>44490</v>
      </c>
      <c r="Q113" s="278"/>
      <c r="R113" s="279" t="s">
        <v>613</v>
      </c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</row>
    <row r="114" spans="1:38" s="269" customFormat="1" ht="12.75" customHeight="1">
      <c r="A114" s="518"/>
      <c r="B114" s="520"/>
      <c r="C114" s="299"/>
      <c r="D114" s="478" t="s">
        <v>1006</v>
      </c>
      <c r="E114" s="301" t="s">
        <v>884</v>
      </c>
      <c r="F114" s="301">
        <v>55</v>
      </c>
      <c r="G114" s="301"/>
      <c r="H114" s="482">
        <v>80</v>
      </c>
      <c r="I114" s="480"/>
      <c r="J114" s="516"/>
      <c r="K114" s="483">
        <f>F114-H114</f>
        <v>-25</v>
      </c>
      <c r="L114" s="481">
        <v>100</v>
      </c>
      <c r="M114" s="522"/>
      <c r="N114" s="524"/>
      <c r="O114" s="526"/>
      <c r="P114" s="514"/>
      <c r="Q114" s="278"/>
      <c r="R114" s="279" t="s">
        <v>613</v>
      </c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</row>
    <row r="115" spans="1:38" s="269" customFormat="1" ht="12.75" customHeight="1">
      <c r="A115" s="409">
        <v>13</v>
      </c>
      <c r="B115" s="376">
        <v>44491</v>
      </c>
      <c r="C115" s="411"/>
      <c r="D115" s="412" t="s">
        <v>1013</v>
      </c>
      <c r="E115" s="413" t="s">
        <v>614</v>
      </c>
      <c r="F115" s="375">
        <v>3</v>
      </c>
      <c r="G115" s="375">
        <v>1.75</v>
      </c>
      <c r="H115" s="375">
        <v>1.65</v>
      </c>
      <c r="I115" s="378" t="s">
        <v>1014</v>
      </c>
      <c r="J115" s="414" t="s">
        <v>936</v>
      </c>
      <c r="K115" s="415">
        <f t="shared" ref="K115:K116" si="99">H115-F115</f>
        <v>-1.35</v>
      </c>
      <c r="L115" s="415">
        <v>100</v>
      </c>
      <c r="M115" s="416">
        <f t="shared" ref="M115:M116" si="100">(K115*N115)-100</f>
        <v>-4420</v>
      </c>
      <c r="N115" s="416">
        <v>3200</v>
      </c>
      <c r="O115" s="417" t="s">
        <v>625</v>
      </c>
      <c r="P115" s="484">
        <v>44494</v>
      </c>
      <c r="Q115" s="278"/>
      <c r="R115" s="279" t="s">
        <v>613</v>
      </c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</row>
    <row r="116" spans="1:38" s="269" customFormat="1" ht="12.75" customHeight="1">
      <c r="A116" s="369">
        <v>14</v>
      </c>
      <c r="B116" s="267">
        <v>44494</v>
      </c>
      <c r="C116" s="370"/>
      <c r="D116" s="371" t="s">
        <v>1018</v>
      </c>
      <c r="E116" s="387" t="s">
        <v>614</v>
      </c>
      <c r="F116" s="357">
        <v>70</v>
      </c>
      <c r="G116" s="357">
        <v>18</v>
      </c>
      <c r="H116" s="357">
        <v>84</v>
      </c>
      <c r="I116" s="354" t="s">
        <v>1019</v>
      </c>
      <c r="J116" s="379" t="s">
        <v>888</v>
      </c>
      <c r="K116" s="380">
        <f t="shared" si="99"/>
        <v>14</v>
      </c>
      <c r="L116" s="380">
        <v>100</v>
      </c>
      <c r="M116" s="381">
        <f t="shared" si="100"/>
        <v>600</v>
      </c>
      <c r="N116" s="381">
        <v>50</v>
      </c>
      <c r="O116" s="355" t="s">
        <v>612</v>
      </c>
      <c r="P116" s="396">
        <v>44494</v>
      </c>
      <c r="Q116" s="278"/>
      <c r="R116" s="279" t="s">
        <v>613</v>
      </c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</row>
    <row r="117" spans="1:38" s="269" customFormat="1" ht="12.75" customHeight="1">
      <c r="A117" s="369">
        <v>15</v>
      </c>
      <c r="B117" s="267">
        <v>44494</v>
      </c>
      <c r="C117" s="370"/>
      <c r="D117" s="371" t="s">
        <v>1020</v>
      </c>
      <c r="E117" s="387" t="s">
        <v>614</v>
      </c>
      <c r="F117" s="357">
        <v>27</v>
      </c>
      <c r="G117" s="357">
        <v>15</v>
      </c>
      <c r="H117" s="357">
        <v>34.5</v>
      </c>
      <c r="I117" s="354" t="s">
        <v>1021</v>
      </c>
      <c r="J117" s="379" t="s">
        <v>1024</v>
      </c>
      <c r="K117" s="380">
        <f t="shared" ref="K117:K119" si="101">H117-F117</f>
        <v>7.5</v>
      </c>
      <c r="L117" s="380">
        <v>100</v>
      </c>
      <c r="M117" s="381">
        <f t="shared" ref="M117:M119" si="102">(K117*N117)-100</f>
        <v>2150</v>
      </c>
      <c r="N117" s="381">
        <v>300</v>
      </c>
      <c r="O117" s="355" t="s">
        <v>612</v>
      </c>
      <c r="P117" s="396">
        <v>44494</v>
      </c>
      <c r="Q117" s="278"/>
      <c r="R117" s="279" t="s">
        <v>613</v>
      </c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</row>
    <row r="118" spans="1:38" s="269" customFormat="1" ht="12.75" customHeight="1">
      <c r="A118" s="369">
        <v>16</v>
      </c>
      <c r="B118" s="267">
        <v>44494</v>
      </c>
      <c r="C118" s="370"/>
      <c r="D118" s="371" t="s">
        <v>1022</v>
      </c>
      <c r="E118" s="387" t="s">
        <v>614</v>
      </c>
      <c r="F118" s="357">
        <v>12</v>
      </c>
      <c r="G118" s="357">
        <v>4</v>
      </c>
      <c r="H118" s="357">
        <v>20.5</v>
      </c>
      <c r="I118" s="354" t="s">
        <v>1023</v>
      </c>
      <c r="J118" s="379" t="s">
        <v>664</v>
      </c>
      <c r="K118" s="380">
        <f t="shared" si="101"/>
        <v>8.5</v>
      </c>
      <c r="L118" s="380">
        <v>100</v>
      </c>
      <c r="M118" s="381">
        <f t="shared" si="102"/>
        <v>4575</v>
      </c>
      <c r="N118" s="381">
        <v>550</v>
      </c>
      <c r="O118" s="355" t="s">
        <v>612</v>
      </c>
      <c r="P118" s="396">
        <v>44494</v>
      </c>
      <c r="Q118" s="278"/>
      <c r="R118" s="279" t="s">
        <v>613</v>
      </c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</row>
    <row r="119" spans="1:38" s="269" customFormat="1" ht="12.75" customHeight="1">
      <c r="A119" s="369">
        <v>17</v>
      </c>
      <c r="B119" s="267">
        <v>44494</v>
      </c>
      <c r="C119" s="370"/>
      <c r="D119" s="371" t="s">
        <v>1020</v>
      </c>
      <c r="E119" s="387" t="s">
        <v>614</v>
      </c>
      <c r="F119" s="357">
        <v>24</v>
      </c>
      <c r="G119" s="357">
        <v>10</v>
      </c>
      <c r="H119" s="357">
        <v>36.5</v>
      </c>
      <c r="I119" s="354" t="s">
        <v>1021</v>
      </c>
      <c r="J119" s="379" t="s">
        <v>1025</v>
      </c>
      <c r="K119" s="380">
        <f t="shared" si="101"/>
        <v>12.5</v>
      </c>
      <c r="L119" s="380">
        <v>100</v>
      </c>
      <c r="M119" s="381">
        <f t="shared" si="102"/>
        <v>3650</v>
      </c>
      <c r="N119" s="381">
        <v>300</v>
      </c>
      <c r="O119" s="355" t="s">
        <v>612</v>
      </c>
      <c r="P119" s="396">
        <v>44494</v>
      </c>
      <c r="Q119" s="278"/>
      <c r="R119" s="279" t="s">
        <v>613</v>
      </c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</row>
    <row r="120" spans="1:38" s="269" customFormat="1" ht="12.75" customHeight="1">
      <c r="A120" s="339"/>
      <c r="B120" s="289"/>
      <c r="C120" s="340"/>
      <c r="D120" s="341"/>
      <c r="E120" s="342"/>
      <c r="F120" s="292"/>
      <c r="G120" s="292"/>
      <c r="H120" s="292"/>
      <c r="I120" s="295"/>
      <c r="J120" s="345"/>
      <c r="K120" s="343"/>
      <c r="L120" s="343"/>
      <c r="M120" s="335"/>
      <c r="N120" s="335"/>
      <c r="O120" s="346"/>
      <c r="P120" s="344"/>
      <c r="Q120" s="278"/>
      <c r="R120" s="279"/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  <c r="AF120" s="268"/>
      <c r="AG120" s="268"/>
      <c r="AH120" s="268"/>
      <c r="AI120" s="268"/>
      <c r="AJ120" s="268"/>
      <c r="AK120" s="268"/>
      <c r="AL120" s="268"/>
    </row>
    <row r="121" spans="1:38" s="269" customFormat="1" ht="12.75" customHeight="1">
      <c r="A121" s="339"/>
      <c r="B121" s="289"/>
      <c r="C121" s="340"/>
      <c r="D121" s="341"/>
      <c r="E121" s="342"/>
      <c r="F121" s="292"/>
      <c r="G121" s="292"/>
      <c r="H121" s="292"/>
      <c r="I121" s="295"/>
      <c r="J121" s="345"/>
      <c r="K121" s="343"/>
      <c r="L121" s="343"/>
      <c r="M121" s="335"/>
      <c r="N121" s="335"/>
      <c r="O121" s="346"/>
      <c r="P121" s="347"/>
      <c r="Q121" s="278"/>
      <c r="R121" s="279"/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</row>
    <row r="122" spans="1:38" s="269" customFormat="1" ht="12.75" customHeight="1">
      <c r="A122" s="339"/>
      <c r="B122" s="289"/>
      <c r="C122" s="340"/>
      <c r="D122" s="341"/>
      <c r="E122" s="342"/>
      <c r="F122" s="292"/>
      <c r="G122" s="292"/>
      <c r="H122" s="292"/>
      <c r="I122" s="295"/>
      <c r="J122" s="345"/>
      <c r="K122" s="343"/>
      <c r="L122" s="343"/>
      <c r="M122" s="335"/>
      <c r="N122" s="335"/>
      <c r="O122" s="346"/>
      <c r="P122" s="347"/>
      <c r="Q122" s="278"/>
      <c r="R122" s="279"/>
      <c r="S122" s="268"/>
      <c r="T122" s="268"/>
      <c r="U122" s="268"/>
      <c r="V122" s="268"/>
      <c r="W122" s="268"/>
      <c r="X122" s="268"/>
      <c r="Y122" s="268"/>
      <c r="Z122" s="268"/>
      <c r="AA122" s="268"/>
      <c r="AB122" s="268"/>
      <c r="AC122" s="268"/>
      <c r="AD122" s="268"/>
      <c r="AE122" s="268"/>
      <c r="AF122" s="268"/>
      <c r="AG122" s="268"/>
      <c r="AH122" s="268"/>
      <c r="AI122" s="268"/>
      <c r="AJ122" s="268"/>
      <c r="AK122" s="268"/>
      <c r="AL122" s="268"/>
    </row>
    <row r="123" spans="1:38" s="269" customFormat="1" ht="12.75" customHeight="1">
      <c r="A123" s="339"/>
      <c r="B123" s="270"/>
      <c r="C123" s="340"/>
      <c r="D123" s="341"/>
      <c r="E123" s="342"/>
      <c r="F123" s="292"/>
      <c r="G123" s="292"/>
      <c r="H123" s="292"/>
      <c r="I123" s="295"/>
      <c r="J123" s="345"/>
      <c r="K123" s="343"/>
      <c r="L123" s="343"/>
      <c r="M123" s="335"/>
      <c r="N123" s="335"/>
      <c r="O123" s="346"/>
      <c r="P123" s="347"/>
      <c r="Q123" s="278"/>
      <c r="R123" s="279"/>
      <c r="S123" s="268"/>
      <c r="T123" s="268"/>
      <c r="U123" s="268"/>
      <c r="V123" s="268"/>
      <c r="W123" s="268"/>
      <c r="X123" s="268"/>
      <c r="Y123" s="268"/>
      <c r="Z123" s="268"/>
      <c r="AA123" s="268"/>
      <c r="AB123" s="268"/>
      <c r="AC123" s="268"/>
      <c r="AD123" s="268"/>
      <c r="AE123" s="268"/>
      <c r="AF123" s="268"/>
      <c r="AG123" s="268"/>
      <c r="AH123" s="268"/>
      <c r="AI123" s="268"/>
      <c r="AJ123" s="268"/>
      <c r="AK123" s="268"/>
      <c r="AL123" s="268"/>
    </row>
    <row r="124" spans="1:38" s="269" customFormat="1" ht="12.75" customHeight="1">
      <c r="A124" s="339"/>
      <c r="B124" s="270"/>
      <c r="C124" s="340"/>
      <c r="D124" s="341"/>
      <c r="E124" s="342"/>
      <c r="F124" s="292"/>
      <c r="G124" s="292"/>
      <c r="H124" s="292"/>
      <c r="I124" s="295"/>
      <c r="J124" s="345"/>
      <c r="K124" s="343"/>
      <c r="L124" s="343"/>
      <c r="M124" s="335"/>
      <c r="N124" s="335"/>
      <c r="O124" s="346"/>
      <c r="P124" s="347"/>
      <c r="Q124" s="278"/>
      <c r="R124" s="279"/>
      <c r="S124" s="268"/>
      <c r="T124" s="268"/>
      <c r="U124" s="268"/>
      <c r="V124" s="268"/>
      <c r="W124" s="268"/>
      <c r="X124" s="268"/>
      <c r="Y124" s="268"/>
      <c r="Z124" s="268"/>
      <c r="AA124" s="268"/>
      <c r="AB124" s="268"/>
      <c r="AC124" s="268"/>
      <c r="AD124" s="268"/>
      <c r="AE124" s="268"/>
      <c r="AF124" s="268"/>
      <c r="AG124" s="268"/>
      <c r="AH124" s="268"/>
      <c r="AI124" s="268"/>
      <c r="AJ124" s="268"/>
      <c r="AK124" s="268"/>
      <c r="AL124" s="268"/>
    </row>
    <row r="125" spans="1:38" s="269" customFormat="1" ht="12.75" customHeight="1">
      <c r="A125" s="339"/>
      <c r="B125" s="270"/>
      <c r="C125" s="340"/>
      <c r="D125" s="341"/>
      <c r="E125" s="342"/>
      <c r="F125" s="292"/>
      <c r="G125" s="292"/>
      <c r="H125" s="292"/>
      <c r="I125" s="295"/>
      <c r="J125" s="345"/>
      <c r="K125" s="343"/>
      <c r="L125" s="343"/>
      <c r="M125" s="335"/>
      <c r="N125" s="335"/>
      <c r="O125" s="346"/>
      <c r="P125" s="344"/>
      <c r="Q125" s="278"/>
      <c r="R125" s="279"/>
      <c r="S125" s="268"/>
      <c r="T125" s="268"/>
      <c r="U125" s="268"/>
      <c r="V125" s="268"/>
      <c r="W125" s="268"/>
      <c r="X125" s="268"/>
      <c r="Y125" s="268"/>
      <c r="Z125" s="268"/>
      <c r="AA125" s="268"/>
      <c r="AB125" s="268"/>
      <c r="AC125" s="268"/>
      <c r="AD125" s="268"/>
      <c r="AE125" s="268"/>
      <c r="AF125" s="268"/>
      <c r="AG125" s="268"/>
      <c r="AH125" s="268"/>
      <c r="AI125" s="268"/>
      <c r="AJ125" s="268"/>
      <c r="AK125" s="268"/>
      <c r="AL125" s="268"/>
    </row>
    <row r="126" spans="1:38" s="269" customFormat="1" ht="12.75" customHeight="1">
      <c r="A126" s="339"/>
      <c r="B126" s="270"/>
      <c r="C126" s="340"/>
      <c r="D126" s="341"/>
      <c r="E126" s="342"/>
      <c r="F126" s="292"/>
      <c r="G126" s="292"/>
      <c r="H126" s="292"/>
      <c r="I126" s="295"/>
      <c r="J126" s="345"/>
      <c r="K126" s="343"/>
      <c r="L126" s="343"/>
      <c r="M126" s="335"/>
      <c r="N126" s="335"/>
      <c r="O126" s="346"/>
      <c r="P126" s="344"/>
      <c r="Q126" s="278"/>
      <c r="R126" s="279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268"/>
    </row>
    <row r="127" spans="1:3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71"/>
      <c r="B128" s="176"/>
      <c r="C128" s="176"/>
      <c r="D128" s="177"/>
      <c r="E128" s="171"/>
      <c r="F128" s="178"/>
      <c r="G128" s="171"/>
      <c r="H128" s="171"/>
      <c r="I128" s="171"/>
      <c r="J128" s="176"/>
      <c r="K128" s="179"/>
      <c r="L128" s="171"/>
      <c r="M128" s="171"/>
      <c r="N128" s="171"/>
      <c r="O128" s="180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>
      <c r="A129" s="98" t="s">
        <v>637</v>
      </c>
      <c r="B129" s="181"/>
      <c r="C129" s="181"/>
      <c r="D129" s="182"/>
      <c r="E129" s="148"/>
      <c r="F129" s="6"/>
      <c r="G129" s="6"/>
      <c r="H129" s="149"/>
      <c r="I129" s="183"/>
      <c r="J129" s="1"/>
      <c r="K129" s="6"/>
      <c r="L129" s="6"/>
      <c r="M129" s="6"/>
      <c r="N129" s="1"/>
      <c r="O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38" ht="38.25" customHeight="1">
      <c r="A130" s="99" t="s">
        <v>16</v>
      </c>
      <c r="B130" s="100" t="s">
        <v>589</v>
      </c>
      <c r="C130" s="100"/>
      <c r="D130" s="101" t="s">
        <v>600</v>
      </c>
      <c r="E130" s="100" t="s">
        <v>601</v>
      </c>
      <c r="F130" s="100" t="s">
        <v>602</v>
      </c>
      <c r="G130" s="100" t="s">
        <v>603</v>
      </c>
      <c r="H130" s="100" t="s">
        <v>604</v>
      </c>
      <c r="I130" s="100" t="s">
        <v>605</v>
      </c>
      <c r="J130" s="99" t="s">
        <v>606</v>
      </c>
      <c r="K130" s="152" t="s">
        <v>624</v>
      </c>
      <c r="L130" s="153" t="s">
        <v>608</v>
      </c>
      <c r="M130" s="102" t="s">
        <v>609</v>
      </c>
      <c r="N130" s="100" t="s">
        <v>610</v>
      </c>
      <c r="O130" s="101" t="s">
        <v>611</v>
      </c>
      <c r="P130" s="100" t="s">
        <v>858</v>
      </c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38" ht="14.25" customHeight="1">
      <c r="A131" s="312">
        <v>1</v>
      </c>
      <c r="B131" s="309">
        <v>44420</v>
      </c>
      <c r="C131" s="325"/>
      <c r="D131" s="310" t="s">
        <v>515</v>
      </c>
      <c r="E131" s="311" t="s">
        <v>614</v>
      </c>
      <c r="F131" s="312">
        <v>314</v>
      </c>
      <c r="G131" s="312">
        <v>284</v>
      </c>
      <c r="H131" s="311">
        <v>343.5</v>
      </c>
      <c r="I131" s="313" t="s">
        <v>846</v>
      </c>
      <c r="J131" s="314" t="s">
        <v>852</v>
      </c>
      <c r="K131" s="314">
        <f t="shared" ref="K131" si="103">H131-F131</f>
        <v>29.5</v>
      </c>
      <c r="L131" s="315">
        <f t="shared" ref="L131" si="104">(F131*-0.7)/100</f>
        <v>-2.198</v>
      </c>
      <c r="M131" s="316">
        <f t="shared" ref="M131" si="105">(K131+L131)/F131</f>
        <v>8.6949044585987262E-2</v>
      </c>
      <c r="N131" s="314" t="s">
        <v>612</v>
      </c>
      <c r="O131" s="317">
        <v>44455</v>
      </c>
      <c r="P131" s="314">
        <f>VLOOKUP(D131,'MidCap Intra'!B170:C663,2,0)</f>
        <v>318.85000000000002</v>
      </c>
      <c r="Q131" s="1"/>
      <c r="R131" s="1" t="s">
        <v>613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s="269" customFormat="1" ht="14.25" customHeight="1">
      <c r="A132" s="456">
        <v>2</v>
      </c>
      <c r="B132" s="457">
        <v>44488</v>
      </c>
      <c r="C132" s="458"/>
      <c r="D132" s="459" t="s">
        <v>138</v>
      </c>
      <c r="E132" s="460" t="s">
        <v>614</v>
      </c>
      <c r="F132" s="461" t="s">
        <v>1130</v>
      </c>
      <c r="G132" s="461">
        <v>198</v>
      </c>
      <c r="H132" s="460"/>
      <c r="I132" s="462" t="s">
        <v>987</v>
      </c>
      <c r="J132" s="463" t="s">
        <v>615</v>
      </c>
      <c r="K132" s="463"/>
      <c r="L132" s="464"/>
      <c r="M132" s="465"/>
      <c r="N132" s="463"/>
      <c r="O132" s="466"/>
      <c r="P132" s="463"/>
      <c r="Q132" s="268"/>
      <c r="R132" s="1" t="s">
        <v>613</v>
      </c>
      <c r="S132" s="268"/>
      <c r="T132" s="268"/>
      <c r="U132" s="268"/>
      <c r="V132" s="268"/>
      <c r="W132" s="268"/>
      <c r="X132" s="268"/>
      <c r="Y132" s="268"/>
      <c r="Z132" s="268"/>
      <c r="AA132" s="268"/>
      <c r="AB132" s="268"/>
      <c r="AC132" s="268"/>
      <c r="AD132" s="268"/>
      <c r="AE132" s="268"/>
      <c r="AF132" s="268"/>
      <c r="AG132" s="268"/>
      <c r="AH132" s="268"/>
      <c r="AI132" s="268"/>
      <c r="AJ132" s="268"/>
      <c r="AK132" s="268"/>
      <c r="AL132" s="268"/>
    </row>
    <row r="133" spans="1:38" s="269" customFormat="1" ht="14.25" customHeight="1">
      <c r="A133" s="456">
        <v>3</v>
      </c>
      <c r="B133" s="457">
        <v>44490</v>
      </c>
      <c r="C133" s="458"/>
      <c r="D133" s="459" t="s">
        <v>481</v>
      </c>
      <c r="E133" s="460" t="s">
        <v>614</v>
      </c>
      <c r="F133" s="461" t="s">
        <v>1131</v>
      </c>
      <c r="G133" s="461">
        <v>3700</v>
      </c>
      <c r="H133" s="460"/>
      <c r="I133" s="462" t="s">
        <v>999</v>
      </c>
      <c r="J133" s="463" t="s">
        <v>615</v>
      </c>
      <c r="K133" s="463"/>
      <c r="L133" s="464"/>
      <c r="M133" s="465"/>
      <c r="N133" s="463"/>
      <c r="O133" s="466"/>
      <c r="P133" s="463"/>
      <c r="Q133" s="268"/>
      <c r="R133" s="1" t="s">
        <v>613</v>
      </c>
      <c r="S133" s="268"/>
      <c r="T133" s="268"/>
      <c r="U133" s="268"/>
      <c r="V133" s="268"/>
      <c r="W133" s="268"/>
      <c r="X133" s="268"/>
      <c r="Y133" s="268"/>
      <c r="Z133" s="268"/>
      <c r="AA133" s="268"/>
      <c r="AB133" s="268"/>
      <c r="AC133" s="268"/>
      <c r="AD133" s="268"/>
      <c r="AE133" s="268"/>
      <c r="AF133" s="268"/>
      <c r="AG133" s="268"/>
      <c r="AH133" s="268"/>
      <c r="AI133" s="268"/>
      <c r="AJ133" s="268"/>
      <c r="AK133" s="268"/>
      <c r="AL133" s="268"/>
    </row>
    <row r="134" spans="1:38" ht="14.25" customHeight="1">
      <c r="A134" s="184"/>
      <c r="B134" s="154"/>
      <c r="C134" s="185"/>
      <c r="D134" s="109"/>
      <c r="E134" s="186"/>
      <c r="F134" s="186"/>
      <c r="G134" s="186"/>
      <c r="H134" s="186"/>
      <c r="I134" s="186"/>
      <c r="J134" s="186"/>
      <c r="K134" s="187"/>
      <c r="L134" s="188"/>
      <c r="M134" s="186"/>
      <c r="N134" s="189"/>
      <c r="O134" s="190"/>
      <c r="P134" s="190"/>
      <c r="R134" s="6"/>
      <c r="S134" s="44"/>
      <c r="T134" s="1"/>
      <c r="U134" s="1"/>
      <c r="V134" s="1"/>
      <c r="W134" s="1"/>
      <c r="X134" s="1"/>
      <c r="Y134" s="1"/>
      <c r="Z134" s="1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</row>
    <row r="135" spans="1:38" ht="12.75" customHeight="1">
      <c r="A135" s="132" t="s">
        <v>617</v>
      </c>
      <c r="B135" s="132"/>
      <c r="C135" s="132"/>
      <c r="D135" s="132"/>
      <c r="E135" s="44"/>
      <c r="F135" s="140" t="s">
        <v>619</v>
      </c>
      <c r="G135" s="59"/>
      <c r="H135" s="59"/>
      <c r="I135" s="59"/>
      <c r="J135" s="6"/>
      <c r="K135" s="162"/>
      <c r="L135" s="163"/>
      <c r="M135" s="6"/>
      <c r="N135" s="122"/>
      <c r="O135" s="191"/>
      <c r="P135" s="1"/>
      <c r="Q135" s="1"/>
      <c r="R135" s="6"/>
      <c r="S135" s="1"/>
      <c r="T135" s="1"/>
      <c r="U135" s="1"/>
      <c r="V135" s="1"/>
      <c r="W135" s="1"/>
      <c r="X135" s="1"/>
      <c r="Y135" s="1"/>
    </row>
    <row r="136" spans="1:38" ht="12.75" customHeight="1">
      <c r="A136" s="139" t="s">
        <v>618</v>
      </c>
      <c r="B136" s="132"/>
      <c r="C136" s="132"/>
      <c r="D136" s="132"/>
      <c r="E136" s="6"/>
      <c r="F136" s="140" t="s">
        <v>621</v>
      </c>
      <c r="G136" s="6"/>
      <c r="H136" s="6" t="s">
        <v>844</v>
      </c>
      <c r="I136" s="6"/>
      <c r="J136" s="1"/>
      <c r="K136" s="6"/>
      <c r="L136" s="6"/>
      <c r="M136" s="6"/>
      <c r="N136" s="1"/>
      <c r="O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39"/>
      <c r="B137" s="132"/>
      <c r="C137" s="132"/>
      <c r="D137" s="132"/>
      <c r="E137" s="6"/>
      <c r="F137" s="140"/>
      <c r="G137" s="6"/>
      <c r="H137" s="6"/>
      <c r="I137" s="6"/>
      <c r="J137" s="1"/>
      <c r="K137" s="6"/>
      <c r="L137" s="6"/>
      <c r="M137" s="6"/>
      <c r="N137" s="1"/>
      <c r="O137" s="1"/>
      <c r="Q137" s="1"/>
      <c r="R137" s="59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"/>
      <c r="B138" s="147" t="s">
        <v>638</v>
      </c>
      <c r="C138" s="147"/>
      <c r="D138" s="147"/>
      <c r="E138" s="147"/>
      <c r="F138" s="148"/>
      <c r="G138" s="6"/>
      <c r="H138" s="6"/>
      <c r="I138" s="149"/>
      <c r="J138" s="150"/>
      <c r="K138" s="151"/>
      <c r="L138" s="150"/>
      <c r="M138" s="6"/>
      <c r="N138" s="1"/>
      <c r="O138" s="1"/>
      <c r="Q138" s="1"/>
      <c r="R138" s="59"/>
      <c r="S138" s="1"/>
      <c r="T138" s="1"/>
      <c r="U138" s="1"/>
      <c r="V138" s="1"/>
      <c r="W138" s="1"/>
      <c r="X138" s="1"/>
      <c r="Y138" s="1"/>
      <c r="Z138" s="1"/>
    </row>
    <row r="139" spans="1:38" ht="38.25" customHeight="1">
      <c r="A139" s="99" t="s">
        <v>16</v>
      </c>
      <c r="B139" s="100" t="s">
        <v>589</v>
      </c>
      <c r="C139" s="100"/>
      <c r="D139" s="101" t="s">
        <v>600</v>
      </c>
      <c r="E139" s="100" t="s">
        <v>601</v>
      </c>
      <c r="F139" s="100" t="s">
        <v>602</v>
      </c>
      <c r="G139" s="100" t="s">
        <v>623</v>
      </c>
      <c r="H139" s="100" t="s">
        <v>604</v>
      </c>
      <c r="I139" s="100" t="s">
        <v>605</v>
      </c>
      <c r="J139" s="192" t="s">
        <v>606</v>
      </c>
      <c r="K139" s="152" t="s">
        <v>624</v>
      </c>
      <c r="L139" s="166" t="s">
        <v>632</v>
      </c>
      <c r="M139" s="100" t="s">
        <v>633</v>
      </c>
      <c r="N139" s="153" t="s">
        <v>608</v>
      </c>
      <c r="O139" s="102" t="s">
        <v>609</v>
      </c>
      <c r="P139" s="100" t="s">
        <v>610</v>
      </c>
      <c r="Q139" s="101" t="s">
        <v>611</v>
      </c>
      <c r="R139" s="59"/>
      <c r="S139" s="1"/>
      <c r="T139" s="1"/>
      <c r="U139" s="1"/>
      <c r="V139" s="1"/>
      <c r="W139" s="1"/>
      <c r="X139" s="1"/>
      <c r="Y139" s="1"/>
      <c r="Z139" s="1"/>
    </row>
    <row r="140" spans="1:38" ht="14.25" customHeight="1">
      <c r="A140" s="113"/>
      <c r="B140" s="115"/>
      <c r="C140" s="193"/>
      <c r="D140" s="116"/>
      <c r="E140" s="117"/>
      <c r="F140" s="194"/>
      <c r="G140" s="113"/>
      <c r="H140" s="117"/>
      <c r="I140" s="118"/>
      <c r="J140" s="195"/>
      <c r="K140" s="195"/>
      <c r="L140" s="196"/>
      <c r="M140" s="107"/>
      <c r="N140" s="196"/>
      <c r="O140" s="197"/>
      <c r="P140" s="198"/>
      <c r="Q140" s="199"/>
      <c r="R140" s="160"/>
      <c r="S140" s="126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38" ht="14.25" customHeight="1">
      <c r="A141" s="113"/>
      <c r="B141" s="115"/>
      <c r="C141" s="193"/>
      <c r="D141" s="116"/>
      <c r="E141" s="117"/>
      <c r="F141" s="194"/>
      <c r="G141" s="113"/>
      <c r="H141" s="117"/>
      <c r="I141" s="118"/>
      <c r="J141" s="195"/>
      <c r="K141" s="195"/>
      <c r="L141" s="196"/>
      <c r="M141" s="107"/>
      <c r="N141" s="196"/>
      <c r="O141" s="197"/>
      <c r="P141" s="198"/>
      <c r="Q141" s="199"/>
      <c r="R141" s="160"/>
      <c r="S141" s="126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38" ht="14.25" customHeight="1">
      <c r="A142" s="113"/>
      <c r="B142" s="115"/>
      <c r="C142" s="193"/>
      <c r="D142" s="116"/>
      <c r="E142" s="117"/>
      <c r="F142" s="194"/>
      <c r="G142" s="113"/>
      <c r="H142" s="117"/>
      <c r="I142" s="118"/>
      <c r="J142" s="195"/>
      <c r="K142" s="195"/>
      <c r="L142" s="196"/>
      <c r="M142" s="107"/>
      <c r="N142" s="196"/>
      <c r="O142" s="197"/>
      <c r="P142" s="198"/>
      <c r="Q142" s="199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13"/>
      <c r="B143" s="115"/>
      <c r="C143" s="193"/>
      <c r="D143" s="116"/>
      <c r="E143" s="117"/>
      <c r="F143" s="195"/>
      <c r="G143" s="113"/>
      <c r="H143" s="117"/>
      <c r="I143" s="118"/>
      <c r="J143" s="195"/>
      <c r="K143" s="195"/>
      <c r="L143" s="196"/>
      <c r="M143" s="107"/>
      <c r="N143" s="196"/>
      <c r="O143" s="197"/>
      <c r="P143" s="198"/>
      <c r="Q143" s="199"/>
      <c r="R143" s="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13"/>
      <c r="B144" s="115"/>
      <c r="C144" s="193"/>
      <c r="D144" s="116"/>
      <c r="E144" s="117"/>
      <c r="F144" s="195"/>
      <c r="G144" s="113"/>
      <c r="H144" s="117"/>
      <c r="I144" s="118"/>
      <c r="J144" s="195"/>
      <c r="K144" s="195"/>
      <c r="L144" s="196"/>
      <c r="M144" s="107"/>
      <c r="N144" s="196"/>
      <c r="O144" s="197"/>
      <c r="P144" s="198"/>
      <c r="Q144" s="199"/>
      <c r="R144" s="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13"/>
      <c r="B145" s="115"/>
      <c r="C145" s="193"/>
      <c r="D145" s="116"/>
      <c r="E145" s="117"/>
      <c r="F145" s="194"/>
      <c r="G145" s="113"/>
      <c r="H145" s="117"/>
      <c r="I145" s="118"/>
      <c r="J145" s="195"/>
      <c r="K145" s="195"/>
      <c r="L145" s="196"/>
      <c r="M145" s="107"/>
      <c r="N145" s="196"/>
      <c r="O145" s="197"/>
      <c r="P145" s="198"/>
      <c r="Q145" s="199"/>
      <c r="R145" s="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4.25" customHeight="1">
      <c r="A146" s="113"/>
      <c r="B146" s="115"/>
      <c r="C146" s="193"/>
      <c r="D146" s="116"/>
      <c r="E146" s="117"/>
      <c r="F146" s="194"/>
      <c r="G146" s="113"/>
      <c r="H146" s="117"/>
      <c r="I146" s="118"/>
      <c r="J146" s="195"/>
      <c r="K146" s="195"/>
      <c r="L146" s="195"/>
      <c r="M146" s="195"/>
      <c r="N146" s="196"/>
      <c r="O146" s="200"/>
      <c r="P146" s="198"/>
      <c r="Q146" s="199"/>
      <c r="R146" s="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113"/>
      <c r="B147" s="115"/>
      <c r="C147" s="193"/>
      <c r="D147" s="116"/>
      <c r="E147" s="117"/>
      <c r="F147" s="195"/>
      <c r="G147" s="113"/>
      <c r="H147" s="117"/>
      <c r="I147" s="118"/>
      <c r="J147" s="195"/>
      <c r="K147" s="195"/>
      <c r="L147" s="196"/>
      <c r="M147" s="107"/>
      <c r="N147" s="196"/>
      <c r="O147" s="197"/>
      <c r="P147" s="198"/>
      <c r="Q147" s="199"/>
      <c r="R147" s="160"/>
      <c r="S147" s="126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13"/>
      <c r="B148" s="115"/>
      <c r="C148" s="193"/>
      <c r="D148" s="116"/>
      <c r="E148" s="117"/>
      <c r="F148" s="194"/>
      <c r="G148" s="113"/>
      <c r="H148" s="117"/>
      <c r="I148" s="118"/>
      <c r="J148" s="201"/>
      <c r="K148" s="201"/>
      <c r="L148" s="201"/>
      <c r="M148" s="201"/>
      <c r="N148" s="202"/>
      <c r="O148" s="197"/>
      <c r="P148" s="119"/>
      <c r="Q148" s="199"/>
      <c r="R148" s="160"/>
      <c r="S148" s="126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>
      <c r="A149" s="139"/>
      <c r="B149" s="132"/>
      <c r="C149" s="132"/>
      <c r="D149" s="132"/>
      <c r="E149" s="6"/>
      <c r="F149" s="140"/>
      <c r="G149" s="6"/>
      <c r="H149" s="6"/>
      <c r="I149" s="6"/>
      <c r="J149" s="1"/>
      <c r="K149" s="6"/>
      <c r="L149" s="6"/>
      <c r="M149" s="6"/>
      <c r="N149" s="1"/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139"/>
      <c r="B150" s="132"/>
      <c r="C150" s="132"/>
      <c r="D150" s="132"/>
      <c r="E150" s="6"/>
      <c r="F150" s="140"/>
      <c r="G150" s="59"/>
      <c r="H150" s="44"/>
      <c r="I150" s="59"/>
      <c r="J150" s="6"/>
      <c r="K150" s="162"/>
      <c r="L150" s="163"/>
      <c r="M150" s="6"/>
      <c r="N150" s="122"/>
      <c r="O150" s="164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59"/>
      <c r="B151" s="121"/>
      <c r="C151" s="121"/>
      <c r="D151" s="44"/>
      <c r="E151" s="59"/>
      <c r="F151" s="59"/>
      <c r="G151" s="59"/>
      <c r="H151" s="44"/>
      <c r="I151" s="59"/>
      <c r="J151" s="6"/>
      <c r="K151" s="162"/>
      <c r="L151" s="163"/>
      <c r="M151" s="6"/>
      <c r="N151" s="122"/>
      <c r="O151" s="164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44"/>
      <c r="B152" s="203" t="s">
        <v>639</v>
      </c>
      <c r="C152" s="203"/>
      <c r="D152" s="203"/>
      <c r="E152" s="203"/>
      <c r="F152" s="6"/>
      <c r="G152" s="6"/>
      <c r="H152" s="150"/>
      <c r="I152" s="6"/>
      <c r="J152" s="150"/>
      <c r="K152" s="151"/>
      <c r="L152" s="6"/>
      <c r="M152" s="6"/>
      <c r="N152" s="1"/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38.25" customHeight="1">
      <c r="A153" s="99" t="s">
        <v>16</v>
      </c>
      <c r="B153" s="100" t="s">
        <v>589</v>
      </c>
      <c r="C153" s="100"/>
      <c r="D153" s="101" t="s">
        <v>600</v>
      </c>
      <c r="E153" s="100" t="s">
        <v>601</v>
      </c>
      <c r="F153" s="100" t="s">
        <v>602</v>
      </c>
      <c r="G153" s="100" t="s">
        <v>640</v>
      </c>
      <c r="H153" s="100" t="s">
        <v>641</v>
      </c>
      <c r="I153" s="100" t="s">
        <v>605</v>
      </c>
      <c r="J153" s="204" t="s">
        <v>606</v>
      </c>
      <c r="K153" s="100" t="s">
        <v>607</v>
      </c>
      <c r="L153" s="100" t="s">
        <v>642</v>
      </c>
      <c r="M153" s="100" t="s">
        <v>610</v>
      </c>
      <c r="N153" s="101" t="s">
        <v>611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205">
        <v>1</v>
      </c>
      <c r="B154" s="206">
        <v>41579</v>
      </c>
      <c r="C154" s="206"/>
      <c r="D154" s="207" t="s">
        <v>643</v>
      </c>
      <c r="E154" s="208" t="s">
        <v>644</v>
      </c>
      <c r="F154" s="209">
        <v>82</v>
      </c>
      <c r="G154" s="208" t="s">
        <v>645</v>
      </c>
      <c r="H154" s="208">
        <v>100</v>
      </c>
      <c r="I154" s="210">
        <v>100</v>
      </c>
      <c r="J154" s="211" t="s">
        <v>646</v>
      </c>
      <c r="K154" s="212">
        <f t="shared" ref="K154:K206" si="106">H154-F154</f>
        <v>18</v>
      </c>
      <c r="L154" s="213">
        <f t="shared" ref="L154:L206" si="107">K154/F154</f>
        <v>0.21951219512195122</v>
      </c>
      <c r="M154" s="208" t="s">
        <v>612</v>
      </c>
      <c r="N154" s="214">
        <v>42657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205">
        <v>2</v>
      </c>
      <c r="B155" s="206">
        <v>41794</v>
      </c>
      <c r="C155" s="206"/>
      <c r="D155" s="207" t="s">
        <v>647</v>
      </c>
      <c r="E155" s="208" t="s">
        <v>614</v>
      </c>
      <c r="F155" s="209">
        <v>257</v>
      </c>
      <c r="G155" s="208" t="s">
        <v>645</v>
      </c>
      <c r="H155" s="208">
        <v>300</v>
      </c>
      <c r="I155" s="210">
        <v>300</v>
      </c>
      <c r="J155" s="211" t="s">
        <v>646</v>
      </c>
      <c r="K155" s="212">
        <f t="shared" si="106"/>
        <v>43</v>
      </c>
      <c r="L155" s="213">
        <f t="shared" si="107"/>
        <v>0.16731517509727625</v>
      </c>
      <c r="M155" s="208" t="s">
        <v>612</v>
      </c>
      <c r="N155" s="214">
        <v>41822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205">
        <v>3</v>
      </c>
      <c r="B156" s="206">
        <v>41828</v>
      </c>
      <c r="C156" s="206"/>
      <c r="D156" s="207" t="s">
        <v>648</v>
      </c>
      <c r="E156" s="208" t="s">
        <v>614</v>
      </c>
      <c r="F156" s="209">
        <v>393</v>
      </c>
      <c r="G156" s="208" t="s">
        <v>645</v>
      </c>
      <c r="H156" s="208">
        <v>468</v>
      </c>
      <c r="I156" s="210">
        <v>468</v>
      </c>
      <c r="J156" s="211" t="s">
        <v>646</v>
      </c>
      <c r="K156" s="212">
        <f t="shared" si="106"/>
        <v>75</v>
      </c>
      <c r="L156" s="213">
        <f t="shared" si="107"/>
        <v>0.19083969465648856</v>
      </c>
      <c r="M156" s="208" t="s">
        <v>612</v>
      </c>
      <c r="N156" s="214">
        <v>41863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205">
        <v>4</v>
      </c>
      <c r="B157" s="206">
        <v>41857</v>
      </c>
      <c r="C157" s="206"/>
      <c r="D157" s="207" t="s">
        <v>649</v>
      </c>
      <c r="E157" s="208" t="s">
        <v>614</v>
      </c>
      <c r="F157" s="209">
        <v>205</v>
      </c>
      <c r="G157" s="208" t="s">
        <v>645</v>
      </c>
      <c r="H157" s="208">
        <v>275</v>
      </c>
      <c r="I157" s="210">
        <v>250</v>
      </c>
      <c r="J157" s="211" t="s">
        <v>646</v>
      </c>
      <c r="K157" s="212">
        <f t="shared" si="106"/>
        <v>70</v>
      </c>
      <c r="L157" s="213">
        <f t="shared" si="107"/>
        <v>0.34146341463414637</v>
      </c>
      <c r="M157" s="208" t="s">
        <v>612</v>
      </c>
      <c r="N157" s="214">
        <v>41962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205">
        <v>5</v>
      </c>
      <c r="B158" s="206">
        <v>41886</v>
      </c>
      <c r="C158" s="206"/>
      <c r="D158" s="207" t="s">
        <v>650</v>
      </c>
      <c r="E158" s="208" t="s">
        <v>614</v>
      </c>
      <c r="F158" s="209">
        <v>162</v>
      </c>
      <c r="G158" s="208" t="s">
        <v>645</v>
      </c>
      <c r="H158" s="208">
        <v>190</v>
      </c>
      <c r="I158" s="210">
        <v>190</v>
      </c>
      <c r="J158" s="211" t="s">
        <v>646</v>
      </c>
      <c r="K158" s="212">
        <f t="shared" si="106"/>
        <v>28</v>
      </c>
      <c r="L158" s="213">
        <f t="shared" si="107"/>
        <v>0.1728395061728395</v>
      </c>
      <c r="M158" s="208" t="s">
        <v>612</v>
      </c>
      <c r="N158" s="214">
        <v>42006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205">
        <v>6</v>
      </c>
      <c r="B159" s="206">
        <v>41886</v>
      </c>
      <c r="C159" s="206"/>
      <c r="D159" s="207" t="s">
        <v>651</v>
      </c>
      <c r="E159" s="208" t="s">
        <v>614</v>
      </c>
      <c r="F159" s="209">
        <v>75</v>
      </c>
      <c r="G159" s="208" t="s">
        <v>645</v>
      </c>
      <c r="H159" s="208">
        <v>91.5</v>
      </c>
      <c r="I159" s="210" t="s">
        <v>652</v>
      </c>
      <c r="J159" s="211" t="s">
        <v>653</v>
      </c>
      <c r="K159" s="212">
        <f t="shared" si="106"/>
        <v>16.5</v>
      </c>
      <c r="L159" s="213">
        <f t="shared" si="107"/>
        <v>0.22</v>
      </c>
      <c r="M159" s="208" t="s">
        <v>612</v>
      </c>
      <c r="N159" s="214">
        <v>41954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205">
        <v>7</v>
      </c>
      <c r="B160" s="206">
        <v>41913</v>
      </c>
      <c r="C160" s="206"/>
      <c r="D160" s="207" t="s">
        <v>654</v>
      </c>
      <c r="E160" s="208" t="s">
        <v>614</v>
      </c>
      <c r="F160" s="209">
        <v>850</v>
      </c>
      <c r="G160" s="208" t="s">
        <v>645</v>
      </c>
      <c r="H160" s="208">
        <v>982.5</v>
      </c>
      <c r="I160" s="210">
        <v>1050</v>
      </c>
      <c r="J160" s="211" t="s">
        <v>655</v>
      </c>
      <c r="K160" s="212">
        <f t="shared" si="106"/>
        <v>132.5</v>
      </c>
      <c r="L160" s="213">
        <f t="shared" si="107"/>
        <v>0.15588235294117647</v>
      </c>
      <c r="M160" s="208" t="s">
        <v>612</v>
      </c>
      <c r="N160" s="214">
        <v>42039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8</v>
      </c>
      <c r="B161" s="206">
        <v>41913</v>
      </c>
      <c r="C161" s="206"/>
      <c r="D161" s="207" t="s">
        <v>656</v>
      </c>
      <c r="E161" s="208" t="s">
        <v>614</v>
      </c>
      <c r="F161" s="209">
        <v>475</v>
      </c>
      <c r="G161" s="208" t="s">
        <v>645</v>
      </c>
      <c r="H161" s="208">
        <v>515</v>
      </c>
      <c r="I161" s="210">
        <v>600</v>
      </c>
      <c r="J161" s="211" t="s">
        <v>657</v>
      </c>
      <c r="K161" s="212">
        <f t="shared" si="106"/>
        <v>40</v>
      </c>
      <c r="L161" s="213">
        <f t="shared" si="107"/>
        <v>8.4210526315789472E-2</v>
      </c>
      <c r="M161" s="208" t="s">
        <v>612</v>
      </c>
      <c r="N161" s="214">
        <v>41939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9</v>
      </c>
      <c r="B162" s="206">
        <v>41913</v>
      </c>
      <c r="C162" s="206"/>
      <c r="D162" s="207" t="s">
        <v>658</v>
      </c>
      <c r="E162" s="208" t="s">
        <v>614</v>
      </c>
      <c r="F162" s="209">
        <v>86</v>
      </c>
      <c r="G162" s="208" t="s">
        <v>645</v>
      </c>
      <c r="H162" s="208">
        <v>99</v>
      </c>
      <c r="I162" s="210">
        <v>140</v>
      </c>
      <c r="J162" s="211" t="s">
        <v>659</v>
      </c>
      <c r="K162" s="212">
        <f t="shared" si="106"/>
        <v>13</v>
      </c>
      <c r="L162" s="213">
        <f t="shared" si="107"/>
        <v>0.15116279069767441</v>
      </c>
      <c r="M162" s="208" t="s">
        <v>612</v>
      </c>
      <c r="N162" s="214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10</v>
      </c>
      <c r="B163" s="206">
        <v>41926</v>
      </c>
      <c r="C163" s="206"/>
      <c r="D163" s="207" t="s">
        <v>660</v>
      </c>
      <c r="E163" s="208" t="s">
        <v>614</v>
      </c>
      <c r="F163" s="209">
        <v>496.6</v>
      </c>
      <c r="G163" s="208" t="s">
        <v>645</v>
      </c>
      <c r="H163" s="208">
        <v>621</v>
      </c>
      <c r="I163" s="210">
        <v>580</v>
      </c>
      <c r="J163" s="211" t="s">
        <v>646</v>
      </c>
      <c r="K163" s="212">
        <f t="shared" si="106"/>
        <v>124.39999999999998</v>
      </c>
      <c r="L163" s="213">
        <f t="shared" si="107"/>
        <v>0.25050342327829234</v>
      </c>
      <c r="M163" s="208" t="s">
        <v>612</v>
      </c>
      <c r="N163" s="214">
        <v>42605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11</v>
      </c>
      <c r="B164" s="206">
        <v>41926</v>
      </c>
      <c r="C164" s="206"/>
      <c r="D164" s="207" t="s">
        <v>661</v>
      </c>
      <c r="E164" s="208" t="s">
        <v>614</v>
      </c>
      <c r="F164" s="209">
        <v>2481.9</v>
      </c>
      <c r="G164" s="208" t="s">
        <v>645</v>
      </c>
      <c r="H164" s="208">
        <v>2840</v>
      </c>
      <c r="I164" s="210">
        <v>2870</v>
      </c>
      <c r="J164" s="211" t="s">
        <v>662</v>
      </c>
      <c r="K164" s="212">
        <f t="shared" si="106"/>
        <v>358.09999999999991</v>
      </c>
      <c r="L164" s="213">
        <f t="shared" si="107"/>
        <v>0.14428462065353154</v>
      </c>
      <c r="M164" s="208" t="s">
        <v>612</v>
      </c>
      <c r="N164" s="214">
        <v>42017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12</v>
      </c>
      <c r="B165" s="206">
        <v>41928</v>
      </c>
      <c r="C165" s="206"/>
      <c r="D165" s="207" t="s">
        <v>663</v>
      </c>
      <c r="E165" s="208" t="s">
        <v>614</v>
      </c>
      <c r="F165" s="209">
        <v>84.5</v>
      </c>
      <c r="G165" s="208" t="s">
        <v>645</v>
      </c>
      <c r="H165" s="208">
        <v>93</v>
      </c>
      <c r="I165" s="210">
        <v>110</v>
      </c>
      <c r="J165" s="211" t="s">
        <v>664</v>
      </c>
      <c r="K165" s="212">
        <f t="shared" si="106"/>
        <v>8.5</v>
      </c>
      <c r="L165" s="213">
        <f t="shared" si="107"/>
        <v>0.10059171597633136</v>
      </c>
      <c r="M165" s="208" t="s">
        <v>612</v>
      </c>
      <c r="N165" s="214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13</v>
      </c>
      <c r="B166" s="206">
        <v>41928</v>
      </c>
      <c r="C166" s="206"/>
      <c r="D166" s="207" t="s">
        <v>665</v>
      </c>
      <c r="E166" s="208" t="s">
        <v>614</v>
      </c>
      <c r="F166" s="209">
        <v>401</v>
      </c>
      <c r="G166" s="208" t="s">
        <v>645</v>
      </c>
      <c r="H166" s="208">
        <v>428</v>
      </c>
      <c r="I166" s="210">
        <v>450</v>
      </c>
      <c r="J166" s="211" t="s">
        <v>666</v>
      </c>
      <c r="K166" s="212">
        <f t="shared" si="106"/>
        <v>27</v>
      </c>
      <c r="L166" s="213">
        <f t="shared" si="107"/>
        <v>6.7331670822942641E-2</v>
      </c>
      <c r="M166" s="208" t="s">
        <v>612</v>
      </c>
      <c r="N166" s="214">
        <v>42020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14</v>
      </c>
      <c r="B167" s="206">
        <v>41928</v>
      </c>
      <c r="C167" s="206"/>
      <c r="D167" s="207" t="s">
        <v>667</v>
      </c>
      <c r="E167" s="208" t="s">
        <v>614</v>
      </c>
      <c r="F167" s="209">
        <v>101</v>
      </c>
      <c r="G167" s="208" t="s">
        <v>645</v>
      </c>
      <c r="H167" s="208">
        <v>112</v>
      </c>
      <c r="I167" s="210">
        <v>120</v>
      </c>
      <c r="J167" s="211" t="s">
        <v>668</v>
      </c>
      <c r="K167" s="212">
        <f t="shared" si="106"/>
        <v>11</v>
      </c>
      <c r="L167" s="213">
        <f t="shared" si="107"/>
        <v>0.10891089108910891</v>
      </c>
      <c r="M167" s="208" t="s">
        <v>612</v>
      </c>
      <c r="N167" s="214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15</v>
      </c>
      <c r="B168" s="206">
        <v>41954</v>
      </c>
      <c r="C168" s="206"/>
      <c r="D168" s="207" t="s">
        <v>669</v>
      </c>
      <c r="E168" s="208" t="s">
        <v>614</v>
      </c>
      <c r="F168" s="209">
        <v>59</v>
      </c>
      <c r="G168" s="208" t="s">
        <v>645</v>
      </c>
      <c r="H168" s="208">
        <v>76</v>
      </c>
      <c r="I168" s="210">
        <v>76</v>
      </c>
      <c r="J168" s="211" t="s">
        <v>646</v>
      </c>
      <c r="K168" s="212">
        <f t="shared" si="106"/>
        <v>17</v>
      </c>
      <c r="L168" s="213">
        <f t="shared" si="107"/>
        <v>0.28813559322033899</v>
      </c>
      <c r="M168" s="208" t="s">
        <v>612</v>
      </c>
      <c r="N168" s="214">
        <v>43032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16</v>
      </c>
      <c r="B169" s="206">
        <v>41954</v>
      </c>
      <c r="C169" s="206"/>
      <c r="D169" s="207" t="s">
        <v>658</v>
      </c>
      <c r="E169" s="208" t="s">
        <v>614</v>
      </c>
      <c r="F169" s="209">
        <v>99</v>
      </c>
      <c r="G169" s="208" t="s">
        <v>645</v>
      </c>
      <c r="H169" s="208">
        <v>120</v>
      </c>
      <c r="I169" s="210">
        <v>120</v>
      </c>
      <c r="J169" s="211" t="s">
        <v>626</v>
      </c>
      <c r="K169" s="212">
        <f t="shared" si="106"/>
        <v>21</v>
      </c>
      <c r="L169" s="213">
        <f t="shared" si="107"/>
        <v>0.21212121212121213</v>
      </c>
      <c r="M169" s="208" t="s">
        <v>612</v>
      </c>
      <c r="N169" s="214">
        <v>41960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17</v>
      </c>
      <c r="B170" s="206">
        <v>41956</v>
      </c>
      <c r="C170" s="206"/>
      <c r="D170" s="207" t="s">
        <v>670</v>
      </c>
      <c r="E170" s="208" t="s">
        <v>614</v>
      </c>
      <c r="F170" s="209">
        <v>22</v>
      </c>
      <c r="G170" s="208" t="s">
        <v>645</v>
      </c>
      <c r="H170" s="208">
        <v>33.549999999999997</v>
      </c>
      <c r="I170" s="210">
        <v>32</v>
      </c>
      <c r="J170" s="211" t="s">
        <v>671</v>
      </c>
      <c r="K170" s="212">
        <f t="shared" si="106"/>
        <v>11.549999999999997</v>
      </c>
      <c r="L170" s="213">
        <f t="shared" si="107"/>
        <v>0.52499999999999991</v>
      </c>
      <c r="M170" s="208" t="s">
        <v>612</v>
      </c>
      <c r="N170" s="214">
        <v>42188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18</v>
      </c>
      <c r="B171" s="206">
        <v>41976</v>
      </c>
      <c r="C171" s="206"/>
      <c r="D171" s="207" t="s">
        <v>672</v>
      </c>
      <c r="E171" s="208" t="s">
        <v>614</v>
      </c>
      <c r="F171" s="209">
        <v>440</v>
      </c>
      <c r="G171" s="208" t="s">
        <v>645</v>
      </c>
      <c r="H171" s="208">
        <v>520</v>
      </c>
      <c r="I171" s="210">
        <v>520</v>
      </c>
      <c r="J171" s="211" t="s">
        <v>673</v>
      </c>
      <c r="K171" s="212">
        <f t="shared" si="106"/>
        <v>80</v>
      </c>
      <c r="L171" s="213">
        <f t="shared" si="107"/>
        <v>0.18181818181818182</v>
      </c>
      <c r="M171" s="208" t="s">
        <v>612</v>
      </c>
      <c r="N171" s="214">
        <v>42208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19</v>
      </c>
      <c r="B172" s="206">
        <v>41976</v>
      </c>
      <c r="C172" s="206"/>
      <c r="D172" s="207" t="s">
        <v>674</v>
      </c>
      <c r="E172" s="208" t="s">
        <v>614</v>
      </c>
      <c r="F172" s="209">
        <v>360</v>
      </c>
      <c r="G172" s="208" t="s">
        <v>645</v>
      </c>
      <c r="H172" s="208">
        <v>427</v>
      </c>
      <c r="I172" s="210">
        <v>425</v>
      </c>
      <c r="J172" s="211" t="s">
        <v>675</v>
      </c>
      <c r="K172" s="212">
        <f t="shared" si="106"/>
        <v>67</v>
      </c>
      <c r="L172" s="213">
        <f t="shared" si="107"/>
        <v>0.18611111111111112</v>
      </c>
      <c r="M172" s="208" t="s">
        <v>612</v>
      </c>
      <c r="N172" s="214">
        <v>42058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20</v>
      </c>
      <c r="B173" s="206">
        <v>42012</v>
      </c>
      <c r="C173" s="206"/>
      <c r="D173" s="207" t="s">
        <v>676</v>
      </c>
      <c r="E173" s="208" t="s">
        <v>614</v>
      </c>
      <c r="F173" s="209">
        <v>360</v>
      </c>
      <c r="G173" s="208" t="s">
        <v>645</v>
      </c>
      <c r="H173" s="208">
        <v>455</v>
      </c>
      <c r="I173" s="210">
        <v>420</v>
      </c>
      <c r="J173" s="211" t="s">
        <v>677</v>
      </c>
      <c r="K173" s="212">
        <f t="shared" si="106"/>
        <v>95</v>
      </c>
      <c r="L173" s="213">
        <f t="shared" si="107"/>
        <v>0.2638888888888889</v>
      </c>
      <c r="M173" s="208" t="s">
        <v>612</v>
      </c>
      <c r="N173" s="214">
        <v>42024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21</v>
      </c>
      <c r="B174" s="206">
        <v>42012</v>
      </c>
      <c r="C174" s="206"/>
      <c r="D174" s="207" t="s">
        <v>678</v>
      </c>
      <c r="E174" s="208" t="s">
        <v>614</v>
      </c>
      <c r="F174" s="209">
        <v>130</v>
      </c>
      <c r="G174" s="208"/>
      <c r="H174" s="208">
        <v>175.5</v>
      </c>
      <c r="I174" s="210">
        <v>165</v>
      </c>
      <c r="J174" s="211" t="s">
        <v>679</v>
      </c>
      <c r="K174" s="212">
        <f t="shared" si="106"/>
        <v>45.5</v>
      </c>
      <c r="L174" s="213">
        <f t="shared" si="107"/>
        <v>0.35</v>
      </c>
      <c r="M174" s="208" t="s">
        <v>612</v>
      </c>
      <c r="N174" s="214">
        <v>43088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22</v>
      </c>
      <c r="B175" s="206">
        <v>42040</v>
      </c>
      <c r="C175" s="206"/>
      <c r="D175" s="207" t="s">
        <v>391</v>
      </c>
      <c r="E175" s="208" t="s">
        <v>644</v>
      </c>
      <c r="F175" s="209">
        <v>98</v>
      </c>
      <c r="G175" s="208"/>
      <c r="H175" s="208">
        <v>120</v>
      </c>
      <c r="I175" s="210">
        <v>120</v>
      </c>
      <c r="J175" s="211" t="s">
        <v>646</v>
      </c>
      <c r="K175" s="212">
        <f t="shared" si="106"/>
        <v>22</v>
      </c>
      <c r="L175" s="213">
        <f t="shared" si="107"/>
        <v>0.22448979591836735</v>
      </c>
      <c r="M175" s="208" t="s">
        <v>612</v>
      </c>
      <c r="N175" s="214">
        <v>42753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23</v>
      </c>
      <c r="B176" s="206">
        <v>42040</v>
      </c>
      <c r="C176" s="206"/>
      <c r="D176" s="207" t="s">
        <v>680</v>
      </c>
      <c r="E176" s="208" t="s">
        <v>644</v>
      </c>
      <c r="F176" s="209">
        <v>196</v>
      </c>
      <c r="G176" s="208"/>
      <c r="H176" s="208">
        <v>262</v>
      </c>
      <c r="I176" s="210">
        <v>255</v>
      </c>
      <c r="J176" s="211" t="s">
        <v>646</v>
      </c>
      <c r="K176" s="212">
        <f t="shared" si="106"/>
        <v>66</v>
      </c>
      <c r="L176" s="213">
        <f t="shared" si="107"/>
        <v>0.33673469387755101</v>
      </c>
      <c r="M176" s="208" t="s">
        <v>612</v>
      </c>
      <c r="N176" s="214">
        <v>42599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5">
        <v>24</v>
      </c>
      <c r="B177" s="216">
        <v>42067</v>
      </c>
      <c r="C177" s="216"/>
      <c r="D177" s="217" t="s">
        <v>390</v>
      </c>
      <c r="E177" s="218" t="s">
        <v>644</v>
      </c>
      <c r="F177" s="219">
        <v>235</v>
      </c>
      <c r="G177" s="219"/>
      <c r="H177" s="220">
        <v>77</v>
      </c>
      <c r="I177" s="220" t="s">
        <v>681</v>
      </c>
      <c r="J177" s="221" t="s">
        <v>682</v>
      </c>
      <c r="K177" s="222">
        <f t="shared" si="106"/>
        <v>-158</v>
      </c>
      <c r="L177" s="223">
        <f t="shared" si="107"/>
        <v>-0.67234042553191486</v>
      </c>
      <c r="M177" s="219" t="s">
        <v>625</v>
      </c>
      <c r="N177" s="216">
        <v>43522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25</v>
      </c>
      <c r="B178" s="206">
        <v>42067</v>
      </c>
      <c r="C178" s="206"/>
      <c r="D178" s="207" t="s">
        <v>683</v>
      </c>
      <c r="E178" s="208" t="s">
        <v>644</v>
      </c>
      <c r="F178" s="209">
        <v>185</v>
      </c>
      <c r="G178" s="208"/>
      <c r="H178" s="208">
        <v>224</v>
      </c>
      <c r="I178" s="210" t="s">
        <v>684</v>
      </c>
      <c r="J178" s="211" t="s">
        <v>646</v>
      </c>
      <c r="K178" s="212">
        <f t="shared" si="106"/>
        <v>39</v>
      </c>
      <c r="L178" s="213">
        <f t="shared" si="107"/>
        <v>0.21081081081081082</v>
      </c>
      <c r="M178" s="208" t="s">
        <v>612</v>
      </c>
      <c r="N178" s="214">
        <v>42647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5">
        <v>26</v>
      </c>
      <c r="B179" s="216">
        <v>42090</v>
      </c>
      <c r="C179" s="216"/>
      <c r="D179" s="224" t="s">
        <v>685</v>
      </c>
      <c r="E179" s="219" t="s">
        <v>644</v>
      </c>
      <c r="F179" s="219">
        <v>49.5</v>
      </c>
      <c r="G179" s="220"/>
      <c r="H179" s="220">
        <v>15.85</v>
      </c>
      <c r="I179" s="220">
        <v>67</v>
      </c>
      <c r="J179" s="221" t="s">
        <v>686</v>
      </c>
      <c r="K179" s="220">
        <f t="shared" si="106"/>
        <v>-33.65</v>
      </c>
      <c r="L179" s="225">
        <f t="shared" si="107"/>
        <v>-0.67979797979797973</v>
      </c>
      <c r="M179" s="219" t="s">
        <v>625</v>
      </c>
      <c r="N179" s="226">
        <v>43627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27</v>
      </c>
      <c r="B180" s="206">
        <v>42093</v>
      </c>
      <c r="C180" s="206"/>
      <c r="D180" s="207" t="s">
        <v>687</v>
      </c>
      <c r="E180" s="208" t="s">
        <v>644</v>
      </c>
      <c r="F180" s="209">
        <v>183.5</v>
      </c>
      <c r="G180" s="208"/>
      <c r="H180" s="208">
        <v>219</v>
      </c>
      <c r="I180" s="210">
        <v>218</v>
      </c>
      <c r="J180" s="211" t="s">
        <v>688</v>
      </c>
      <c r="K180" s="212">
        <f t="shared" si="106"/>
        <v>35.5</v>
      </c>
      <c r="L180" s="213">
        <f t="shared" si="107"/>
        <v>0.19346049046321526</v>
      </c>
      <c r="M180" s="208" t="s">
        <v>612</v>
      </c>
      <c r="N180" s="214">
        <v>42103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28</v>
      </c>
      <c r="B181" s="206">
        <v>42114</v>
      </c>
      <c r="C181" s="206"/>
      <c r="D181" s="207" t="s">
        <v>689</v>
      </c>
      <c r="E181" s="208" t="s">
        <v>644</v>
      </c>
      <c r="F181" s="209">
        <f>(227+237)/2</f>
        <v>232</v>
      </c>
      <c r="G181" s="208"/>
      <c r="H181" s="208">
        <v>298</v>
      </c>
      <c r="I181" s="210">
        <v>298</v>
      </c>
      <c r="J181" s="211" t="s">
        <v>646</v>
      </c>
      <c r="K181" s="212">
        <f t="shared" si="106"/>
        <v>66</v>
      </c>
      <c r="L181" s="213">
        <f t="shared" si="107"/>
        <v>0.28448275862068967</v>
      </c>
      <c r="M181" s="208" t="s">
        <v>612</v>
      </c>
      <c r="N181" s="214">
        <v>42823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29</v>
      </c>
      <c r="B182" s="206">
        <v>42128</v>
      </c>
      <c r="C182" s="206"/>
      <c r="D182" s="207" t="s">
        <v>690</v>
      </c>
      <c r="E182" s="208" t="s">
        <v>614</v>
      </c>
      <c r="F182" s="209">
        <v>385</v>
      </c>
      <c r="G182" s="208"/>
      <c r="H182" s="208">
        <f>212.5+331</f>
        <v>543.5</v>
      </c>
      <c r="I182" s="210">
        <v>510</v>
      </c>
      <c r="J182" s="211" t="s">
        <v>691</v>
      </c>
      <c r="K182" s="212">
        <f t="shared" si="106"/>
        <v>158.5</v>
      </c>
      <c r="L182" s="213">
        <f t="shared" si="107"/>
        <v>0.41168831168831171</v>
      </c>
      <c r="M182" s="208" t="s">
        <v>612</v>
      </c>
      <c r="N182" s="214">
        <v>42235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30</v>
      </c>
      <c r="B183" s="206">
        <v>42128</v>
      </c>
      <c r="C183" s="206"/>
      <c r="D183" s="207" t="s">
        <v>692</v>
      </c>
      <c r="E183" s="208" t="s">
        <v>614</v>
      </c>
      <c r="F183" s="209">
        <v>115.5</v>
      </c>
      <c r="G183" s="208"/>
      <c r="H183" s="208">
        <v>146</v>
      </c>
      <c r="I183" s="210">
        <v>142</v>
      </c>
      <c r="J183" s="211" t="s">
        <v>693</v>
      </c>
      <c r="K183" s="212">
        <f t="shared" si="106"/>
        <v>30.5</v>
      </c>
      <c r="L183" s="213">
        <f t="shared" si="107"/>
        <v>0.26406926406926406</v>
      </c>
      <c r="M183" s="208" t="s">
        <v>612</v>
      </c>
      <c r="N183" s="214">
        <v>42202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31</v>
      </c>
      <c r="B184" s="206">
        <v>42151</v>
      </c>
      <c r="C184" s="206"/>
      <c r="D184" s="207" t="s">
        <v>694</v>
      </c>
      <c r="E184" s="208" t="s">
        <v>614</v>
      </c>
      <c r="F184" s="209">
        <v>237.5</v>
      </c>
      <c r="G184" s="208"/>
      <c r="H184" s="208">
        <v>279.5</v>
      </c>
      <c r="I184" s="210">
        <v>278</v>
      </c>
      <c r="J184" s="211" t="s">
        <v>646</v>
      </c>
      <c r="K184" s="212">
        <f t="shared" si="106"/>
        <v>42</v>
      </c>
      <c r="L184" s="213">
        <f t="shared" si="107"/>
        <v>0.17684210526315788</v>
      </c>
      <c r="M184" s="208" t="s">
        <v>612</v>
      </c>
      <c r="N184" s="214">
        <v>42222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32</v>
      </c>
      <c r="B185" s="206">
        <v>42174</v>
      </c>
      <c r="C185" s="206"/>
      <c r="D185" s="207" t="s">
        <v>665</v>
      </c>
      <c r="E185" s="208" t="s">
        <v>644</v>
      </c>
      <c r="F185" s="209">
        <v>340</v>
      </c>
      <c r="G185" s="208"/>
      <c r="H185" s="208">
        <v>448</v>
      </c>
      <c r="I185" s="210">
        <v>448</v>
      </c>
      <c r="J185" s="211" t="s">
        <v>646</v>
      </c>
      <c r="K185" s="212">
        <f t="shared" si="106"/>
        <v>108</v>
      </c>
      <c r="L185" s="213">
        <f t="shared" si="107"/>
        <v>0.31764705882352939</v>
      </c>
      <c r="M185" s="208" t="s">
        <v>612</v>
      </c>
      <c r="N185" s="214">
        <v>43018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33</v>
      </c>
      <c r="B186" s="206">
        <v>42191</v>
      </c>
      <c r="C186" s="206"/>
      <c r="D186" s="207" t="s">
        <v>695</v>
      </c>
      <c r="E186" s="208" t="s">
        <v>644</v>
      </c>
      <c r="F186" s="209">
        <v>390</v>
      </c>
      <c r="G186" s="208"/>
      <c r="H186" s="208">
        <v>460</v>
      </c>
      <c r="I186" s="210">
        <v>460</v>
      </c>
      <c r="J186" s="211" t="s">
        <v>646</v>
      </c>
      <c r="K186" s="212">
        <f t="shared" si="106"/>
        <v>70</v>
      </c>
      <c r="L186" s="213">
        <f t="shared" si="107"/>
        <v>0.17948717948717949</v>
      </c>
      <c r="M186" s="208" t="s">
        <v>612</v>
      </c>
      <c r="N186" s="214">
        <v>42478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5">
        <v>34</v>
      </c>
      <c r="B187" s="216">
        <v>42195</v>
      </c>
      <c r="C187" s="216"/>
      <c r="D187" s="217" t="s">
        <v>696</v>
      </c>
      <c r="E187" s="218" t="s">
        <v>644</v>
      </c>
      <c r="F187" s="219">
        <v>122.5</v>
      </c>
      <c r="G187" s="219"/>
      <c r="H187" s="220">
        <v>61</v>
      </c>
      <c r="I187" s="220">
        <v>172</v>
      </c>
      <c r="J187" s="221" t="s">
        <v>697</v>
      </c>
      <c r="K187" s="222">
        <f t="shared" si="106"/>
        <v>-61.5</v>
      </c>
      <c r="L187" s="223">
        <f t="shared" si="107"/>
        <v>-0.50204081632653064</v>
      </c>
      <c r="M187" s="219" t="s">
        <v>625</v>
      </c>
      <c r="N187" s="216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35</v>
      </c>
      <c r="B188" s="206">
        <v>42219</v>
      </c>
      <c r="C188" s="206"/>
      <c r="D188" s="207" t="s">
        <v>698</v>
      </c>
      <c r="E188" s="208" t="s">
        <v>644</v>
      </c>
      <c r="F188" s="209">
        <v>297.5</v>
      </c>
      <c r="G188" s="208"/>
      <c r="H188" s="208">
        <v>350</v>
      </c>
      <c r="I188" s="210">
        <v>360</v>
      </c>
      <c r="J188" s="211" t="s">
        <v>699</v>
      </c>
      <c r="K188" s="212">
        <f t="shared" si="106"/>
        <v>52.5</v>
      </c>
      <c r="L188" s="213">
        <f t="shared" si="107"/>
        <v>0.17647058823529413</v>
      </c>
      <c r="M188" s="208" t="s">
        <v>612</v>
      </c>
      <c r="N188" s="214">
        <v>42232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36</v>
      </c>
      <c r="B189" s="206">
        <v>42219</v>
      </c>
      <c r="C189" s="206"/>
      <c r="D189" s="207" t="s">
        <v>700</v>
      </c>
      <c r="E189" s="208" t="s">
        <v>644</v>
      </c>
      <c r="F189" s="209">
        <v>115.5</v>
      </c>
      <c r="G189" s="208"/>
      <c r="H189" s="208">
        <v>149</v>
      </c>
      <c r="I189" s="210">
        <v>140</v>
      </c>
      <c r="J189" s="211" t="s">
        <v>701</v>
      </c>
      <c r="K189" s="212">
        <f t="shared" si="106"/>
        <v>33.5</v>
      </c>
      <c r="L189" s="213">
        <f t="shared" si="107"/>
        <v>0.29004329004329005</v>
      </c>
      <c r="M189" s="208" t="s">
        <v>612</v>
      </c>
      <c r="N189" s="214">
        <v>42740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37</v>
      </c>
      <c r="B190" s="206">
        <v>42251</v>
      </c>
      <c r="C190" s="206"/>
      <c r="D190" s="207" t="s">
        <v>694</v>
      </c>
      <c r="E190" s="208" t="s">
        <v>644</v>
      </c>
      <c r="F190" s="209">
        <v>226</v>
      </c>
      <c r="G190" s="208"/>
      <c r="H190" s="208">
        <v>292</v>
      </c>
      <c r="I190" s="210">
        <v>292</v>
      </c>
      <c r="J190" s="211" t="s">
        <v>702</v>
      </c>
      <c r="K190" s="212">
        <f t="shared" si="106"/>
        <v>66</v>
      </c>
      <c r="L190" s="213">
        <f t="shared" si="107"/>
        <v>0.29203539823008851</v>
      </c>
      <c r="M190" s="208" t="s">
        <v>612</v>
      </c>
      <c r="N190" s="214">
        <v>42286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38</v>
      </c>
      <c r="B191" s="206">
        <v>42254</v>
      </c>
      <c r="C191" s="206"/>
      <c r="D191" s="207" t="s">
        <v>689</v>
      </c>
      <c r="E191" s="208" t="s">
        <v>644</v>
      </c>
      <c r="F191" s="209">
        <v>232.5</v>
      </c>
      <c r="G191" s="208"/>
      <c r="H191" s="208">
        <v>312.5</v>
      </c>
      <c r="I191" s="210">
        <v>310</v>
      </c>
      <c r="J191" s="211" t="s">
        <v>646</v>
      </c>
      <c r="K191" s="212">
        <f t="shared" si="106"/>
        <v>80</v>
      </c>
      <c r="L191" s="213">
        <f t="shared" si="107"/>
        <v>0.34408602150537637</v>
      </c>
      <c r="M191" s="208" t="s">
        <v>612</v>
      </c>
      <c r="N191" s="214">
        <v>42823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39</v>
      </c>
      <c r="B192" s="206">
        <v>42268</v>
      </c>
      <c r="C192" s="206"/>
      <c r="D192" s="207" t="s">
        <v>703</v>
      </c>
      <c r="E192" s="208" t="s">
        <v>644</v>
      </c>
      <c r="F192" s="209">
        <v>196.5</v>
      </c>
      <c r="G192" s="208"/>
      <c r="H192" s="208">
        <v>238</v>
      </c>
      <c r="I192" s="210">
        <v>238</v>
      </c>
      <c r="J192" s="211" t="s">
        <v>702</v>
      </c>
      <c r="K192" s="212">
        <f t="shared" si="106"/>
        <v>41.5</v>
      </c>
      <c r="L192" s="213">
        <f t="shared" si="107"/>
        <v>0.21119592875318066</v>
      </c>
      <c r="M192" s="208" t="s">
        <v>612</v>
      </c>
      <c r="N192" s="214">
        <v>42291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40</v>
      </c>
      <c r="B193" s="206">
        <v>42271</v>
      </c>
      <c r="C193" s="206"/>
      <c r="D193" s="207" t="s">
        <v>643</v>
      </c>
      <c r="E193" s="208" t="s">
        <v>644</v>
      </c>
      <c r="F193" s="209">
        <v>65</v>
      </c>
      <c r="G193" s="208"/>
      <c r="H193" s="208">
        <v>82</v>
      </c>
      <c r="I193" s="210">
        <v>82</v>
      </c>
      <c r="J193" s="211" t="s">
        <v>702</v>
      </c>
      <c r="K193" s="212">
        <f t="shared" si="106"/>
        <v>17</v>
      </c>
      <c r="L193" s="213">
        <f t="shared" si="107"/>
        <v>0.26153846153846155</v>
      </c>
      <c r="M193" s="208" t="s">
        <v>612</v>
      </c>
      <c r="N193" s="214">
        <v>42578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41</v>
      </c>
      <c r="B194" s="206">
        <v>42291</v>
      </c>
      <c r="C194" s="206"/>
      <c r="D194" s="207" t="s">
        <v>704</v>
      </c>
      <c r="E194" s="208" t="s">
        <v>644</v>
      </c>
      <c r="F194" s="209">
        <v>144</v>
      </c>
      <c r="G194" s="208"/>
      <c r="H194" s="208">
        <v>182.5</v>
      </c>
      <c r="I194" s="210">
        <v>181</v>
      </c>
      <c r="J194" s="211" t="s">
        <v>702</v>
      </c>
      <c r="K194" s="212">
        <f t="shared" si="106"/>
        <v>38.5</v>
      </c>
      <c r="L194" s="213">
        <f t="shared" si="107"/>
        <v>0.2673611111111111</v>
      </c>
      <c r="M194" s="208" t="s">
        <v>612</v>
      </c>
      <c r="N194" s="214">
        <v>42817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42</v>
      </c>
      <c r="B195" s="206">
        <v>42291</v>
      </c>
      <c r="C195" s="206"/>
      <c r="D195" s="207" t="s">
        <v>705</v>
      </c>
      <c r="E195" s="208" t="s">
        <v>644</v>
      </c>
      <c r="F195" s="209">
        <v>264</v>
      </c>
      <c r="G195" s="208"/>
      <c r="H195" s="208">
        <v>311</v>
      </c>
      <c r="I195" s="210">
        <v>311</v>
      </c>
      <c r="J195" s="211" t="s">
        <v>702</v>
      </c>
      <c r="K195" s="212">
        <f t="shared" si="106"/>
        <v>47</v>
      </c>
      <c r="L195" s="213">
        <f t="shared" si="107"/>
        <v>0.17803030303030304</v>
      </c>
      <c r="M195" s="208" t="s">
        <v>612</v>
      </c>
      <c r="N195" s="214">
        <v>42604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43</v>
      </c>
      <c r="B196" s="206">
        <v>42318</v>
      </c>
      <c r="C196" s="206"/>
      <c r="D196" s="207" t="s">
        <v>706</v>
      </c>
      <c r="E196" s="208" t="s">
        <v>614</v>
      </c>
      <c r="F196" s="209">
        <v>549.5</v>
      </c>
      <c r="G196" s="208"/>
      <c r="H196" s="208">
        <v>630</v>
      </c>
      <c r="I196" s="210">
        <v>630</v>
      </c>
      <c r="J196" s="211" t="s">
        <v>702</v>
      </c>
      <c r="K196" s="212">
        <f t="shared" si="106"/>
        <v>80.5</v>
      </c>
      <c r="L196" s="213">
        <f t="shared" si="107"/>
        <v>0.1464968152866242</v>
      </c>
      <c r="M196" s="208" t="s">
        <v>612</v>
      </c>
      <c r="N196" s="214">
        <v>42419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44</v>
      </c>
      <c r="B197" s="206">
        <v>42342</v>
      </c>
      <c r="C197" s="206"/>
      <c r="D197" s="207" t="s">
        <v>707</v>
      </c>
      <c r="E197" s="208" t="s">
        <v>644</v>
      </c>
      <c r="F197" s="209">
        <v>1027.5</v>
      </c>
      <c r="G197" s="208"/>
      <c r="H197" s="208">
        <v>1315</v>
      </c>
      <c r="I197" s="210">
        <v>1250</v>
      </c>
      <c r="J197" s="211" t="s">
        <v>702</v>
      </c>
      <c r="K197" s="212">
        <f t="shared" si="106"/>
        <v>287.5</v>
      </c>
      <c r="L197" s="213">
        <f t="shared" si="107"/>
        <v>0.27980535279805352</v>
      </c>
      <c r="M197" s="208" t="s">
        <v>612</v>
      </c>
      <c r="N197" s="214">
        <v>43244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45</v>
      </c>
      <c r="B198" s="206">
        <v>42367</v>
      </c>
      <c r="C198" s="206"/>
      <c r="D198" s="207" t="s">
        <v>708</v>
      </c>
      <c r="E198" s="208" t="s">
        <v>644</v>
      </c>
      <c r="F198" s="209">
        <v>465</v>
      </c>
      <c r="G198" s="208"/>
      <c r="H198" s="208">
        <v>540</v>
      </c>
      <c r="I198" s="210">
        <v>540</v>
      </c>
      <c r="J198" s="211" t="s">
        <v>702</v>
      </c>
      <c r="K198" s="212">
        <f t="shared" si="106"/>
        <v>75</v>
      </c>
      <c r="L198" s="213">
        <f t="shared" si="107"/>
        <v>0.16129032258064516</v>
      </c>
      <c r="M198" s="208" t="s">
        <v>612</v>
      </c>
      <c r="N198" s="214">
        <v>42530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5">
        <v>46</v>
      </c>
      <c r="B199" s="206">
        <v>42380</v>
      </c>
      <c r="C199" s="206"/>
      <c r="D199" s="207" t="s">
        <v>391</v>
      </c>
      <c r="E199" s="208" t="s">
        <v>614</v>
      </c>
      <c r="F199" s="209">
        <v>81</v>
      </c>
      <c r="G199" s="208"/>
      <c r="H199" s="208">
        <v>110</v>
      </c>
      <c r="I199" s="210">
        <v>110</v>
      </c>
      <c r="J199" s="211" t="s">
        <v>702</v>
      </c>
      <c r="K199" s="212">
        <f t="shared" si="106"/>
        <v>29</v>
      </c>
      <c r="L199" s="213">
        <f t="shared" si="107"/>
        <v>0.35802469135802467</v>
      </c>
      <c r="M199" s="208" t="s">
        <v>612</v>
      </c>
      <c r="N199" s="214">
        <v>42745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47</v>
      </c>
      <c r="B200" s="206">
        <v>42382</v>
      </c>
      <c r="C200" s="206"/>
      <c r="D200" s="207" t="s">
        <v>709</v>
      </c>
      <c r="E200" s="208" t="s">
        <v>614</v>
      </c>
      <c r="F200" s="209">
        <v>417.5</v>
      </c>
      <c r="G200" s="208"/>
      <c r="H200" s="208">
        <v>547</v>
      </c>
      <c r="I200" s="210">
        <v>535</v>
      </c>
      <c r="J200" s="211" t="s">
        <v>702</v>
      </c>
      <c r="K200" s="212">
        <f t="shared" si="106"/>
        <v>129.5</v>
      </c>
      <c r="L200" s="213">
        <f t="shared" si="107"/>
        <v>0.31017964071856285</v>
      </c>
      <c r="M200" s="208" t="s">
        <v>612</v>
      </c>
      <c r="N200" s="214">
        <v>42578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48</v>
      </c>
      <c r="B201" s="206">
        <v>42408</v>
      </c>
      <c r="C201" s="206"/>
      <c r="D201" s="207" t="s">
        <v>710</v>
      </c>
      <c r="E201" s="208" t="s">
        <v>644</v>
      </c>
      <c r="F201" s="209">
        <v>650</v>
      </c>
      <c r="G201" s="208"/>
      <c r="H201" s="208">
        <v>800</v>
      </c>
      <c r="I201" s="210">
        <v>800</v>
      </c>
      <c r="J201" s="211" t="s">
        <v>702</v>
      </c>
      <c r="K201" s="212">
        <f t="shared" si="106"/>
        <v>150</v>
      </c>
      <c r="L201" s="213">
        <f t="shared" si="107"/>
        <v>0.23076923076923078</v>
      </c>
      <c r="M201" s="208" t="s">
        <v>612</v>
      </c>
      <c r="N201" s="214">
        <v>43154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49</v>
      </c>
      <c r="B202" s="206">
        <v>42433</v>
      </c>
      <c r="C202" s="206"/>
      <c r="D202" s="207" t="s">
        <v>211</v>
      </c>
      <c r="E202" s="208" t="s">
        <v>644</v>
      </c>
      <c r="F202" s="209">
        <v>437.5</v>
      </c>
      <c r="G202" s="208"/>
      <c r="H202" s="208">
        <v>504.5</v>
      </c>
      <c r="I202" s="210">
        <v>522</v>
      </c>
      <c r="J202" s="211" t="s">
        <v>711</v>
      </c>
      <c r="K202" s="212">
        <f t="shared" si="106"/>
        <v>67</v>
      </c>
      <c r="L202" s="213">
        <f t="shared" si="107"/>
        <v>0.15314285714285714</v>
      </c>
      <c r="M202" s="208" t="s">
        <v>612</v>
      </c>
      <c r="N202" s="214">
        <v>42480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50</v>
      </c>
      <c r="B203" s="206">
        <v>42438</v>
      </c>
      <c r="C203" s="206"/>
      <c r="D203" s="207" t="s">
        <v>712</v>
      </c>
      <c r="E203" s="208" t="s">
        <v>644</v>
      </c>
      <c r="F203" s="209">
        <v>189.5</v>
      </c>
      <c r="G203" s="208"/>
      <c r="H203" s="208">
        <v>218</v>
      </c>
      <c r="I203" s="210">
        <v>218</v>
      </c>
      <c r="J203" s="211" t="s">
        <v>702</v>
      </c>
      <c r="K203" s="212">
        <f t="shared" si="106"/>
        <v>28.5</v>
      </c>
      <c r="L203" s="213">
        <f t="shared" si="107"/>
        <v>0.15039577836411611</v>
      </c>
      <c r="M203" s="208" t="s">
        <v>612</v>
      </c>
      <c r="N203" s="214">
        <v>43034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5">
        <v>51</v>
      </c>
      <c r="B204" s="216">
        <v>42471</v>
      </c>
      <c r="C204" s="216"/>
      <c r="D204" s="224" t="s">
        <v>713</v>
      </c>
      <c r="E204" s="219" t="s">
        <v>644</v>
      </c>
      <c r="F204" s="219">
        <v>36.5</v>
      </c>
      <c r="G204" s="220"/>
      <c r="H204" s="220">
        <v>15.85</v>
      </c>
      <c r="I204" s="220">
        <v>60</v>
      </c>
      <c r="J204" s="221" t="s">
        <v>714</v>
      </c>
      <c r="K204" s="222">
        <f t="shared" si="106"/>
        <v>-20.65</v>
      </c>
      <c r="L204" s="223">
        <f t="shared" si="107"/>
        <v>-0.5657534246575342</v>
      </c>
      <c r="M204" s="219" t="s">
        <v>625</v>
      </c>
      <c r="N204" s="227">
        <v>43627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52</v>
      </c>
      <c r="B205" s="206">
        <v>42472</v>
      </c>
      <c r="C205" s="206"/>
      <c r="D205" s="207" t="s">
        <v>715</v>
      </c>
      <c r="E205" s="208" t="s">
        <v>644</v>
      </c>
      <c r="F205" s="209">
        <v>93</v>
      </c>
      <c r="G205" s="208"/>
      <c r="H205" s="208">
        <v>149</v>
      </c>
      <c r="I205" s="210">
        <v>140</v>
      </c>
      <c r="J205" s="211" t="s">
        <v>716</v>
      </c>
      <c r="K205" s="212">
        <f t="shared" si="106"/>
        <v>56</v>
      </c>
      <c r="L205" s="213">
        <f t="shared" si="107"/>
        <v>0.60215053763440862</v>
      </c>
      <c r="M205" s="208" t="s">
        <v>612</v>
      </c>
      <c r="N205" s="214">
        <v>42740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5">
        <v>53</v>
      </c>
      <c r="B206" s="206">
        <v>42472</v>
      </c>
      <c r="C206" s="206"/>
      <c r="D206" s="207" t="s">
        <v>717</v>
      </c>
      <c r="E206" s="208" t="s">
        <v>644</v>
      </c>
      <c r="F206" s="209">
        <v>130</v>
      </c>
      <c r="G206" s="208"/>
      <c r="H206" s="208">
        <v>150</v>
      </c>
      <c r="I206" s="210" t="s">
        <v>718</v>
      </c>
      <c r="J206" s="211" t="s">
        <v>702</v>
      </c>
      <c r="K206" s="212">
        <f t="shared" si="106"/>
        <v>20</v>
      </c>
      <c r="L206" s="213">
        <f t="shared" si="107"/>
        <v>0.15384615384615385</v>
      </c>
      <c r="M206" s="208" t="s">
        <v>612</v>
      </c>
      <c r="N206" s="214">
        <v>42564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54</v>
      </c>
      <c r="B207" s="206">
        <v>42473</v>
      </c>
      <c r="C207" s="206"/>
      <c r="D207" s="207" t="s">
        <v>719</v>
      </c>
      <c r="E207" s="208" t="s">
        <v>644</v>
      </c>
      <c r="F207" s="209">
        <v>196</v>
      </c>
      <c r="G207" s="208"/>
      <c r="H207" s="208">
        <v>299</v>
      </c>
      <c r="I207" s="210">
        <v>299</v>
      </c>
      <c r="J207" s="211" t="s">
        <v>702</v>
      </c>
      <c r="K207" s="212">
        <v>103</v>
      </c>
      <c r="L207" s="213">
        <v>0.52551020408163296</v>
      </c>
      <c r="M207" s="208" t="s">
        <v>612</v>
      </c>
      <c r="N207" s="214">
        <v>42620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55</v>
      </c>
      <c r="B208" s="206">
        <v>42473</v>
      </c>
      <c r="C208" s="206"/>
      <c r="D208" s="207" t="s">
        <v>720</v>
      </c>
      <c r="E208" s="208" t="s">
        <v>644</v>
      </c>
      <c r="F208" s="209">
        <v>88</v>
      </c>
      <c r="G208" s="208"/>
      <c r="H208" s="208">
        <v>103</v>
      </c>
      <c r="I208" s="210">
        <v>103</v>
      </c>
      <c r="J208" s="211" t="s">
        <v>702</v>
      </c>
      <c r="K208" s="212">
        <v>15</v>
      </c>
      <c r="L208" s="213">
        <v>0.170454545454545</v>
      </c>
      <c r="M208" s="208" t="s">
        <v>612</v>
      </c>
      <c r="N208" s="214">
        <v>42530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56</v>
      </c>
      <c r="B209" s="206">
        <v>42492</v>
      </c>
      <c r="C209" s="206"/>
      <c r="D209" s="207" t="s">
        <v>721</v>
      </c>
      <c r="E209" s="208" t="s">
        <v>644</v>
      </c>
      <c r="F209" s="209">
        <v>127.5</v>
      </c>
      <c r="G209" s="208"/>
      <c r="H209" s="208">
        <v>148</v>
      </c>
      <c r="I209" s="210" t="s">
        <v>722</v>
      </c>
      <c r="J209" s="211" t="s">
        <v>702</v>
      </c>
      <c r="K209" s="212">
        <f t="shared" ref="K209:K213" si="108">H209-F209</f>
        <v>20.5</v>
      </c>
      <c r="L209" s="213">
        <f t="shared" ref="L209:L213" si="109">K209/F209</f>
        <v>0.16078431372549021</v>
      </c>
      <c r="M209" s="208" t="s">
        <v>612</v>
      </c>
      <c r="N209" s="214">
        <v>42564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57</v>
      </c>
      <c r="B210" s="206">
        <v>42493</v>
      </c>
      <c r="C210" s="206"/>
      <c r="D210" s="207" t="s">
        <v>723</v>
      </c>
      <c r="E210" s="208" t="s">
        <v>644</v>
      </c>
      <c r="F210" s="209">
        <v>675</v>
      </c>
      <c r="G210" s="208"/>
      <c r="H210" s="208">
        <v>815</v>
      </c>
      <c r="I210" s="210" t="s">
        <v>724</v>
      </c>
      <c r="J210" s="211" t="s">
        <v>702</v>
      </c>
      <c r="K210" s="212">
        <f t="shared" si="108"/>
        <v>140</v>
      </c>
      <c r="L210" s="213">
        <f t="shared" si="109"/>
        <v>0.2074074074074074</v>
      </c>
      <c r="M210" s="208" t="s">
        <v>612</v>
      </c>
      <c r="N210" s="214">
        <v>43154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5">
        <v>58</v>
      </c>
      <c r="B211" s="216">
        <v>42522</v>
      </c>
      <c r="C211" s="216"/>
      <c r="D211" s="217" t="s">
        <v>725</v>
      </c>
      <c r="E211" s="218" t="s">
        <v>644</v>
      </c>
      <c r="F211" s="219">
        <v>500</v>
      </c>
      <c r="G211" s="219"/>
      <c r="H211" s="220">
        <v>232.5</v>
      </c>
      <c r="I211" s="220" t="s">
        <v>726</v>
      </c>
      <c r="J211" s="221" t="s">
        <v>727</v>
      </c>
      <c r="K211" s="222">
        <f t="shared" si="108"/>
        <v>-267.5</v>
      </c>
      <c r="L211" s="223">
        <f t="shared" si="109"/>
        <v>-0.53500000000000003</v>
      </c>
      <c r="M211" s="219" t="s">
        <v>625</v>
      </c>
      <c r="N211" s="216">
        <v>43735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59</v>
      </c>
      <c r="B212" s="206">
        <v>42527</v>
      </c>
      <c r="C212" s="206"/>
      <c r="D212" s="207" t="s">
        <v>561</v>
      </c>
      <c r="E212" s="208" t="s">
        <v>644</v>
      </c>
      <c r="F212" s="209">
        <v>110</v>
      </c>
      <c r="G212" s="208"/>
      <c r="H212" s="208">
        <v>126.5</v>
      </c>
      <c r="I212" s="210">
        <v>125</v>
      </c>
      <c r="J212" s="211" t="s">
        <v>653</v>
      </c>
      <c r="K212" s="212">
        <f t="shared" si="108"/>
        <v>16.5</v>
      </c>
      <c r="L212" s="213">
        <f t="shared" si="109"/>
        <v>0.15</v>
      </c>
      <c r="M212" s="208" t="s">
        <v>612</v>
      </c>
      <c r="N212" s="214">
        <v>42552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60</v>
      </c>
      <c r="B213" s="206">
        <v>42538</v>
      </c>
      <c r="C213" s="206"/>
      <c r="D213" s="207" t="s">
        <v>728</v>
      </c>
      <c r="E213" s="208" t="s">
        <v>644</v>
      </c>
      <c r="F213" s="209">
        <v>44</v>
      </c>
      <c r="G213" s="208"/>
      <c r="H213" s="208">
        <v>69.5</v>
      </c>
      <c r="I213" s="210">
        <v>69.5</v>
      </c>
      <c r="J213" s="211" t="s">
        <v>729</v>
      </c>
      <c r="K213" s="212">
        <f t="shared" si="108"/>
        <v>25.5</v>
      </c>
      <c r="L213" s="213">
        <f t="shared" si="109"/>
        <v>0.57954545454545459</v>
      </c>
      <c r="M213" s="208" t="s">
        <v>612</v>
      </c>
      <c r="N213" s="214">
        <v>42977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61</v>
      </c>
      <c r="B214" s="206">
        <v>42549</v>
      </c>
      <c r="C214" s="206"/>
      <c r="D214" s="207" t="s">
        <v>730</v>
      </c>
      <c r="E214" s="208" t="s">
        <v>644</v>
      </c>
      <c r="F214" s="209">
        <v>262.5</v>
      </c>
      <c r="G214" s="208"/>
      <c r="H214" s="208">
        <v>340</v>
      </c>
      <c r="I214" s="210">
        <v>333</v>
      </c>
      <c r="J214" s="211" t="s">
        <v>731</v>
      </c>
      <c r="K214" s="212">
        <v>77.5</v>
      </c>
      <c r="L214" s="213">
        <v>0.29523809523809502</v>
      </c>
      <c r="M214" s="208" t="s">
        <v>612</v>
      </c>
      <c r="N214" s="214">
        <v>43017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5">
        <v>62</v>
      </c>
      <c r="B215" s="206">
        <v>42549</v>
      </c>
      <c r="C215" s="206"/>
      <c r="D215" s="207" t="s">
        <v>732</v>
      </c>
      <c r="E215" s="208" t="s">
        <v>644</v>
      </c>
      <c r="F215" s="209">
        <v>840</v>
      </c>
      <c r="G215" s="208"/>
      <c r="H215" s="208">
        <v>1230</v>
      </c>
      <c r="I215" s="210">
        <v>1230</v>
      </c>
      <c r="J215" s="211" t="s">
        <v>702</v>
      </c>
      <c r="K215" s="212">
        <v>390</v>
      </c>
      <c r="L215" s="213">
        <v>0.46428571428571402</v>
      </c>
      <c r="M215" s="208" t="s">
        <v>612</v>
      </c>
      <c r="N215" s="214">
        <v>42649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8">
        <v>63</v>
      </c>
      <c r="B216" s="229">
        <v>42556</v>
      </c>
      <c r="C216" s="229"/>
      <c r="D216" s="230" t="s">
        <v>733</v>
      </c>
      <c r="E216" s="231" t="s">
        <v>644</v>
      </c>
      <c r="F216" s="231">
        <v>395</v>
      </c>
      <c r="G216" s="232"/>
      <c r="H216" s="232">
        <f>(468.5+342.5)/2</f>
        <v>405.5</v>
      </c>
      <c r="I216" s="232">
        <v>510</v>
      </c>
      <c r="J216" s="233" t="s">
        <v>734</v>
      </c>
      <c r="K216" s="234">
        <f t="shared" ref="K216:K222" si="110">H216-F216</f>
        <v>10.5</v>
      </c>
      <c r="L216" s="235">
        <f t="shared" ref="L216:L222" si="111">K216/F216</f>
        <v>2.6582278481012658E-2</v>
      </c>
      <c r="M216" s="231" t="s">
        <v>735</v>
      </c>
      <c r="N216" s="229">
        <v>43606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5">
        <v>64</v>
      </c>
      <c r="B217" s="216">
        <v>42584</v>
      </c>
      <c r="C217" s="216"/>
      <c r="D217" s="217" t="s">
        <v>736</v>
      </c>
      <c r="E217" s="218" t="s">
        <v>614</v>
      </c>
      <c r="F217" s="219">
        <f>169.5-12.8</f>
        <v>156.69999999999999</v>
      </c>
      <c r="G217" s="219"/>
      <c r="H217" s="220">
        <v>77</v>
      </c>
      <c r="I217" s="220" t="s">
        <v>737</v>
      </c>
      <c r="J217" s="221" t="s">
        <v>738</v>
      </c>
      <c r="K217" s="222">
        <f t="shared" si="110"/>
        <v>-79.699999999999989</v>
      </c>
      <c r="L217" s="223">
        <f t="shared" si="111"/>
        <v>-0.50861518825781749</v>
      </c>
      <c r="M217" s="219" t="s">
        <v>625</v>
      </c>
      <c r="N217" s="216">
        <v>43522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5">
        <v>65</v>
      </c>
      <c r="B218" s="216">
        <v>42586</v>
      </c>
      <c r="C218" s="216"/>
      <c r="D218" s="217" t="s">
        <v>739</v>
      </c>
      <c r="E218" s="218" t="s">
        <v>644</v>
      </c>
      <c r="F218" s="219">
        <v>400</v>
      </c>
      <c r="G218" s="219"/>
      <c r="H218" s="220">
        <v>305</v>
      </c>
      <c r="I218" s="220">
        <v>475</v>
      </c>
      <c r="J218" s="221" t="s">
        <v>740</v>
      </c>
      <c r="K218" s="222">
        <f t="shared" si="110"/>
        <v>-95</v>
      </c>
      <c r="L218" s="223">
        <f t="shared" si="111"/>
        <v>-0.23749999999999999</v>
      </c>
      <c r="M218" s="219" t="s">
        <v>625</v>
      </c>
      <c r="N218" s="216">
        <v>43606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66</v>
      </c>
      <c r="B219" s="206">
        <v>42593</v>
      </c>
      <c r="C219" s="206"/>
      <c r="D219" s="207" t="s">
        <v>741</v>
      </c>
      <c r="E219" s="208" t="s">
        <v>644</v>
      </c>
      <c r="F219" s="209">
        <v>86.5</v>
      </c>
      <c r="G219" s="208"/>
      <c r="H219" s="208">
        <v>130</v>
      </c>
      <c r="I219" s="210">
        <v>130</v>
      </c>
      <c r="J219" s="211" t="s">
        <v>742</v>
      </c>
      <c r="K219" s="212">
        <f t="shared" si="110"/>
        <v>43.5</v>
      </c>
      <c r="L219" s="213">
        <f t="shared" si="111"/>
        <v>0.50289017341040465</v>
      </c>
      <c r="M219" s="208" t="s">
        <v>612</v>
      </c>
      <c r="N219" s="214">
        <v>43091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5">
        <v>67</v>
      </c>
      <c r="B220" s="216">
        <v>42600</v>
      </c>
      <c r="C220" s="216"/>
      <c r="D220" s="217" t="s">
        <v>110</v>
      </c>
      <c r="E220" s="218" t="s">
        <v>644</v>
      </c>
      <c r="F220" s="219">
        <v>133.5</v>
      </c>
      <c r="G220" s="219"/>
      <c r="H220" s="220">
        <v>126.5</v>
      </c>
      <c r="I220" s="220">
        <v>178</v>
      </c>
      <c r="J220" s="221" t="s">
        <v>743</v>
      </c>
      <c r="K220" s="222">
        <f t="shared" si="110"/>
        <v>-7</v>
      </c>
      <c r="L220" s="223">
        <f t="shared" si="111"/>
        <v>-5.2434456928838954E-2</v>
      </c>
      <c r="M220" s="219" t="s">
        <v>625</v>
      </c>
      <c r="N220" s="216">
        <v>42615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68</v>
      </c>
      <c r="B221" s="206">
        <v>42613</v>
      </c>
      <c r="C221" s="206"/>
      <c r="D221" s="207" t="s">
        <v>744</v>
      </c>
      <c r="E221" s="208" t="s">
        <v>644</v>
      </c>
      <c r="F221" s="209">
        <v>560</v>
      </c>
      <c r="G221" s="208"/>
      <c r="H221" s="208">
        <v>725</v>
      </c>
      <c r="I221" s="210">
        <v>725</v>
      </c>
      <c r="J221" s="211" t="s">
        <v>646</v>
      </c>
      <c r="K221" s="212">
        <f t="shared" si="110"/>
        <v>165</v>
      </c>
      <c r="L221" s="213">
        <f t="shared" si="111"/>
        <v>0.29464285714285715</v>
      </c>
      <c r="M221" s="208" t="s">
        <v>612</v>
      </c>
      <c r="N221" s="214">
        <v>42456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69</v>
      </c>
      <c r="B222" s="206">
        <v>42614</v>
      </c>
      <c r="C222" s="206"/>
      <c r="D222" s="207" t="s">
        <v>745</v>
      </c>
      <c r="E222" s="208" t="s">
        <v>644</v>
      </c>
      <c r="F222" s="209">
        <v>160.5</v>
      </c>
      <c r="G222" s="208"/>
      <c r="H222" s="208">
        <v>210</v>
      </c>
      <c r="I222" s="210">
        <v>210</v>
      </c>
      <c r="J222" s="211" t="s">
        <v>646</v>
      </c>
      <c r="K222" s="212">
        <f t="shared" si="110"/>
        <v>49.5</v>
      </c>
      <c r="L222" s="213">
        <f t="shared" si="111"/>
        <v>0.30841121495327101</v>
      </c>
      <c r="M222" s="208" t="s">
        <v>612</v>
      </c>
      <c r="N222" s="214">
        <v>42871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70</v>
      </c>
      <c r="B223" s="206">
        <v>42646</v>
      </c>
      <c r="C223" s="206"/>
      <c r="D223" s="207" t="s">
        <v>406</v>
      </c>
      <c r="E223" s="208" t="s">
        <v>644</v>
      </c>
      <c r="F223" s="209">
        <v>430</v>
      </c>
      <c r="G223" s="208"/>
      <c r="H223" s="208">
        <v>596</v>
      </c>
      <c r="I223" s="210">
        <v>575</v>
      </c>
      <c r="J223" s="211" t="s">
        <v>746</v>
      </c>
      <c r="K223" s="212">
        <v>166</v>
      </c>
      <c r="L223" s="213">
        <v>0.38604651162790699</v>
      </c>
      <c r="M223" s="208" t="s">
        <v>612</v>
      </c>
      <c r="N223" s="214">
        <v>42769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71</v>
      </c>
      <c r="B224" s="206">
        <v>42657</v>
      </c>
      <c r="C224" s="206"/>
      <c r="D224" s="207" t="s">
        <v>747</v>
      </c>
      <c r="E224" s="208" t="s">
        <v>644</v>
      </c>
      <c r="F224" s="209">
        <v>280</v>
      </c>
      <c r="G224" s="208"/>
      <c r="H224" s="208">
        <v>345</v>
      </c>
      <c r="I224" s="210">
        <v>345</v>
      </c>
      <c r="J224" s="211" t="s">
        <v>646</v>
      </c>
      <c r="K224" s="212">
        <f t="shared" ref="K224:K229" si="112">H224-F224</f>
        <v>65</v>
      </c>
      <c r="L224" s="213">
        <f t="shared" ref="L224:L225" si="113">K224/F224</f>
        <v>0.23214285714285715</v>
      </c>
      <c r="M224" s="208" t="s">
        <v>612</v>
      </c>
      <c r="N224" s="214">
        <v>42814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5">
        <v>72</v>
      </c>
      <c r="B225" s="206">
        <v>42657</v>
      </c>
      <c r="C225" s="206"/>
      <c r="D225" s="207" t="s">
        <v>748</v>
      </c>
      <c r="E225" s="208" t="s">
        <v>644</v>
      </c>
      <c r="F225" s="209">
        <v>245</v>
      </c>
      <c r="G225" s="208"/>
      <c r="H225" s="208">
        <v>325.5</v>
      </c>
      <c r="I225" s="210">
        <v>330</v>
      </c>
      <c r="J225" s="211" t="s">
        <v>749</v>
      </c>
      <c r="K225" s="212">
        <f t="shared" si="112"/>
        <v>80.5</v>
      </c>
      <c r="L225" s="213">
        <f t="shared" si="113"/>
        <v>0.32857142857142857</v>
      </c>
      <c r="M225" s="208" t="s">
        <v>612</v>
      </c>
      <c r="N225" s="214">
        <v>42769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73</v>
      </c>
      <c r="B226" s="206">
        <v>42660</v>
      </c>
      <c r="C226" s="206"/>
      <c r="D226" s="207" t="s">
        <v>351</v>
      </c>
      <c r="E226" s="208" t="s">
        <v>644</v>
      </c>
      <c r="F226" s="209">
        <v>125</v>
      </c>
      <c r="G226" s="208"/>
      <c r="H226" s="208">
        <v>160</v>
      </c>
      <c r="I226" s="210">
        <v>160</v>
      </c>
      <c r="J226" s="211" t="s">
        <v>702</v>
      </c>
      <c r="K226" s="212">
        <f t="shared" si="112"/>
        <v>35</v>
      </c>
      <c r="L226" s="213">
        <v>0.28000000000000003</v>
      </c>
      <c r="M226" s="208" t="s">
        <v>612</v>
      </c>
      <c r="N226" s="214">
        <v>42803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74</v>
      </c>
      <c r="B227" s="206">
        <v>42660</v>
      </c>
      <c r="C227" s="206"/>
      <c r="D227" s="207" t="s">
        <v>483</v>
      </c>
      <c r="E227" s="208" t="s">
        <v>644</v>
      </c>
      <c r="F227" s="209">
        <v>114</v>
      </c>
      <c r="G227" s="208"/>
      <c r="H227" s="208">
        <v>145</v>
      </c>
      <c r="I227" s="210">
        <v>145</v>
      </c>
      <c r="J227" s="211" t="s">
        <v>702</v>
      </c>
      <c r="K227" s="212">
        <f t="shared" si="112"/>
        <v>31</v>
      </c>
      <c r="L227" s="213">
        <f t="shared" ref="L227:L229" si="114">K227/F227</f>
        <v>0.27192982456140352</v>
      </c>
      <c r="M227" s="208" t="s">
        <v>612</v>
      </c>
      <c r="N227" s="214">
        <v>42859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5">
        <v>75</v>
      </c>
      <c r="B228" s="206">
        <v>42660</v>
      </c>
      <c r="C228" s="206"/>
      <c r="D228" s="207" t="s">
        <v>750</v>
      </c>
      <c r="E228" s="208" t="s">
        <v>644</v>
      </c>
      <c r="F228" s="209">
        <v>212</v>
      </c>
      <c r="G228" s="208"/>
      <c r="H228" s="208">
        <v>280</v>
      </c>
      <c r="I228" s="210">
        <v>276</v>
      </c>
      <c r="J228" s="211" t="s">
        <v>751</v>
      </c>
      <c r="K228" s="212">
        <f t="shared" si="112"/>
        <v>68</v>
      </c>
      <c r="L228" s="213">
        <f t="shared" si="114"/>
        <v>0.32075471698113206</v>
      </c>
      <c r="M228" s="208" t="s">
        <v>612</v>
      </c>
      <c r="N228" s="214">
        <v>42858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5">
        <v>76</v>
      </c>
      <c r="B229" s="206">
        <v>42678</v>
      </c>
      <c r="C229" s="206"/>
      <c r="D229" s="207" t="s">
        <v>471</v>
      </c>
      <c r="E229" s="208" t="s">
        <v>644</v>
      </c>
      <c r="F229" s="209">
        <v>155</v>
      </c>
      <c r="G229" s="208"/>
      <c r="H229" s="208">
        <v>210</v>
      </c>
      <c r="I229" s="210">
        <v>210</v>
      </c>
      <c r="J229" s="211" t="s">
        <v>752</v>
      </c>
      <c r="K229" s="212">
        <f t="shared" si="112"/>
        <v>55</v>
      </c>
      <c r="L229" s="213">
        <f t="shared" si="114"/>
        <v>0.35483870967741937</v>
      </c>
      <c r="M229" s="208" t="s">
        <v>612</v>
      </c>
      <c r="N229" s="214">
        <v>42944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5">
        <v>77</v>
      </c>
      <c r="B230" s="216">
        <v>42710</v>
      </c>
      <c r="C230" s="216"/>
      <c r="D230" s="217" t="s">
        <v>753</v>
      </c>
      <c r="E230" s="218" t="s">
        <v>644</v>
      </c>
      <c r="F230" s="219">
        <v>150.5</v>
      </c>
      <c r="G230" s="219"/>
      <c r="H230" s="220">
        <v>72.5</v>
      </c>
      <c r="I230" s="220">
        <v>174</v>
      </c>
      <c r="J230" s="221" t="s">
        <v>754</v>
      </c>
      <c r="K230" s="222">
        <v>-78</v>
      </c>
      <c r="L230" s="223">
        <v>-0.51827242524916906</v>
      </c>
      <c r="M230" s="219" t="s">
        <v>625</v>
      </c>
      <c r="N230" s="216">
        <v>43333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78</v>
      </c>
      <c r="B231" s="206">
        <v>42712</v>
      </c>
      <c r="C231" s="206"/>
      <c r="D231" s="207" t="s">
        <v>755</v>
      </c>
      <c r="E231" s="208" t="s">
        <v>644</v>
      </c>
      <c r="F231" s="209">
        <v>380</v>
      </c>
      <c r="G231" s="208"/>
      <c r="H231" s="208">
        <v>478</v>
      </c>
      <c r="I231" s="210">
        <v>468</v>
      </c>
      <c r="J231" s="211" t="s">
        <v>702</v>
      </c>
      <c r="K231" s="212">
        <f t="shared" ref="K231:K233" si="115">H231-F231</f>
        <v>98</v>
      </c>
      <c r="L231" s="213">
        <f t="shared" ref="L231:L233" si="116">K231/F231</f>
        <v>0.25789473684210529</v>
      </c>
      <c r="M231" s="208" t="s">
        <v>612</v>
      </c>
      <c r="N231" s="214">
        <v>43025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5">
        <v>79</v>
      </c>
      <c r="B232" s="206">
        <v>42734</v>
      </c>
      <c r="C232" s="206"/>
      <c r="D232" s="207" t="s">
        <v>109</v>
      </c>
      <c r="E232" s="208" t="s">
        <v>644</v>
      </c>
      <c r="F232" s="209">
        <v>305</v>
      </c>
      <c r="G232" s="208"/>
      <c r="H232" s="208">
        <v>375</v>
      </c>
      <c r="I232" s="210">
        <v>375</v>
      </c>
      <c r="J232" s="211" t="s">
        <v>702</v>
      </c>
      <c r="K232" s="212">
        <f t="shared" si="115"/>
        <v>70</v>
      </c>
      <c r="L232" s="213">
        <f t="shared" si="116"/>
        <v>0.22950819672131148</v>
      </c>
      <c r="M232" s="208" t="s">
        <v>612</v>
      </c>
      <c r="N232" s="214">
        <v>42768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80</v>
      </c>
      <c r="B233" s="206">
        <v>42739</v>
      </c>
      <c r="C233" s="206"/>
      <c r="D233" s="207" t="s">
        <v>95</v>
      </c>
      <c r="E233" s="208" t="s">
        <v>644</v>
      </c>
      <c r="F233" s="209">
        <v>99.5</v>
      </c>
      <c r="G233" s="208"/>
      <c r="H233" s="208">
        <v>158</v>
      </c>
      <c r="I233" s="210">
        <v>158</v>
      </c>
      <c r="J233" s="211" t="s">
        <v>702</v>
      </c>
      <c r="K233" s="212">
        <f t="shared" si="115"/>
        <v>58.5</v>
      </c>
      <c r="L233" s="213">
        <f t="shared" si="116"/>
        <v>0.5879396984924623</v>
      </c>
      <c r="M233" s="208" t="s">
        <v>612</v>
      </c>
      <c r="N233" s="214">
        <v>42898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81</v>
      </c>
      <c r="B234" s="206">
        <v>42739</v>
      </c>
      <c r="C234" s="206"/>
      <c r="D234" s="207" t="s">
        <v>95</v>
      </c>
      <c r="E234" s="208" t="s">
        <v>644</v>
      </c>
      <c r="F234" s="209">
        <v>99.5</v>
      </c>
      <c r="G234" s="208"/>
      <c r="H234" s="208">
        <v>158</v>
      </c>
      <c r="I234" s="210">
        <v>158</v>
      </c>
      <c r="J234" s="211" t="s">
        <v>702</v>
      </c>
      <c r="K234" s="212">
        <v>58.5</v>
      </c>
      <c r="L234" s="213">
        <v>0.58793969849246197</v>
      </c>
      <c r="M234" s="208" t="s">
        <v>612</v>
      </c>
      <c r="N234" s="214">
        <v>42898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5">
        <v>82</v>
      </c>
      <c r="B235" s="206">
        <v>42786</v>
      </c>
      <c r="C235" s="206"/>
      <c r="D235" s="207" t="s">
        <v>186</v>
      </c>
      <c r="E235" s="208" t="s">
        <v>644</v>
      </c>
      <c r="F235" s="209">
        <v>140.5</v>
      </c>
      <c r="G235" s="208"/>
      <c r="H235" s="208">
        <v>220</v>
      </c>
      <c r="I235" s="210">
        <v>220</v>
      </c>
      <c r="J235" s="211" t="s">
        <v>702</v>
      </c>
      <c r="K235" s="212">
        <f>H235-F235</f>
        <v>79.5</v>
      </c>
      <c r="L235" s="213">
        <f>K235/F235</f>
        <v>0.5658362989323843</v>
      </c>
      <c r="M235" s="208" t="s">
        <v>612</v>
      </c>
      <c r="N235" s="214">
        <v>42864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5">
        <v>83</v>
      </c>
      <c r="B236" s="206">
        <v>42786</v>
      </c>
      <c r="C236" s="206"/>
      <c r="D236" s="207" t="s">
        <v>756</v>
      </c>
      <c r="E236" s="208" t="s">
        <v>644</v>
      </c>
      <c r="F236" s="209">
        <v>202.5</v>
      </c>
      <c r="G236" s="208"/>
      <c r="H236" s="208">
        <v>234</v>
      </c>
      <c r="I236" s="210">
        <v>234</v>
      </c>
      <c r="J236" s="211" t="s">
        <v>702</v>
      </c>
      <c r="K236" s="212">
        <v>31.5</v>
      </c>
      <c r="L236" s="213">
        <v>0.155555555555556</v>
      </c>
      <c r="M236" s="208" t="s">
        <v>612</v>
      </c>
      <c r="N236" s="214">
        <v>42836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5">
        <v>84</v>
      </c>
      <c r="B237" s="206">
        <v>42818</v>
      </c>
      <c r="C237" s="206"/>
      <c r="D237" s="207" t="s">
        <v>757</v>
      </c>
      <c r="E237" s="208" t="s">
        <v>644</v>
      </c>
      <c r="F237" s="209">
        <v>300.5</v>
      </c>
      <c r="G237" s="208"/>
      <c r="H237" s="208">
        <v>417.5</v>
      </c>
      <c r="I237" s="210">
        <v>420</v>
      </c>
      <c r="J237" s="211" t="s">
        <v>758</v>
      </c>
      <c r="K237" s="212">
        <f>H237-F237</f>
        <v>117</v>
      </c>
      <c r="L237" s="213">
        <f>K237/F237</f>
        <v>0.38935108153078202</v>
      </c>
      <c r="M237" s="208" t="s">
        <v>612</v>
      </c>
      <c r="N237" s="214">
        <v>43070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5">
        <v>85</v>
      </c>
      <c r="B238" s="206">
        <v>42818</v>
      </c>
      <c r="C238" s="206"/>
      <c r="D238" s="207" t="s">
        <v>732</v>
      </c>
      <c r="E238" s="208" t="s">
        <v>644</v>
      </c>
      <c r="F238" s="209">
        <v>850</v>
      </c>
      <c r="G238" s="208"/>
      <c r="H238" s="208">
        <v>1042.5</v>
      </c>
      <c r="I238" s="210">
        <v>1023</v>
      </c>
      <c r="J238" s="211" t="s">
        <v>759</v>
      </c>
      <c r="K238" s="212">
        <v>192.5</v>
      </c>
      <c r="L238" s="213">
        <v>0.22647058823529401</v>
      </c>
      <c r="M238" s="208" t="s">
        <v>612</v>
      </c>
      <c r="N238" s="214">
        <v>42830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86</v>
      </c>
      <c r="B239" s="206">
        <v>42830</v>
      </c>
      <c r="C239" s="206"/>
      <c r="D239" s="207" t="s">
        <v>502</v>
      </c>
      <c r="E239" s="208" t="s">
        <v>644</v>
      </c>
      <c r="F239" s="209">
        <v>785</v>
      </c>
      <c r="G239" s="208"/>
      <c r="H239" s="208">
        <v>930</v>
      </c>
      <c r="I239" s="210">
        <v>920</v>
      </c>
      <c r="J239" s="211" t="s">
        <v>760</v>
      </c>
      <c r="K239" s="212">
        <f>H239-F239</f>
        <v>145</v>
      </c>
      <c r="L239" s="213">
        <f>K239/F239</f>
        <v>0.18471337579617833</v>
      </c>
      <c r="M239" s="208" t="s">
        <v>612</v>
      </c>
      <c r="N239" s="214">
        <v>42976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5">
        <v>87</v>
      </c>
      <c r="B240" s="216">
        <v>42831</v>
      </c>
      <c r="C240" s="216"/>
      <c r="D240" s="217" t="s">
        <v>761</v>
      </c>
      <c r="E240" s="218" t="s">
        <v>644</v>
      </c>
      <c r="F240" s="219">
        <v>40</v>
      </c>
      <c r="G240" s="219"/>
      <c r="H240" s="220">
        <v>13.1</v>
      </c>
      <c r="I240" s="220">
        <v>60</v>
      </c>
      <c r="J240" s="221" t="s">
        <v>762</v>
      </c>
      <c r="K240" s="222">
        <v>-26.9</v>
      </c>
      <c r="L240" s="223">
        <v>-0.67249999999999999</v>
      </c>
      <c r="M240" s="219" t="s">
        <v>625</v>
      </c>
      <c r="N240" s="216">
        <v>43138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5">
        <v>88</v>
      </c>
      <c r="B241" s="206">
        <v>42837</v>
      </c>
      <c r="C241" s="206"/>
      <c r="D241" s="207" t="s">
        <v>94</v>
      </c>
      <c r="E241" s="208" t="s">
        <v>644</v>
      </c>
      <c r="F241" s="209">
        <v>289.5</v>
      </c>
      <c r="G241" s="208"/>
      <c r="H241" s="208">
        <v>354</v>
      </c>
      <c r="I241" s="210">
        <v>360</v>
      </c>
      <c r="J241" s="211" t="s">
        <v>763</v>
      </c>
      <c r="K241" s="212">
        <f t="shared" ref="K241:K249" si="117">H241-F241</f>
        <v>64.5</v>
      </c>
      <c r="L241" s="213">
        <f t="shared" ref="L241:L249" si="118">K241/F241</f>
        <v>0.22279792746113988</v>
      </c>
      <c r="M241" s="208" t="s">
        <v>612</v>
      </c>
      <c r="N241" s="214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5">
        <v>89</v>
      </c>
      <c r="B242" s="206">
        <v>42845</v>
      </c>
      <c r="C242" s="206"/>
      <c r="D242" s="207" t="s">
        <v>438</v>
      </c>
      <c r="E242" s="208" t="s">
        <v>644</v>
      </c>
      <c r="F242" s="209">
        <v>700</v>
      </c>
      <c r="G242" s="208"/>
      <c r="H242" s="208">
        <v>840</v>
      </c>
      <c r="I242" s="210">
        <v>840</v>
      </c>
      <c r="J242" s="211" t="s">
        <v>764</v>
      </c>
      <c r="K242" s="212">
        <f t="shared" si="117"/>
        <v>140</v>
      </c>
      <c r="L242" s="213">
        <f t="shared" si="118"/>
        <v>0.2</v>
      </c>
      <c r="M242" s="208" t="s">
        <v>612</v>
      </c>
      <c r="N242" s="214">
        <v>42893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5">
        <v>90</v>
      </c>
      <c r="B243" s="206">
        <v>42887</v>
      </c>
      <c r="C243" s="206"/>
      <c r="D243" s="207" t="s">
        <v>765</v>
      </c>
      <c r="E243" s="208" t="s">
        <v>644</v>
      </c>
      <c r="F243" s="209">
        <v>130</v>
      </c>
      <c r="G243" s="208"/>
      <c r="H243" s="208">
        <v>144.25</v>
      </c>
      <c r="I243" s="210">
        <v>170</v>
      </c>
      <c r="J243" s="211" t="s">
        <v>766</v>
      </c>
      <c r="K243" s="212">
        <f t="shared" si="117"/>
        <v>14.25</v>
      </c>
      <c r="L243" s="213">
        <f t="shared" si="118"/>
        <v>0.10961538461538461</v>
      </c>
      <c r="M243" s="208" t="s">
        <v>612</v>
      </c>
      <c r="N243" s="214">
        <v>43675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91</v>
      </c>
      <c r="B244" s="206">
        <v>42901</v>
      </c>
      <c r="C244" s="206"/>
      <c r="D244" s="207" t="s">
        <v>767</v>
      </c>
      <c r="E244" s="208" t="s">
        <v>644</v>
      </c>
      <c r="F244" s="209">
        <v>214.5</v>
      </c>
      <c r="G244" s="208"/>
      <c r="H244" s="208">
        <v>262</v>
      </c>
      <c r="I244" s="210">
        <v>262</v>
      </c>
      <c r="J244" s="211" t="s">
        <v>768</v>
      </c>
      <c r="K244" s="212">
        <f t="shared" si="117"/>
        <v>47.5</v>
      </c>
      <c r="L244" s="213">
        <f t="shared" si="118"/>
        <v>0.22144522144522144</v>
      </c>
      <c r="M244" s="208" t="s">
        <v>612</v>
      </c>
      <c r="N244" s="214">
        <v>42977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6">
        <v>92</v>
      </c>
      <c r="B245" s="237">
        <v>42933</v>
      </c>
      <c r="C245" s="237"/>
      <c r="D245" s="238" t="s">
        <v>769</v>
      </c>
      <c r="E245" s="239" t="s">
        <v>644</v>
      </c>
      <c r="F245" s="240">
        <v>370</v>
      </c>
      <c r="G245" s="239"/>
      <c r="H245" s="239">
        <v>447.5</v>
      </c>
      <c r="I245" s="241">
        <v>450</v>
      </c>
      <c r="J245" s="242" t="s">
        <v>702</v>
      </c>
      <c r="K245" s="212">
        <f t="shared" si="117"/>
        <v>77.5</v>
      </c>
      <c r="L245" s="243">
        <f t="shared" si="118"/>
        <v>0.20945945945945946</v>
      </c>
      <c r="M245" s="239" t="s">
        <v>612</v>
      </c>
      <c r="N245" s="244">
        <v>43035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93</v>
      </c>
      <c r="B246" s="237">
        <v>42943</v>
      </c>
      <c r="C246" s="237"/>
      <c r="D246" s="238" t="s">
        <v>184</v>
      </c>
      <c r="E246" s="239" t="s">
        <v>644</v>
      </c>
      <c r="F246" s="240">
        <v>657.5</v>
      </c>
      <c r="G246" s="239"/>
      <c r="H246" s="239">
        <v>825</v>
      </c>
      <c r="I246" s="241">
        <v>820</v>
      </c>
      <c r="J246" s="242" t="s">
        <v>702</v>
      </c>
      <c r="K246" s="212">
        <f t="shared" si="117"/>
        <v>167.5</v>
      </c>
      <c r="L246" s="243">
        <f t="shared" si="118"/>
        <v>0.25475285171102663</v>
      </c>
      <c r="M246" s="239" t="s">
        <v>612</v>
      </c>
      <c r="N246" s="244">
        <v>43090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5">
        <v>94</v>
      </c>
      <c r="B247" s="206">
        <v>42964</v>
      </c>
      <c r="C247" s="206"/>
      <c r="D247" s="207" t="s">
        <v>369</v>
      </c>
      <c r="E247" s="208" t="s">
        <v>644</v>
      </c>
      <c r="F247" s="209">
        <v>605</v>
      </c>
      <c r="G247" s="208"/>
      <c r="H247" s="208">
        <v>750</v>
      </c>
      <c r="I247" s="210">
        <v>750</v>
      </c>
      <c r="J247" s="211" t="s">
        <v>760</v>
      </c>
      <c r="K247" s="212">
        <f t="shared" si="117"/>
        <v>145</v>
      </c>
      <c r="L247" s="213">
        <f t="shared" si="118"/>
        <v>0.23966942148760331</v>
      </c>
      <c r="M247" s="208" t="s">
        <v>612</v>
      </c>
      <c r="N247" s="214">
        <v>43027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5">
        <v>95</v>
      </c>
      <c r="B248" s="216">
        <v>42979</v>
      </c>
      <c r="C248" s="216"/>
      <c r="D248" s="224" t="s">
        <v>770</v>
      </c>
      <c r="E248" s="219" t="s">
        <v>644</v>
      </c>
      <c r="F248" s="219">
        <v>255</v>
      </c>
      <c r="G248" s="220"/>
      <c r="H248" s="220">
        <v>217.25</v>
      </c>
      <c r="I248" s="220">
        <v>320</v>
      </c>
      <c r="J248" s="221" t="s">
        <v>771</v>
      </c>
      <c r="K248" s="222">
        <f t="shared" si="117"/>
        <v>-37.75</v>
      </c>
      <c r="L248" s="225">
        <f t="shared" si="118"/>
        <v>-0.14803921568627451</v>
      </c>
      <c r="M248" s="219" t="s">
        <v>625</v>
      </c>
      <c r="N248" s="216">
        <v>43661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5">
        <v>96</v>
      </c>
      <c r="B249" s="206">
        <v>42997</v>
      </c>
      <c r="C249" s="206"/>
      <c r="D249" s="207" t="s">
        <v>772</v>
      </c>
      <c r="E249" s="208" t="s">
        <v>644</v>
      </c>
      <c r="F249" s="209">
        <v>215</v>
      </c>
      <c r="G249" s="208"/>
      <c r="H249" s="208">
        <v>258</v>
      </c>
      <c r="I249" s="210">
        <v>258</v>
      </c>
      <c r="J249" s="211" t="s">
        <v>702</v>
      </c>
      <c r="K249" s="212">
        <f t="shared" si="117"/>
        <v>43</v>
      </c>
      <c r="L249" s="213">
        <f t="shared" si="118"/>
        <v>0.2</v>
      </c>
      <c r="M249" s="208" t="s">
        <v>612</v>
      </c>
      <c r="N249" s="214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5">
        <v>97</v>
      </c>
      <c r="B250" s="206">
        <v>42997</v>
      </c>
      <c r="C250" s="206"/>
      <c r="D250" s="207" t="s">
        <v>772</v>
      </c>
      <c r="E250" s="208" t="s">
        <v>644</v>
      </c>
      <c r="F250" s="209">
        <v>215</v>
      </c>
      <c r="G250" s="208"/>
      <c r="H250" s="208">
        <v>258</v>
      </c>
      <c r="I250" s="210">
        <v>258</v>
      </c>
      <c r="J250" s="242" t="s">
        <v>702</v>
      </c>
      <c r="K250" s="212">
        <v>43</v>
      </c>
      <c r="L250" s="213">
        <v>0.2</v>
      </c>
      <c r="M250" s="208" t="s">
        <v>612</v>
      </c>
      <c r="N250" s="214">
        <v>43040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6">
        <v>98</v>
      </c>
      <c r="B251" s="237">
        <v>42998</v>
      </c>
      <c r="C251" s="237"/>
      <c r="D251" s="238" t="s">
        <v>773</v>
      </c>
      <c r="E251" s="239" t="s">
        <v>644</v>
      </c>
      <c r="F251" s="209">
        <v>75</v>
      </c>
      <c r="G251" s="239"/>
      <c r="H251" s="239">
        <v>90</v>
      </c>
      <c r="I251" s="241">
        <v>90</v>
      </c>
      <c r="J251" s="211" t="s">
        <v>774</v>
      </c>
      <c r="K251" s="212">
        <f t="shared" ref="K251:K256" si="119">H251-F251</f>
        <v>15</v>
      </c>
      <c r="L251" s="213">
        <f t="shared" ref="L251:L256" si="120">K251/F251</f>
        <v>0.2</v>
      </c>
      <c r="M251" s="208" t="s">
        <v>612</v>
      </c>
      <c r="N251" s="214">
        <v>43019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6">
        <v>99</v>
      </c>
      <c r="B252" s="237">
        <v>43011</v>
      </c>
      <c r="C252" s="237"/>
      <c r="D252" s="238" t="s">
        <v>627</v>
      </c>
      <c r="E252" s="239" t="s">
        <v>644</v>
      </c>
      <c r="F252" s="240">
        <v>315</v>
      </c>
      <c r="G252" s="239"/>
      <c r="H252" s="239">
        <v>392</v>
      </c>
      <c r="I252" s="241">
        <v>384</v>
      </c>
      <c r="J252" s="242" t="s">
        <v>775</v>
      </c>
      <c r="K252" s="212">
        <f t="shared" si="119"/>
        <v>77</v>
      </c>
      <c r="L252" s="243">
        <f t="shared" si="120"/>
        <v>0.24444444444444444</v>
      </c>
      <c r="M252" s="239" t="s">
        <v>612</v>
      </c>
      <c r="N252" s="244">
        <v>43017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100</v>
      </c>
      <c r="B253" s="237">
        <v>43013</v>
      </c>
      <c r="C253" s="237"/>
      <c r="D253" s="238" t="s">
        <v>476</v>
      </c>
      <c r="E253" s="239" t="s">
        <v>644</v>
      </c>
      <c r="F253" s="240">
        <v>145</v>
      </c>
      <c r="G253" s="239"/>
      <c r="H253" s="239">
        <v>179</v>
      </c>
      <c r="I253" s="241">
        <v>180</v>
      </c>
      <c r="J253" s="242" t="s">
        <v>776</v>
      </c>
      <c r="K253" s="212">
        <f t="shared" si="119"/>
        <v>34</v>
      </c>
      <c r="L253" s="243">
        <f t="shared" si="120"/>
        <v>0.23448275862068965</v>
      </c>
      <c r="M253" s="239" t="s">
        <v>612</v>
      </c>
      <c r="N253" s="244">
        <v>43025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101</v>
      </c>
      <c r="B254" s="237">
        <v>43014</v>
      </c>
      <c r="C254" s="237"/>
      <c r="D254" s="238" t="s">
        <v>341</v>
      </c>
      <c r="E254" s="239" t="s">
        <v>644</v>
      </c>
      <c r="F254" s="240">
        <v>256</v>
      </c>
      <c r="G254" s="239"/>
      <c r="H254" s="239">
        <v>323</v>
      </c>
      <c r="I254" s="241">
        <v>320</v>
      </c>
      <c r="J254" s="242" t="s">
        <v>702</v>
      </c>
      <c r="K254" s="212">
        <f t="shared" si="119"/>
        <v>67</v>
      </c>
      <c r="L254" s="243">
        <f t="shared" si="120"/>
        <v>0.26171875</v>
      </c>
      <c r="M254" s="239" t="s">
        <v>612</v>
      </c>
      <c r="N254" s="244">
        <v>43067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6">
        <v>102</v>
      </c>
      <c r="B255" s="237">
        <v>43017</v>
      </c>
      <c r="C255" s="237"/>
      <c r="D255" s="238" t="s">
        <v>359</v>
      </c>
      <c r="E255" s="239" t="s">
        <v>644</v>
      </c>
      <c r="F255" s="240">
        <v>137.5</v>
      </c>
      <c r="G255" s="239"/>
      <c r="H255" s="239">
        <v>184</v>
      </c>
      <c r="I255" s="241">
        <v>183</v>
      </c>
      <c r="J255" s="242" t="s">
        <v>777</v>
      </c>
      <c r="K255" s="212">
        <f t="shared" si="119"/>
        <v>46.5</v>
      </c>
      <c r="L255" s="243">
        <f t="shared" si="120"/>
        <v>0.33818181818181819</v>
      </c>
      <c r="M255" s="239" t="s">
        <v>612</v>
      </c>
      <c r="N255" s="244">
        <v>43108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6">
        <v>103</v>
      </c>
      <c r="B256" s="237">
        <v>43018</v>
      </c>
      <c r="C256" s="237"/>
      <c r="D256" s="238" t="s">
        <v>778</v>
      </c>
      <c r="E256" s="239" t="s">
        <v>644</v>
      </c>
      <c r="F256" s="240">
        <v>125.5</v>
      </c>
      <c r="G256" s="239"/>
      <c r="H256" s="239">
        <v>158</v>
      </c>
      <c r="I256" s="241">
        <v>155</v>
      </c>
      <c r="J256" s="242" t="s">
        <v>779</v>
      </c>
      <c r="K256" s="212">
        <f t="shared" si="119"/>
        <v>32.5</v>
      </c>
      <c r="L256" s="243">
        <f t="shared" si="120"/>
        <v>0.25896414342629481</v>
      </c>
      <c r="M256" s="239" t="s">
        <v>612</v>
      </c>
      <c r="N256" s="244">
        <v>43067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6">
        <v>104</v>
      </c>
      <c r="B257" s="237">
        <v>43018</v>
      </c>
      <c r="C257" s="237"/>
      <c r="D257" s="238" t="s">
        <v>780</v>
      </c>
      <c r="E257" s="239" t="s">
        <v>644</v>
      </c>
      <c r="F257" s="240">
        <v>895</v>
      </c>
      <c r="G257" s="239"/>
      <c r="H257" s="239">
        <v>1122.5</v>
      </c>
      <c r="I257" s="241">
        <v>1078</v>
      </c>
      <c r="J257" s="242" t="s">
        <v>781</v>
      </c>
      <c r="K257" s="212">
        <v>227.5</v>
      </c>
      <c r="L257" s="243">
        <v>0.25418994413407803</v>
      </c>
      <c r="M257" s="239" t="s">
        <v>612</v>
      </c>
      <c r="N257" s="244">
        <v>43117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6">
        <v>105</v>
      </c>
      <c r="B258" s="237">
        <v>43020</v>
      </c>
      <c r="C258" s="237"/>
      <c r="D258" s="238" t="s">
        <v>350</v>
      </c>
      <c r="E258" s="239" t="s">
        <v>644</v>
      </c>
      <c r="F258" s="240">
        <v>525</v>
      </c>
      <c r="G258" s="239"/>
      <c r="H258" s="239">
        <v>629</v>
      </c>
      <c r="I258" s="241">
        <v>629</v>
      </c>
      <c r="J258" s="242" t="s">
        <v>702</v>
      </c>
      <c r="K258" s="212">
        <v>104</v>
      </c>
      <c r="L258" s="243">
        <v>0.19809523809523799</v>
      </c>
      <c r="M258" s="239" t="s">
        <v>612</v>
      </c>
      <c r="N258" s="244">
        <v>43119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6">
        <v>106</v>
      </c>
      <c r="B259" s="237">
        <v>43046</v>
      </c>
      <c r="C259" s="237"/>
      <c r="D259" s="238" t="s">
        <v>396</v>
      </c>
      <c r="E259" s="239" t="s">
        <v>644</v>
      </c>
      <c r="F259" s="240">
        <v>740</v>
      </c>
      <c r="G259" s="239"/>
      <c r="H259" s="239">
        <v>892.5</v>
      </c>
      <c r="I259" s="241">
        <v>900</v>
      </c>
      <c r="J259" s="242" t="s">
        <v>782</v>
      </c>
      <c r="K259" s="212">
        <f t="shared" ref="K259:K261" si="121">H259-F259</f>
        <v>152.5</v>
      </c>
      <c r="L259" s="243">
        <f t="shared" ref="L259:L261" si="122">K259/F259</f>
        <v>0.20608108108108109</v>
      </c>
      <c r="M259" s="239" t="s">
        <v>612</v>
      </c>
      <c r="N259" s="244">
        <v>43052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5">
        <v>107</v>
      </c>
      <c r="B260" s="206">
        <v>43073</v>
      </c>
      <c r="C260" s="206"/>
      <c r="D260" s="207" t="s">
        <v>783</v>
      </c>
      <c r="E260" s="208" t="s">
        <v>644</v>
      </c>
      <c r="F260" s="209">
        <v>118.5</v>
      </c>
      <c r="G260" s="208"/>
      <c r="H260" s="208">
        <v>143.5</v>
      </c>
      <c r="I260" s="210">
        <v>145</v>
      </c>
      <c r="J260" s="211" t="s">
        <v>634</v>
      </c>
      <c r="K260" s="212">
        <f t="shared" si="121"/>
        <v>25</v>
      </c>
      <c r="L260" s="213">
        <f t="shared" si="122"/>
        <v>0.2109704641350211</v>
      </c>
      <c r="M260" s="208" t="s">
        <v>612</v>
      </c>
      <c r="N260" s="214">
        <v>43097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5">
        <v>108</v>
      </c>
      <c r="B261" s="216">
        <v>43090</v>
      </c>
      <c r="C261" s="216"/>
      <c r="D261" s="217" t="s">
        <v>444</v>
      </c>
      <c r="E261" s="218" t="s">
        <v>644</v>
      </c>
      <c r="F261" s="219">
        <v>715</v>
      </c>
      <c r="G261" s="219"/>
      <c r="H261" s="220">
        <v>500</v>
      </c>
      <c r="I261" s="220">
        <v>872</v>
      </c>
      <c r="J261" s="221" t="s">
        <v>784</v>
      </c>
      <c r="K261" s="222">
        <f t="shared" si="121"/>
        <v>-215</v>
      </c>
      <c r="L261" s="223">
        <f t="shared" si="122"/>
        <v>-0.30069930069930068</v>
      </c>
      <c r="M261" s="219" t="s">
        <v>625</v>
      </c>
      <c r="N261" s="216">
        <v>43670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5">
        <v>109</v>
      </c>
      <c r="B262" s="206">
        <v>43098</v>
      </c>
      <c r="C262" s="206"/>
      <c r="D262" s="207" t="s">
        <v>627</v>
      </c>
      <c r="E262" s="208" t="s">
        <v>644</v>
      </c>
      <c r="F262" s="209">
        <v>435</v>
      </c>
      <c r="G262" s="208"/>
      <c r="H262" s="208">
        <v>542.5</v>
      </c>
      <c r="I262" s="210">
        <v>539</v>
      </c>
      <c r="J262" s="211" t="s">
        <v>702</v>
      </c>
      <c r="K262" s="212">
        <v>107.5</v>
      </c>
      <c r="L262" s="213">
        <v>0.247126436781609</v>
      </c>
      <c r="M262" s="208" t="s">
        <v>612</v>
      </c>
      <c r="N262" s="214">
        <v>43206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5">
        <v>110</v>
      </c>
      <c r="B263" s="206">
        <v>43098</v>
      </c>
      <c r="C263" s="206"/>
      <c r="D263" s="207" t="s">
        <v>583</v>
      </c>
      <c r="E263" s="208" t="s">
        <v>644</v>
      </c>
      <c r="F263" s="209">
        <v>885</v>
      </c>
      <c r="G263" s="208"/>
      <c r="H263" s="208">
        <v>1090</v>
      </c>
      <c r="I263" s="210">
        <v>1084</v>
      </c>
      <c r="J263" s="211" t="s">
        <v>702</v>
      </c>
      <c r="K263" s="212">
        <v>205</v>
      </c>
      <c r="L263" s="213">
        <v>0.23163841807909599</v>
      </c>
      <c r="M263" s="208" t="s">
        <v>612</v>
      </c>
      <c r="N263" s="214">
        <v>43213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5">
        <v>111</v>
      </c>
      <c r="B264" s="246">
        <v>43192</v>
      </c>
      <c r="C264" s="246"/>
      <c r="D264" s="224" t="s">
        <v>785</v>
      </c>
      <c r="E264" s="219" t="s">
        <v>644</v>
      </c>
      <c r="F264" s="247">
        <v>478.5</v>
      </c>
      <c r="G264" s="219"/>
      <c r="H264" s="219">
        <v>442</v>
      </c>
      <c r="I264" s="220">
        <v>613</v>
      </c>
      <c r="J264" s="221" t="s">
        <v>786</v>
      </c>
      <c r="K264" s="222">
        <f t="shared" ref="K264:K267" si="123">H264-F264</f>
        <v>-36.5</v>
      </c>
      <c r="L264" s="223">
        <f t="shared" ref="L264:L267" si="124">K264/F264</f>
        <v>-7.6280041797283177E-2</v>
      </c>
      <c r="M264" s="219" t="s">
        <v>625</v>
      </c>
      <c r="N264" s="216">
        <v>43762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5">
        <v>112</v>
      </c>
      <c r="B265" s="216">
        <v>43194</v>
      </c>
      <c r="C265" s="216"/>
      <c r="D265" s="217" t="s">
        <v>787</v>
      </c>
      <c r="E265" s="218" t="s">
        <v>644</v>
      </c>
      <c r="F265" s="219">
        <f>141.5-7.3</f>
        <v>134.19999999999999</v>
      </c>
      <c r="G265" s="219"/>
      <c r="H265" s="220">
        <v>77</v>
      </c>
      <c r="I265" s="220">
        <v>180</v>
      </c>
      <c r="J265" s="221" t="s">
        <v>788</v>
      </c>
      <c r="K265" s="222">
        <f t="shared" si="123"/>
        <v>-57.199999999999989</v>
      </c>
      <c r="L265" s="223">
        <f t="shared" si="124"/>
        <v>-0.42622950819672129</v>
      </c>
      <c r="M265" s="219" t="s">
        <v>625</v>
      </c>
      <c r="N265" s="216">
        <v>43522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5">
        <v>113</v>
      </c>
      <c r="B266" s="216">
        <v>43209</v>
      </c>
      <c r="C266" s="216"/>
      <c r="D266" s="217" t="s">
        <v>789</v>
      </c>
      <c r="E266" s="218" t="s">
        <v>644</v>
      </c>
      <c r="F266" s="219">
        <v>430</v>
      </c>
      <c r="G266" s="219"/>
      <c r="H266" s="220">
        <v>220</v>
      </c>
      <c r="I266" s="220">
        <v>537</v>
      </c>
      <c r="J266" s="221" t="s">
        <v>790</v>
      </c>
      <c r="K266" s="222">
        <f t="shared" si="123"/>
        <v>-210</v>
      </c>
      <c r="L266" s="223">
        <f t="shared" si="124"/>
        <v>-0.48837209302325579</v>
      </c>
      <c r="M266" s="219" t="s">
        <v>625</v>
      </c>
      <c r="N266" s="216">
        <v>43252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6">
        <v>114</v>
      </c>
      <c r="B267" s="237">
        <v>43220</v>
      </c>
      <c r="C267" s="237"/>
      <c r="D267" s="238" t="s">
        <v>397</v>
      </c>
      <c r="E267" s="239" t="s">
        <v>644</v>
      </c>
      <c r="F267" s="239">
        <v>153.5</v>
      </c>
      <c r="G267" s="239"/>
      <c r="H267" s="239">
        <v>196</v>
      </c>
      <c r="I267" s="241">
        <v>196</v>
      </c>
      <c r="J267" s="211" t="s">
        <v>791</v>
      </c>
      <c r="K267" s="212">
        <f t="shared" si="123"/>
        <v>42.5</v>
      </c>
      <c r="L267" s="213">
        <f t="shared" si="124"/>
        <v>0.27687296416938112</v>
      </c>
      <c r="M267" s="208" t="s">
        <v>612</v>
      </c>
      <c r="N267" s="214">
        <v>43605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5">
        <v>115</v>
      </c>
      <c r="B268" s="216">
        <v>43306</v>
      </c>
      <c r="C268" s="216"/>
      <c r="D268" s="217" t="s">
        <v>761</v>
      </c>
      <c r="E268" s="218" t="s">
        <v>644</v>
      </c>
      <c r="F268" s="219">
        <v>27.5</v>
      </c>
      <c r="G268" s="219"/>
      <c r="H268" s="220">
        <v>13.1</v>
      </c>
      <c r="I268" s="220">
        <v>60</v>
      </c>
      <c r="J268" s="221" t="s">
        <v>792</v>
      </c>
      <c r="K268" s="222">
        <v>-14.4</v>
      </c>
      <c r="L268" s="223">
        <v>-0.52363636363636401</v>
      </c>
      <c r="M268" s="219" t="s">
        <v>625</v>
      </c>
      <c r="N268" s="216">
        <v>43138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5">
        <v>116</v>
      </c>
      <c r="B269" s="246">
        <v>43318</v>
      </c>
      <c r="C269" s="246"/>
      <c r="D269" s="224" t="s">
        <v>793</v>
      </c>
      <c r="E269" s="219" t="s">
        <v>644</v>
      </c>
      <c r="F269" s="219">
        <v>148.5</v>
      </c>
      <c r="G269" s="219"/>
      <c r="H269" s="219">
        <v>102</v>
      </c>
      <c r="I269" s="220">
        <v>182</v>
      </c>
      <c r="J269" s="221" t="s">
        <v>794</v>
      </c>
      <c r="K269" s="222">
        <f>H269-F269</f>
        <v>-46.5</v>
      </c>
      <c r="L269" s="223">
        <f>K269/F269</f>
        <v>-0.31313131313131315</v>
      </c>
      <c r="M269" s="219" t="s">
        <v>625</v>
      </c>
      <c r="N269" s="216">
        <v>43661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5">
        <v>117</v>
      </c>
      <c r="B270" s="206">
        <v>43335</v>
      </c>
      <c r="C270" s="206"/>
      <c r="D270" s="207" t="s">
        <v>795</v>
      </c>
      <c r="E270" s="208" t="s">
        <v>644</v>
      </c>
      <c r="F270" s="239">
        <v>285</v>
      </c>
      <c r="G270" s="208"/>
      <c r="H270" s="208">
        <v>355</v>
      </c>
      <c r="I270" s="210">
        <v>364</v>
      </c>
      <c r="J270" s="211" t="s">
        <v>796</v>
      </c>
      <c r="K270" s="212">
        <v>70</v>
      </c>
      <c r="L270" s="213">
        <v>0.24561403508771901</v>
      </c>
      <c r="M270" s="208" t="s">
        <v>612</v>
      </c>
      <c r="N270" s="214">
        <v>43455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5">
        <v>118</v>
      </c>
      <c r="B271" s="206">
        <v>43341</v>
      </c>
      <c r="C271" s="206"/>
      <c r="D271" s="207" t="s">
        <v>385</v>
      </c>
      <c r="E271" s="208" t="s">
        <v>644</v>
      </c>
      <c r="F271" s="239">
        <v>525</v>
      </c>
      <c r="G271" s="208"/>
      <c r="H271" s="208">
        <v>585</v>
      </c>
      <c r="I271" s="210">
        <v>635</v>
      </c>
      <c r="J271" s="211" t="s">
        <v>797</v>
      </c>
      <c r="K271" s="212">
        <f t="shared" ref="K271:K288" si="125">H271-F271</f>
        <v>60</v>
      </c>
      <c r="L271" s="213">
        <f t="shared" ref="L271:L288" si="126">K271/F271</f>
        <v>0.11428571428571428</v>
      </c>
      <c r="M271" s="208" t="s">
        <v>612</v>
      </c>
      <c r="N271" s="214">
        <v>43662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5">
        <v>119</v>
      </c>
      <c r="B272" s="206">
        <v>43395</v>
      </c>
      <c r="C272" s="206"/>
      <c r="D272" s="207" t="s">
        <v>369</v>
      </c>
      <c r="E272" s="208" t="s">
        <v>644</v>
      </c>
      <c r="F272" s="239">
        <v>475</v>
      </c>
      <c r="G272" s="208"/>
      <c r="H272" s="208">
        <v>574</v>
      </c>
      <c r="I272" s="210">
        <v>570</v>
      </c>
      <c r="J272" s="211" t="s">
        <v>702</v>
      </c>
      <c r="K272" s="212">
        <f t="shared" si="125"/>
        <v>99</v>
      </c>
      <c r="L272" s="213">
        <f t="shared" si="126"/>
        <v>0.20842105263157895</v>
      </c>
      <c r="M272" s="208" t="s">
        <v>612</v>
      </c>
      <c r="N272" s="214">
        <v>43403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120</v>
      </c>
      <c r="B273" s="237">
        <v>43397</v>
      </c>
      <c r="C273" s="237"/>
      <c r="D273" s="238" t="s">
        <v>392</v>
      </c>
      <c r="E273" s="239" t="s">
        <v>644</v>
      </c>
      <c r="F273" s="239">
        <v>707.5</v>
      </c>
      <c r="G273" s="239"/>
      <c r="H273" s="239">
        <v>872</v>
      </c>
      <c r="I273" s="241">
        <v>872</v>
      </c>
      <c r="J273" s="242" t="s">
        <v>702</v>
      </c>
      <c r="K273" s="212">
        <f t="shared" si="125"/>
        <v>164.5</v>
      </c>
      <c r="L273" s="243">
        <f t="shared" si="126"/>
        <v>0.23250883392226149</v>
      </c>
      <c r="M273" s="239" t="s">
        <v>612</v>
      </c>
      <c r="N273" s="244">
        <v>43482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6">
        <v>121</v>
      </c>
      <c r="B274" s="237">
        <v>43398</v>
      </c>
      <c r="C274" s="237"/>
      <c r="D274" s="238" t="s">
        <v>798</v>
      </c>
      <c r="E274" s="239" t="s">
        <v>644</v>
      </c>
      <c r="F274" s="239">
        <v>162</v>
      </c>
      <c r="G274" s="239"/>
      <c r="H274" s="239">
        <v>204</v>
      </c>
      <c r="I274" s="241">
        <v>209</v>
      </c>
      <c r="J274" s="242" t="s">
        <v>799</v>
      </c>
      <c r="K274" s="212">
        <f t="shared" si="125"/>
        <v>42</v>
      </c>
      <c r="L274" s="243">
        <f t="shared" si="126"/>
        <v>0.25925925925925924</v>
      </c>
      <c r="M274" s="239" t="s">
        <v>612</v>
      </c>
      <c r="N274" s="244">
        <v>43539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122</v>
      </c>
      <c r="B275" s="237">
        <v>43399</v>
      </c>
      <c r="C275" s="237"/>
      <c r="D275" s="238" t="s">
        <v>495</v>
      </c>
      <c r="E275" s="239" t="s">
        <v>644</v>
      </c>
      <c r="F275" s="239">
        <v>240</v>
      </c>
      <c r="G275" s="239"/>
      <c r="H275" s="239">
        <v>297</v>
      </c>
      <c r="I275" s="241">
        <v>297</v>
      </c>
      <c r="J275" s="242" t="s">
        <v>702</v>
      </c>
      <c r="K275" s="248">
        <f t="shared" si="125"/>
        <v>57</v>
      </c>
      <c r="L275" s="243">
        <f t="shared" si="126"/>
        <v>0.23749999999999999</v>
      </c>
      <c r="M275" s="239" t="s">
        <v>612</v>
      </c>
      <c r="N275" s="244">
        <v>43417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5">
        <v>123</v>
      </c>
      <c r="B276" s="206">
        <v>43439</v>
      </c>
      <c r="C276" s="206"/>
      <c r="D276" s="207" t="s">
        <v>800</v>
      </c>
      <c r="E276" s="208" t="s">
        <v>644</v>
      </c>
      <c r="F276" s="208">
        <v>202.5</v>
      </c>
      <c r="G276" s="208"/>
      <c r="H276" s="208">
        <v>255</v>
      </c>
      <c r="I276" s="210">
        <v>252</v>
      </c>
      <c r="J276" s="211" t="s">
        <v>702</v>
      </c>
      <c r="K276" s="212">
        <f t="shared" si="125"/>
        <v>52.5</v>
      </c>
      <c r="L276" s="213">
        <f t="shared" si="126"/>
        <v>0.25925925925925924</v>
      </c>
      <c r="M276" s="208" t="s">
        <v>612</v>
      </c>
      <c r="N276" s="214">
        <v>43542</v>
      </c>
      <c r="O276" s="1"/>
      <c r="P276" s="1"/>
      <c r="Q276" s="1"/>
      <c r="R276" s="6" t="s">
        <v>801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6">
        <v>124</v>
      </c>
      <c r="B277" s="237">
        <v>43465</v>
      </c>
      <c r="C277" s="206"/>
      <c r="D277" s="238" t="s">
        <v>425</v>
      </c>
      <c r="E277" s="239" t="s">
        <v>644</v>
      </c>
      <c r="F277" s="239">
        <v>710</v>
      </c>
      <c r="G277" s="239"/>
      <c r="H277" s="239">
        <v>866</v>
      </c>
      <c r="I277" s="241">
        <v>866</v>
      </c>
      <c r="J277" s="242" t="s">
        <v>702</v>
      </c>
      <c r="K277" s="212">
        <f t="shared" si="125"/>
        <v>156</v>
      </c>
      <c r="L277" s="213">
        <f t="shared" si="126"/>
        <v>0.21971830985915494</v>
      </c>
      <c r="M277" s="208" t="s">
        <v>612</v>
      </c>
      <c r="N277" s="214">
        <v>43553</v>
      </c>
      <c r="O277" s="1"/>
      <c r="P277" s="1"/>
      <c r="Q277" s="1"/>
      <c r="R277" s="6" t="s">
        <v>801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125</v>
      </c>
      <c r="B278" s="237">
        <v>43522</v>
      </c>
      <c r="C278" s="237"/>
      <c r="D278" s="238" t="s">
        <v>153</v>
      </c>
      <c r="E278" s="239" t="s">
        <v>644</v>
      </c>
      <c r="F278" s="239">
        <v>337.25</v>
      </c>
      <c r="G278" s="239"/>
      <c r="H278" s="239">
        <v>398.5</v>
      </c>
      <c r="I278" s="241">
        <v>411</v>
      </c>
      <c r="J278" s="211" t="s">
        <v>802</v>
      </c>
      <c r="K278" s="212">
        <f t="shared" si="125"/>
        <v>61.25</v>
      </c>
      <c r="L278" s="213">
        <f t="shared" si="126"/>
        <v>0.1816160118606375</v>
      </c>
      <c r="M278" s="208" t="s">
        <v>612</v>
      </c>
      <c r="N278" s="214">
        <v>43760</v>
      </c>
      <c r="O278" s="1"/>
      <c r="P278" s="1"/>
      <c r="Q278" s="1"/>
      <c r="R278" s="6" t="s">
        <v>801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9">
        <v>126</v>
      </c>
      <c r="B279" s="250">
        <v>43559</v>
      </c>
      <c r="C279" s="250"/>
      <c r="D279" s="251" t="s">
        <v>803</v>
      </c>
      <c r="E279" s="252" t="s">
        <v>644</v>
      </c>
      <c r="F279" s="252">
        <v>130</v>
      </c>
      <c r="G279" s="252"/>
      <c r="H279" s="252">
        <v>65</v>
      </c>
      <c r="I279" s="253">
        <v>158</v>
      </c>
      <c r="J279" s="221" t="s">
        <v>804</v>
      </c>
      <c r="K279" s="222">
        <f t="shared" si="125"/>
        <v>-65</v>
      </c>
      <c r="L279" s="223">
        <f t="shared" si="126"/>
        <v>-0.5</v>
      </c>
      <c r="M279" s="219" t="s">
        <v>625</v>
      </c>
      <c r="N279" s="216">
        <v>43726</v>
      </c>
      <c r="O279" s="1"/>
      <c r="P279" s="1"/>
      <c r="Q279" s="1"/>
      <c r="R279" s="6" t="s">
        <v>805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6">
        <v>127</v>
      </c>
      <c r="B280" s="237">
        <v>43017</v>
      </c>
      <c r="C280" s="237"/>
      <c r="D280" s="238" t="s">
        <v>186</v>
      </c>
      <c r="E280" s="239" t="s">
        <v>644</v>
      </c>
      <c r="F280" s="239">
        <v>141.5</v>
      </c>
      <c r="G280" s="239"/>
      <c r="H280" s="239">
        <v>183.5</v>
      </c>
      <c r="I280" s="241">
        <v>210</v>
      </c>
      <c r="J280" s="211" t="s">
        <v>799</v>
      </c>
      <c r="K280" s="212">
        <f t="shared" si="125"/>
        <v>42</v>
      </c>
      <c r="L280" s="213">
        <f t="shared" si="126"/>
        <v>0.29681978798586572</v>
      </c>
      <c r="M280" s="208" t="s">
        <v>612</v>
      </c>
      <c r="N280" s="214">
        <v>43042</v>
      </c>
      <c r="O280" s="1"/>
      <c r="P280" s="1"/>
      <c r="Q280" s="1"/>
      <c r="R280" s="6" t="s">
        <v>805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9">
        <v>128</v>
      </c>
      <c r="B281" s="250">
        <v>43074</v>
      </c>
      <c r="C281" s="250"/>
      <c r="D281" s="251" t="s">
        <v>806</v>
      </c>
      <c r="E281" s="252" t="s">
        <v>644</v>
      </c>
      <c r="F281" s="247">
        <v>172</v>
      </c>
      <c r="G281" s="252"/>
      <c r="H281" s="252">
        <v>155.25</v>
      </c>
      <c r="I281" s="253">
        <v>230</v>
      </c>
      <c r="J281" s="221" t="s">
        <v>807</v>
      </c>
      <c r="K281" s="222">
        <f t="shared" si="125"/>
        <v>-16.75</v>
      </c>
      <c r="L281" s="223">
        <f t="shared" si="126"/>
        <v>-9.7383720930232565E-2</v>
      </c>
      <c r="M281" s="219" t="s">
        <v>625</v>
      </c>
      <c r="N281" s="216">
        <v>43787</v>
      </c>
      <c r="O281" s="1"/>
      <c r="P281" s="1"/>
      <c r="Q281" s="1"/>
      <c r="R281" s="6" t="s">
        <v>805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129</v>
      </c>
      <c r="B282" s="237">
        <v>43398</v>
      </c>
      <c r="C282" s="237"/>
      <c r="D282" s="238" t="s">
        <v>108</v>
      </c>
      <c r="E282" s="239" t="s">
        <v>644</v>
      </c>
      <c r="F282" s="239">
        <v>698.5</v>
      </c>
      <c r="G282" s="239"/>
      <c r="H282" s="239">
        <v>890</v>
      </c>
      <c r="I282" s="241">
        <v>890</v>
      </c>
      <c r="J282" s="211" t="s">
        <v>808</v>
      </c>
      <c r="K282" s="212">
        <f t="shared" si="125"/>
        <v>191.5</v>
      </c>
      <c r="L282" s="213">
        <f t="shared" si="126"/>
        <v>0.27415891195418757</v>
      </c>
      <c r="M282" s="208" t="s">
        <v>612</v>
      </c>
      <c r="N282" s="214">
        <v>44328</v>
      </c>
      <c r="O282" s="1"/>
      <c r="P282" s="1"/>
      <c r="Q282" s="1"/>
      <c r="R282" s="6" t="s">
        <v>801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6">
        <v>130</v>
      </c>
      <c r="B283" s="237">
        <v>42877</v>
      </c>
      <c r="C283" s="237"/>
      <c r="D283" s="238" t="s">
        <v>384</v>
      </c>
      <c r="E283" s="239" t="s">
        <v>644</v>
      </c>
      <c r="F283" s="239">
        <v>127.6</v>
      </c>
      <c r="G283" s="239"/>
      <c r="H283" s="239">
        <v>138</v>
      </c>
      <c r="I283" s="241">
        <v>190</v>
      </c>
      <c r="J283" s="211" t="s">
        <v>809</v>
      </c>
      <c r="K283" s="212">
        <f t="shared" si="125"/>
        <v>10.400000000000006</v>
      </c>
      <c r="L283" s="213">
        <f t="shared" si="126"/>
        <v>8.1504702194357417E-2</v>
      </c>
      <c r="M283" s="208" t="s">
        <v>612</v>
      </c>
      <c r="N283" s="214">
        <v>43774</v>
      </c>
      <c r="O283" s="1"/>
      <c r="P283" s="1"/>
      <c r="Q283" s="1"/>
      <c r="R283" s="6" t="s">
        <v>805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6">
        <v>131</v>
      </c>
      <c r="B284" s="237">
        <v>43158</v>
      </c>
      <c r="C284" s="237"/>
      <c r="D284" s="238" t="s">
        <v>810</v>
      </c>
      <c r="E284" s="239" t="s">
        <v>644</v>
      </c>
      <c r="F284" s="239">
        <v>317</v>
      </c>
      <c r="G284" s="239"/>
      <c r="H284" s="239">
        <v>382.5</v>
      </c>
      <c r="I284" s="241">
        <v>398</v>
      </c>
      <c r="J284" s="211" t="s">
        <v>811</v>
      </c>
      <c r="K284" s="212">
        <f t="shared" si="125"/>
        <v>65.5</v>
      </c>
      <c r="L284" s="213">
        <f t="shared" si="126"/>
        <v>0.20662460567823343</v>
      </c>
      <c r="M284" s="208" t="s">
        <v>612</v>
      </c>
      <c r="N284" s="214">
        <v>44238</v>
      </c>
      <c r="O284" s="1"/>
      <c r="P284" s="1"/>
      <c r="Q284" s="1"/>
      <c r="R284" s="6" t="s">
        <v>805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9">
        <v>132</v>
      </c>
      <c r="B285" s="250">
        <v>43164</v>
      </c>
      <c r="C285" s="250"/>
      <c r="D285" s="251" t="s">
        <v>145</v>
      </c>
      <c r="E285" s="252" t="s">
        <v>644</v>
      </c>
      <c r="F285" s="247">
        <f>510-14.4</f>
        <v>495.6</v>
      </c>
      <c r="G285" s="252"/>
      <c r="H285" s="252">
        <v>350</v>
      </c>
      <c r="I285" s="253">
        <v>672</v>
      </c>
      <c r="J285" s="221" t="s">
        <v>812</v>
      </c>
      <c r="K285" s="222">
        <f t="shared" si="125"/>
        <v>-145.60000000000002</v>
      </c>
      <c r="L285" s="223">
        <f t="shared" si="126"/>
        <v>-0.29378531073446329</v>
      </c>
      <c r="M285" s="219" t="s">
        <v>625</v>
      </c>
      <c r="N285" s="216">
        <v>43887</v>
      </c>
      <c r="O285" s="1"/>
      <c r="P285" s="1"/>
      <c r="Q285" s="1"/>
      <c r="R285" s="6" t="s">
        <v>801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49">
        <v>133</v>
      </c>
      <c r="B286" s="250">
        <v>43237</v>
      </c>
      <c r="C286" s="250"/>
      <c r="D286" s="251" t="s">
        <v>487</v>
      </c>
      <c r="E286" s="252" t="s">
        <v>644</v>
      </c>
      <c r="F286" s="247">
        <v>230.3</v>
      </c>
      <c r="G286" s="252"/>
      <c r="H286" s="252">
        <v>102.5</v>
      </c>
      <c r="I286" s="253">
        <v>348</v>
      </c>
      <c r="J286" s="221" t="s">
        <v>813</v>
      </c>
      <c r="K286" s="222">
        <f t="shared" si="125"/>
        <v>-127.80000000000001</v>
      </c>
      <c r="L286" s="223">
        <f t="shared" si="126"/>
        <v>-0.55492835432045162</v>
      </c>
      <c r="M286" s="219" t="s">
        <v>625</v>
      </c>
      <c r="N286" s="216">
        <v>43896</v>
      </c>
      <c r="O286" s="1"/>
      <c r="P286" s="1"/>
      <c r="Q286" s="1"/>
      <c r="R286" s="6" t="s">
        <v>801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6">
        <v>134</v>
      </c>
      <c r="B287" s="237">
        <v>43258</v>
      </c>
      <c r="C287" s="237"/>
      <c r="D287" s="238" t="s">
        <v>449</v>
      </c>
      <c r="E287" s="239" t="s">
        <v>644</v>
      </c>
      <c r="F287" s="239">
        <f>342.5-5.1</f>
        <v>337.4</v>
      </c>
      <c r="G287" s="239"/>
      <c r="H287" s="239">
        <v>412.5</v>
      </c>
      <c r="I287" s="241">
        <v>439</v>
      </c>
      <c r="J287" s="211" t="s">
        <v>814</v>
      </c>
      <c r="K287" s="212">
        <f t="shared" si="125"/>
        <v>75.100000000000023</v>
      </c>
      <c r="L287" s="213">
        <f t="shared" si="126"/>
        <v>0.22258446947243635</v>
      </c>
      <c r="M287" s="208" t="s">
        <v>612</v>
      </c>
      <c r="N287" s="214">
        <v>44230</v>
      </c>
      <c r="O287" s="1"/>
      <c r="P287" s="1"/>
      <c r="Q287" s="1"/>
      <c r="R287" s="6" t="s">
        <v>805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0">
        <v>135</v>
      </c>
      <c r="B288" s="229">
        <v>43285</v>
      </c>
      <c r="C288" s="229"/>
      <c r="D288" s="230" t="s">
        <v>55</v>
      </c>
      <c r="E288" s="231" t="s">
        <v>644</v>
      </c>
      <c r="F288" s="231">
        <f>127.5-5.53</f>
        <v>121.97</v>
      </c>
      <c r="G288" s="232"/>
      <c r="H288" s="232">
        <v>122.5</v>
      </c>
      <c r="I288" s="232">
        <v>170</v>
      </c>
      <c r="J288" s="233" t="s">
        <v>848</v>
      </c>
      <c r="K288" s="234">
        <f t="shared" si="125"/>
        <v>0.53000000000000114</v>
      </c>
      <c r="L288" s="235">
        <f t="shared" si="126"/>
        <v>4.3453308190538747E-3</v>
      </c>
      <c r="M288" s="231" t="s">
        <v>735</v>
      </c>
      <c r="N288" s="229">
        <v>44431</v>
      </c>
      <c r="O288" s="1"/>
      <c r="P288" s="1"/>
      <c r="Q288" s="1"/>
      <c r="R288" s="6" t="s">
        <v>801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9">
        <v>136</v>
      </c>
      <c r="B289" s="250">
        <v>43294</v>
      </c>
      <c r="C289" s="250"/>
      <c r="D289" s="251" t="s">
        <v>371</v>
      </c>
      <c r="E289" s="252" t="s">
        <v>644</v>
      </c>
      <c r="F289" s="247">
        <v>46.5</v>
      </c>
      <c r="G289" s="252"/>
      <c r="H289" s="252">
        <v>17</v>
      </c>
      <c r="I289" s="253">
        <v>59</v>
      </c>
      <c r="J289" s="221" t="s">
        <v>815</v>
      </c>
      <c r="K289" s="222">
        <f t="shared" ref="K289:K297" si="127">H289-F289</f>
        <v>-29.5</v>
      </c>
      <c r="L289" s="223">
        <f t="shared" ref="L289:L297" si="128">K289/F289</f>
        <v>-0.63440860215053763</v>
      </c>
      <c r="M289" s="219" t="s">
        <v>625</v>
      </c>
      <c r="N289" s="216">
        <v>43887</v>
      </c>
      <c r="O289" s="1"/>
      <c r="P289" s="1"/>
      <c r="Q289" s="1"/>
      <c r="R289" s="6" t="s">
        <v>801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6">
        <v>137</v>
      </c>
      <c r="B290" s="237">
        <v>43396</v>
      </c>
      <c r="C290" s="237"/>
      <c r="D290" s="238" t="s">
        <v>427</v>
      </c>
      <c r="E290" s="239" t="s">
        <v>644</v>
      </c>
      <c r="F290" s="239">
        <v>156.5</v>
      </c>
      <c r="G290" s="239"/>
      <c r="H290" s="239">
        <v>207.5</v>
      </c>
      <c r="I290" s="241">
        <v>191</v>
      </c>
      <c r="J290" s="211" t="s">
        <v>702</v>
      </c>
      <c r="K290" s="212">
        <f t="shared" si="127"/>
        <v>51</v>
      </c>
      <c r="L290" s="213">
        <f t="shared" si="128"/>
        <v>0.32587859424920129</v>
      </c>
      <c r="M290" s="208" t="s">
        <v>612</v>
      </c>
      <c r="N290" s="214">
        <v>44369</v>
      </c>
      <c r="O290" s="1"/>
      <c r="P290" s="1"/>
      <c r="Q290" s="1"/>
      <c r="R290" s="6" t="s">
        <v>801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6">
        <v>138</v>
      </c>
      <c r="B291" s="237">
        <v>43439</v>
      </c>
      <c r="C291" s="237"/>
      <c r="D291" s="238" t="s">
        <v>331</v>
      </c>
      <c r="E291" s="239" t="s">
        <v>644</v>
      </c>
      <c r="F291" s="239">
        <v>259.5</v>
      </c>
      <c r="G291" s="239"/>
      <c r="H291" s="239">
        <v>320</v>
      </c>
      <c r="I291" s="241">
        <v>320</v>
      </c>
      <c r="J291" s="211" t="s">
        <v>702</v>
      </c>
      <c r="K291" s="212">
        <f t="shared" si="127"/>
        <v>60.5</v>
      </c>
      <c r="L291" s="213">
        <f t="shared" si="128"/>
        <v>0.23314065510597304</v>
      </c>
      <c r="M291" s="208" t="s">
        <v>612</v>
      </c>
      <c r="N291" s="214">
        <v>44323</v>
      </c>
      <c r="O291" s="1"/>
      <c r="P291" s="1"/>
      <c r="Q291" s="1"/>
      <c r="R291" s="6" t="s">
        <v>801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49">
        <v>139</v>
      </c>
      <c r="B292" s="250">
        <v>43439</v>
      </c>
      <c r="C292" s="250"/>
      <c r="D292" s="251" t="s">
        <v>816</v>
      </c>
      <c r="E292" s="252" t="s">
        <v>644</v>
      </c>
      <c r="F292" s="252">
        <v>715</v>
      </c>
      <c r="G292" s="252"/>
      <c r="H292" s="252">
        <v>445</v>
      </c>
      <c r="I292" s="253">
        <v>840</v>
      </c>
      <c r="J292" s="221" t="s">
        <v>817</v>
      </c>
      <c r="K292" s="222">
        <f t="shared" si="127"/>
        <v>-270</v>
      </c>
      <c r="L292" s="223">
        <f t="shared" si="128"/>
        <v>-0.3776223776223776</v>
      </c>
      <c r="M292" s="219" t="s">
        <v>625</v>
      </c>
      <c r="N292" s="216">
        <v>43800</v>
      </c>
      <c r="O292" s="1"/>
      <c r="P292" s="1"/>
      <c r="Q292" s="1"/>
      <c r="R292" s="6" t="s">
        <v>801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6">
        <v>140</v>
      </c>
      <c r="B293" s="237">
        <v>43469</v>
      </c>
      <c r="C293" s="237"/>
      <c r="D293" s="238" t="s">
        <v>158</v>
      </c>
      <c r="E293" s="239" t="s">
        <v>644</v>
      </c>
      <c r="F293" s="239">
        <v>875</v>
      </c>
      <c r="G293" s="239"/>
      <c r="H293" s="239">
        <v>1165</v>
      </c>
      <c r="I293" s="241">
        <v>1185</v>
      </c>
      <c r="J293" s="211" t="s">
        <v>818</v>
      </c>
      <c r="K293" s="212">
        <f t="shared" si="127"/>
        <v>290</v>
      </c>
      <c r="L293" s="213">
        <f t="shared" si="128"/>
        <v>0.33142857142857141</v>
      </c>
      <c r="M293" s="208" t="s">
        <v>612</v>
      </c>
      <c r="N293" s="214">
        <v>43847</v>
      </c>
      <c r="O293" s="1"/>
      <c r="P293" s="1"/>
      <c r="Q293" s="1"/>
      <c r="R293" s="6" t="s">
        <v>801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141</v>
      </c>
      <c r="B294" s="237">
        <v>43559</v>
      </c>
      <c r="C294" s="237"/>
      <c r="D294" s="238" t="s">
        <v>347</v>
      </c>
      <c r="E294" s="239" t="s">
        <v>644</v>
      </c>
      <c r="F294" s="239">
        <f>387-14.63</f>
        <v>372.37</v>
      </c>
      <c r="G294" s="239"/>
      <c r="H294" s="239">
        <v>490</v>
      </c>
      <c r="I294" s="241">
        <v>490</v>
      </c>
      <c r="J294" s="211" t="s">
        <v>702</v>
      </c>
      <c r="K294" s="212">
        <f t="shared" si="127"/>
        <v>117.63</v>
      </c>
      <c r="L294" s="213">
        <f t="shared" si="128"/>
        <v>0.31589548030185027</v>
      </c>
      <c r="M294" s="208" t="s">
        <v>612</v>
      </c>
      <c r="N294" s="214">
        <v>43850</v>
      </c>
      <c r="O294" s="1"/>
      <c r="P294" s="1"/>
      <c r="Q294" s="1"/>
      <c r="R294" s="6" t="s">
        <v>801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49">
        <v>142</v>
      </c>
      <c r="B295" s="250">
        <v>43578</v>
      </c>
      <c r="C295" s="250"/>
      <c r="D295" s="251" t="s">
        <v>819</v>
      </c>
      <c r="E295" s="252" t="s">
        <v>614</v>
      </c>
      <c r="F295" s="252">
        <v>220</v>
      </c>
      <c r="G295" s="252"/>
      <c r="H295" s="252">
        <v>127.5</v>
      </c>
      <c r="I295" s="253">
        <v>284</v>
      </c>
      <c r="J295" s="221" t="s">
        <v>820</v>
      </c>
      <c r="K295" s="222">
        <f t="shared" si="127"/>
        <v>-92.5</v>
      </c>
      <c r="L295" s="223">
        <f t="shared" si="128"/>
        <v>-0.42045454545454547</v>
      </c>
      <c r="M295" s="219" t="s">
        <v>625</v>
      </c>
      <c r="N295" s="216">
        <v>43896</v>
      </c>
      <c r="O295" s="1"/>
      <c r="P295" s="1"/>
      <c r="Q295" s="1"/>
      <c r="R295" s="6" t="s">
        <v>801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6">
        <v>143</v>
      </c>
      <c r="B296" s="237">
        <v>43622</v>
      </c>
      <c r="C296" s="237"/>
      <c r="D296" s="238" t="s">
        <v>496</v>
      </c>
      <c r="E296" s="239" t="s">
        <v>614</v>
      </c>
      <c r="F296" s="239">
        <v>332.8</v>
      </c>
      <c r="G296" s="239"/>
      <c r="H296" s="239">
        <v>405</v>
      </c>
      <c r="I296" s="241">
        <v>419</v>
      </c>
      <c r="J296" s="211" t="s">
        <v>821</v>
      </c>
      <c r="K296" s="212">
        <f t="shared" si="127"/>
        <v>72.199999999999989</v>
      </c>
      <c r="L296" s="213">
        <f t="shared" si="128"/>
        <v>0.21694711538461534</v>
      </c>
      <c r="M296" s="208" t="s">
        <v>612</v>
      </c>
      <c r="N296" s="214">
        <v>43860</v>
      </c>
      <c r="O296" s="1"/>
      <c r="P296" s="1"/>
      <c r="Q296" s="1"/>
      <c r="R296" s="6" t="s">
        <v>805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0">
        <v>144</v>
      </c>
      <c r="B297" s="229">
        <v>43641</v>
      </c>
      <c r="C297" s="229"/>
      <c r="D297" s="230" t="s">
        <v>151</v>
      </c>
      <c r="E297" s="231" t="s">
        <v>644</v>
      </c>
      <c r="F297" s="231">
        <v>386</v>
      </c>
      <c r="G297" s="232"/>
      <c r="H297" s="232">
        <v>395</v>
      </c>
      <c r="I297" s="232">
        <v>452</v>
      </c>
      <c r="J297" s="233" t="s">
        <v>822</v>
      </c>
      <c r="K297" s="234">
        <f t="shared" si="127"/>
        <v>9</v>
      </c>
      <c r="L297" s="235">
        <f t="shared" si="128"/>
        <v>2.3316062176165803E-2</v>
      </c>
      <c r="M297" s="231" t="s">
        <v>735</v>
      </c>
      <c r="N297" s="229">
        <v>43868</v>
      </c>
      <c r="O297" s="1"/>
      <c r="P297" s="1"/>
      <c r="Q297" s="1"/>
      <c r="R297" s="6" t="s">
        <v>805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0">
        <v>145</v>
      </c>
      <c r="B298" s="229">
        <v>43707</v>
      </c>
      <c r="C298" s="229"/>
      <c r="D298" s="230" t="s">
        <v>131</v>
      </c>
      <c r="E298" s="231" t="s">
        <v>644</v>
      </c>
      <c r="F298" s="231">
        <v>137.5</v>
      </c>
      <c r="G298" s="232"/>
      <c r="H298" s="232">
        <v>138.5</v>
      </c>
      <c r="I298" s="232">
        <v>190</v>
      </c>
      <c r="J298" s="233" t="s">
        <v>847</v>
      </c>
      <c r="K298" s="234">
        <f t="shared" ref="K298" si="129">H298-F298</f>
        <v>1</v>
      </c>
      <c r="L298" s="235">
        <f t="shared" ref="L298" si="130">K298/F298</f>
        <v>7.2727272727272727E-3</v>
      </c>
      <c r="M298" s="231" t="s">
        <v>735</v>
      </c>
      <c r="N298" s="229">
        <v>44432</v>
      </c>
      <c r="O298" s="1"/>
      <c r="P298" s="1"/>
      <c r="Q298" s="1"/>
      <c r="R298" s="6" t="s">
        <v>801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6">
        <v>146</v>
      </c>
      <c r="B299" s="237">
        <v>43731</v>
      </c>
      <c r="C299" s="237"/>
      <c r="D299" s="238" t="s">
        <v>440</v>
      </c>
      <c r="E299" s="239" t="s">
        <v>644</v>
      </c>
      <c r="F299" s="239">
        <v>235</v>
      </c>
      <c r="G299" s="239"/>
      <c r="H299" s="239">
        <v>295</v>
      </c>
      <c r="I299" s="241">
        <v>296</v>
      </c>
      <c r="J299" s="211" t="s">
        <v>823</v>
      </c>
      <c r="K299" s="212">
        <f t="shared" ref="K299:K304" si="131">H299-F299</f>
        <v>60</v>
      </c>
      <c r="L299" s="213">
        <f t="shared" ref="L299:L304" si="132">K299/F299</f>
        <v>0.25531914893617019</v>
      </c>
      <c r="M299" s="208" t="s">
        <v>612</v>
      </c>
      <c r="N299" s="214">
        <v>43844</v>
      </c>
      <c r="O299" s="1"/>
      <c r="P299" s="1"/>
      <c r="Q299" s="1"/>
      <c r="R299" s="6" t="s">
        <v>805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6">
        <v>147</v>
      </c>
      <c r="B300" s="237">
        <v>43752</v>
      </c>
      <c r="C300" s="237"/>
      <c r="D300" s="238" t="s">
        <v>824</v>
      </c>
      <c r="E300" s="239" t="s">
        <v>644</v>
      </c>
      <c r="F300" s="239">
        <v>277.5</v>
      </c>
      <c r="G300" s="239"/>
      <c r="H300" s="239">
        <v>333</v>
      </c>
      <c r="I300" s="241">
        <v>333</v>
      </c>
      <c r="J300" s="211" t="s">
        <v>825</v>
      </c>
      <c r="K300" s="212">
        <f t="shared" si="131"/>
        <v>55.5</v>
      </c>
      <c r="L300" s="213">
        <f t="shared" si="132"/>
        <v>0.2</v>
      </c>
      <c r="M300" s="208" t="s">
        <v>612</v>
      </c>
      <c r="N300" s="214">
        <v>43846</v>
      </c>
      <c r="O300" s="1"/>
      <c r="P300" s="1"/>
      <c r="Q300" s="1"/>
      <c r="R300" s="6" t="s">
        <v>801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6">
        <v>148</v>
      </c>
      <c r="B301" s="237">
        <v>43752</v>
      </c>
      <c r="C301" s="237"/>
      <c r="D301" s="238" t="s">
        <v>826</v>
      </c>
      <c r="E301" s="239" t="s">
        <v>644</v>
      </c>
      <c r="F301" s="239">
        <v>930</v>
      </c>
      <c r="G301" s="239"/>
      <c r="H301" s="239">
        <v>1165</v>
      </c>
      <c r="I301" s="241">
        <v>1200</v>
      </c>
      <c r="J301" s="211" t="s">
        <v>827</v>
      </c>
      <c r="K301" s="212">
        <f t="shared" si="131"/>
        <v>235</v>
      </c>
      <c r="L301" s="213">
        <f t="shared" si="132"/>
        <v>0.25268817204301075</v>
      </c>
      <c r="M301" s="208" t="s">
        <v>612</v>
      </c>
      <c r="N301" s="214">
        <v>43847</v>
      </c>
      <c r="O301" s="1"/>
      <c r="P301" s="1"/>
      <c r="Q301" s="1"/>
      <c r="R301" s="6" t="s">
        <v>805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149</v>
      </c>
      <c r="B302" s="237">
        <v>43753</v>
      </c>
      <c r="C302" s="237"/>
      <c r="D302" s="238" t="s">
        <v>828</v>
      </c>
      <c r="E302" s="239" t="s">
        <v>644</v>
      </c>
      <c r="F302" s="209">
        <v>111</v>
      </c>
      <c r="G302" s="239"/>
      <c r="H302" s="239">
        <v>141</v>
      </c>
      <c r="I302" s="241">
        <v>141</v>
      </c>
      <c r="J302" s="211" t="s">
        <v>628</v>
      </c>
      <c r="K302" s="212">
        <f t="shared" si="131"/>
        <v>30</v>
      </c>
      <c r="L302" s="213">
        <f t="shared" si="132"/>
        <v>0.27027027027027029</v>
      </c>
      <c r="M302" s="208" t="s">
        <v>612</v>
      </c>
      <c r="N302" s="214">
        <v>44328</v>
      </c>
      <c r="O302" s="1"/>
      <c r="P302" s="1"/>
      <c r="Q302" s="1"/>
      <c r="R302" s="6" t="s">
        <v>805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6">
        <v>150</v>
      </c>
      <c r="B303" s="237">
        <v>43753</v>
      </c>
      <c r="C303" s="237"/>
      <c r="D303" s="238" t="s">
        <v>829</v>
      </c>
      <c r="E303" s="239" t="s">
        <v>644</v>
      </c>
      <c r="F303" s="209">
        <v>296</v>
      </c>
      <c r="G303" s="239"/>
      <c r="H303" s="239">
        <v>370</v>
      </c>
      <c r="I303" s="241">
        <v>370</v>
      </c>
      <c r="J303" s="211" t="s">
        <v>702</v>
      </c>
      <c r="K303" s="212">
        <f t="shared" si="131"/>
        <v>74</v>
      </c>
      <c r="L303" s="213">
        <f t="shared" si="132"/>
        <v>0.25</v>
      </c>
      <c r="M303" s="208" t="s">
        <v>612</v>
      </c>
      <c r="N303" s="214">
        <v>43853</v>
      </c>
      <c r="O303" s="1"/>
      <c r="P303" s="1"/>
      <c r="Q303" s="1"/>
      <c r="R303" s="6" t="s">
        <v>805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6">
        <v>151</v>
      </c>
      <c r="B304" s="237">
        <v>43754</v>
      </c>
      <c r="C304" s="237"/>
      <c r="D304" s="238" t="s">
        <v>830</v>
      </c>
      <c r="E304" s="239" t="s">
        <v>644</v>
      </c>
      <c r="F304" s="209">
        <v>300</v>
      </c>
      <c r="G304" s="239"/>
      <c r="H304" s="239">
        <v>382.5</v>
      </c>
      <c r="I304" s="241">
        <v>344</v>
      </c>
      <c r="J304" s="211" t="s">
        <v>831</v>
      </c>
      <c r="K304" s="212">
        <f t="shared" si="131"/>
        <v>82.5</v>
      </c>
      <c r="L304" s="213">
        <f t="shared" si="132"/>
        <v>0.27500000000000002</v>
      </c>
      <c r="M304" s="208" t="s">
        <v>612</v>
      </c>
      <c r="N304" s="214">
        <v>44238</v>
      </c>
      <c r="O304" s="1"/>
      <c r="P304" s="1"/>
      <c r="Q304" s="1"/>
      <c r="R304" s="6" t="s">
        <v>805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55">
        <v>152</v>
      </c>
      <c r="B305" s="256">
        <v>43832</v>
      </c>
      <c r="C305" s="256"/>
      <c r="D305" s="257" t="s">
        <v>832</v>
      </c>
      <c r="E305" s="56" t="s">
        <v>644</v>
      </c>
      <c r="F305" s="258" t="s">
        <v>833</v>
      </c>
      <c r="G305" s="56"/>
      <c r="H305" s="56"/>
      <c r="I305" s="259">
        <v>590</v>
      </c>
      <c r="J305" s="254" t="s">
        <v>615</v>
      </c>
      <c r="K305" s="254"/>
      <c r="L305" s="260"/>
      <c r="M305" s="261" t="s">
        <v>615</v>
      </c>
      <c r="N305" s="262"/>
      <c r="O305" s="1"/>
      <c r="P305" s="1"/>
      <c r="Q305" s="1"/>
      <c r="R305" s="6" t="s">
        <v>805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6">
        <v>153</v>
      </c>
      <c r="B306" s="237">
        <v>43966</v>
      </c>
      <c r="C306" s="237"/>
      <c r="D306" s="238" t="s">
        <v>71</v>
      </c>
      <c r="E306" s="239" t="s">
        <v>644</v>
      </c>
      <c r="F306" s="209">
        <v>67.5</v>
      </c>
      <c r="G306" s="239"/>
      <c r="H306" s="239">
        <v>86</v>
      </c>
      <c r="I306" s="241">
        <v>86</v>
      </c>
      <c r="J306" s="211" t="s">
        <v>834</v>
      </c>
      <c r="K306" s="212">
        <f t="shared" ref="K306:K313" si="133">H306-F306</f>
        <v>18.5</v>
      </c>
      <c r="L306" s="213">
        <f t="shared" ref="L306:L313" si="134">K306/F306</f>
        <v>0.27407407407407408</v>
      </c>
      <c r="M306" s="208" t="s">
        <v>612</v>
      </c>
      <c r="N306" s="214">
        <v>44008</v>
      </c>
      <c r="O306" s="1"/>
      <c r="P306" s="1"/>
      <c r="Q306" s="1"/>
      <c r="R306" s="6" t="s">
        <v>805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6">
        <v>154</v>
      </c>
      <c r="B307" s="237">
        <v>44035</v>
      </c>
      <c r="C307" s="237"/>
      <c r="D307" s="238" t="s">
        <v>495</v>
      </c>
      <c r="E307" s="239" t="s">
        <v>644</v>
      </c>
      <c r="F307" s="209">
        <v>231</v>
      </c>
      <c r="G307" s="239"/>
      <c r="H307" s="239">
        <v>281</v>
      </c>
      <c r="I307" s="241">
        <v>281</v>
      </c>
      <c r="J307" s="211" t="s">
        <v>702</v>
      </c>
      <c r="K307" s="212">
        <f t="shared" si="133"/>
        <v>50</v>
      </c>
      <c r="L307" s="213">
        <f t="shared" si="134"/>
        <v>0.21645021645021645</v>
      </c>
      <c r="M307" s="208" t="s">
        <v>612</v>
      </c>
      <c r="N307" s="214">
        <v>44358</v>
      </c>
      <c r="O307" s="1"/>
      <c r="P307" s="1"/>
      <c r="Q307" s="1"/>
      <c r="R307" s="6" t="s">
        <v>805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6">
        <v>155</v>
      </c>
      <c r="B308" s="237">
        <v>44092</v>
      </c>
      <c r="C308" s="237"/>
      <c r="D308" s="238" t="s">
        <v>416</v>
      </c>
      <c r="E308" s="239" t="s">
        <v>644</v>
      </c>
      <c r="F308" s="239">
        <v>206</v>
      </c>
      <c r="G308" s="239"/>
      <c r="H308" s="239">
        <v>248</v>
      </c>
      <c r="I308" s="241">
        <v>248</v>
      </c>
      <c r="J308" s="211" t="s">
        <v>702</v>
      </c>
      <c r="K308" s="212">
        <f t="shared" si="133"/>
        <v>42</v>
      </c>
      <c r="L308" s="213">
        <f t="shared" si="134"/>
        <v>0.20388349514563106</v>
      </c>
      <c r="M308" s="208" t="s">
        <v>612</v>
      </c>
      <c r="N308" s="214">
        <v>44214</v>
      </c>
      <c r="O308" s="1"/>
      <c r="P308" s="1"/>
      <c r="Q308" s="1"/>
      <c r="R308" s="6" t="s">
        <v>805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36">
        <v>156</v>
      </c>
      <c r="B309" s="237">
        <v>44140</v>
      </c>
      <c r="C309" s="237"/>
      <c r="D309" s="238" t="s">
        <v>416</v>
      </c>
      <c r="E309" s="239" t="s">
        <v>644</v>
      </c>
      <c r="F309" s="239">
        <v>182.5</v>
      </c>
      <c r="G309" s="239"/>
      <c r="H309" s="239">
        <v>248</v>
      </c>
      <c r="I309" s="241">
        <v>248</v>
      </c>
      <c r="J309" s="211" t="s">
        <v>702</v>
      </c>
      <c r="K309" s="212">
        <f t="shared" si="133"/>
        <v>65.5</v>
      </c>
      <c r="L309" s="213">
        <f t="shared" si="134"/>
        <v>0.35890410958904112</v>
      </c>
      <c r="M309" s="208" t="s">
        <v>612</v>
      </c>
      <c r="N309" s="214">
        <v>44214</v>
      </c>
      <c r="O309" s="1"/>
      <c r="P309" s="1"/>
      <c r="Q309" s="1"/>
      <c r="R309" s="6" t="s">
        <v>805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6">
        <v>157</v>
      </c>
      <c r="B310" s="237">
        <v>44140</v>
      </c>
      <c r="C310" s="237"/>
      <c r="D310" s="238" t="s">
        <v>331</v>
      </c>
      <c r="E310" s="239" t="s">
        <v>644</v>
      </c>
      <c r="F310" s="239">
        <v>247.5</v>
      </c>
      <c r="G310" s="239"/>
      <c r="H310" s="239">
        <v>320</v>
      </c>
      <c r="I310" s="241">
        <v>320</v>
      </c>
      <c r="J310" s="211" t="s">
        <v>702</v>
      </c>
      <c r="K310" s="212">
        <f t="shared" si="133"/>
        <v>72.5</v>
      </c>
      <c r="L310" s="213">
        <f t="shared" si="134"/>
        <v>0.29292929292929293</v>
      </c>
      <c r="M310" s="208" t="s">
        <v>612</v>
      </c>
      <c r="N310" s="214">
        <v>44323</v>
      </c>
      <c r="O310" s="1"/>
      <c r="P310" s="1"/>
      <c r="Q310" s="1"/>
      <c r="R310" s="6" t="s">
        <v>805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6">
        <v>158</v>
      </c>
      <c r="B311" s="237">
        <v>44140</v>
      </c>
      <c r="C311" s="237"/>
      <c r="D311" s="238" t="s">
        <v>272</v>
      </c>
      <c r="E311" s="239" t="s">
        <v>644</v>
      </c>
      <c r="F311" s="209">
        <v>925</v>
      </c>
      <c r="G311" s="239"/>
      <c r="H311" s="239">
        <v>1095</v>
      </c>
      <c r="I311" s="241">
        <v>1093</v>
      </c>
      <c r="J311" s="211" t="s">
        <v>835</v>
      </c>
      <c r="K311" s="212">
        <f t="shared" si="133"/>
        <v>170</v>
      </c>
      <c r="L311" s="213">
        <f t="shared" si="134"/>
        <v>0.18378378378378379</v>
      </c>
      <c r="M311" s="208" t="s">
        <v>612</v>
      </c>
      <c r="N311" s="214">
        <v>44201</v>
      </c>
      <c r="O311" s="1"/>
      <c r="P311" s="1"/>
      <c r="Q311" s="1"/>
      <c r="R311" s="6" t="s">
        <v>805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36">
        <v>159</v>
      </c>
      <c r="B312" s="237">
        <v>44140</v>
      </c>
      <c r="C312" s="237"/>
      <c r="D312" s="238" t="s">
        <v>347</v>
      </c>
      <c r="E312" s="239" t="s">
        <v>644</v>
      </c>
      <c r="F312" s="209">
        <v>332.5</v>
      </c>
      <c r="G312" s="239"/>
      <c r="H312" s="239">
        <v>393</v>
      </c>
      <c r="I312" s="241">
        <v>406</v>
      </c>
      <c r="J312" s="211" t="s">
        <v>836</v>
      </c>
      <c r="K312" s="212">
        <f t="shared" si="133"/>
        <v>60.5</v>
      </c>
      <c r="L312" s="213">
        <f t="shared" si="134"/>
        <v>0.18195488721804512</v>
      </c>
      <c r="M312" s="208" t="s">
        <v>612</v>
      </c>
      <c r="N312" s="214">
        <v>44256</v>
      </c>
      <c r="O312" s="1"/>
      <c r="P312" s="1"/>
      <c r="Q312" s="1"/>
      <c r="R312" s="6" t="s">
        <v>805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6">
        <v>160</v>
      </c>
      <c r="B313" s="237">
        <v>44141</v>
      </c>
      <c r="C313" s="237"/>
      <c r="D313" s="238" t="s">
        <v>495</v>
      </c>
      <c r="E313" s="239" t="s">
        <v>644</v>
      </c>
      <c r="F313" s="209">
        <v>231</v>
      </c>
      <c r="G313" s="239"/>
      <c r="H313" s="239">
        <v>281</v>
      </c>
      <c r="I313" s="241">
        <v>281</v>
      </c>
      <c r="J313" s="211" t="s">
        <v>702</v>
      </c>
      <c r="K313" s="212">
        <f t="shared" si="133"/>
        <v>50</v>
      </c>
      <c r="L313" s="213">
        <f t="shared" si="134"/>
        <v>0.21645021645021645</v>
      </c>
      <c r="M313" s="208" t="s">
        <v>612</v>
      </c>
      <c r="N313" s="214">
        <v>44358</v>
      </c>
      <c r="O313" s="1"/>
      <c r="P313" s="1"/>
      <c r="Q313" s="1"/>
      <c r="R313" s="6" t="s">
        <v>805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63">
        <v>161</v>
      </c>
      <c r="B314" s="256">
        <v>44187</v>
      </c>
      <c r="C314" s="256"/>
      <c r="D314" s="257" t="s">
        <v>468</v>
      </c>
      <c r="E314" s="56" t="s">
        <v>644</v>
      </c>
      <c r="F314" s="258" t="s">
        <v>837</v>
      </c>
      <c r="G314" s="56"/>
      <c r="H314" s="56"/>
      <c r="I314" s="259">
        <v>239</v>
      </c>
      <c r="J314" s="254" t="s">
        <v>615</v>
      </c>
      <c r="K314" s="254"/>
      <c r="L314" s="260"/>
      <c r="M314" s="261"/>
      <c r="N314" s="262"/>
      <c r="O314" s="1"/>
      <c r="P314" s="1"/>
      <c r="Q314" s="1"/>
      <c r="R314" s="6" t="s">
        <v>805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63">
        <v>162</v>
      </c>
      <c r="B315" s="256">
        <v>44258</v>
      </c>
      <c r="C315" s="256"/>
      <c r="D315" s="257" t="s">
        <v>832</v>
      </c>
      <c r="E315" s="56" t="s">
        <v>644</v>
      </c>
      <c r="F315" s="258" t="s">
        <v>833</v>
      </c>
      <c r="G315" s="56"/>
      <c r="H315" s="56"/>
      <c r="I315" s="259">
        <v>590</v>
      </c>
      <c r="J315" s="254" t="s">
        <v>615</v>
      </c>
      <c r="K315" s="254"/>
      <c r="L315" s="260"/>
      <c r="M315" s="261"/>
      <c r="N315" s="262"/>
      <c r="O315" s="1"/>
      <c r="P315" s="1"/>
      <c r="R315" s="6" t="s">
        <v>805</v>
      </c>
    </row>
    <row r="316" spans="1:26" ht="12.75" customHeight="1">
      <c r="A316" s="236">
        <v>163</v>
      </c>
      <c r="B316" s="237">
        <v>44274</v>
      </c>
      <c r="C316" s="237"/>
      <c r="D316" s="238" t="s">
        <v>347</v>
      </c>
      <c r="E316" s="239" t="s">
        <v>644</v>
      </c>
      <c r="F316" s="209">
        <v>355</v>
      </c>
      <c r="G316" s="239"/>
      <c r="H316" s="239">
        <v>422.5</v>
      </c>
      <c r="I316" s="241">
        <v>420</v>
      </c>
      <c r="J316" s="211" t="s">
        <v>838</v>
      </c>
      <c r="K316" s="212">
        <f t="shared" ref="K316:K318" si="135">H316-F316</f>
        <v>67.5</v>
      </c>
      <c r="L316" s="213">
        <f t="shared" ref="L316:L318" si="136">K316/F316</f>
        <v>0.19014084507042253</v>
      </c>
      <c r="M316" s="208" t="s">
        <v>612</v>
      </c>
      <c r="N316" s="214">
        <v>44361</v>
      </c>
      <c r="O316" s="1"/>
      <c r="R316" s="264" t="s">
        <v>805</v>
      </c>
    </row>
    <row r="317" spans="1:26" ht="12.75" customHeight="1">
      <c r="A317" s="236">
        <v>164</v>
      </c>
      <c r="B317" s="237">
        <v>44295</v>
      </c>
      <c r="C317" s="237"/>
      <c r="D317" s="238" t="s">
        <v>839</v>
      </c>
      <c r="E317" s="239" t="s">
        <v>644</v>
      </c>
      <c r="F317" s="209">
        <v>555</v>
      </c>
      <c r="G317" s="239"/>
      <c r="H317" s="239">
        <v>663</v>
      </c>
      <c r="I317" s="241">
        <v>663</v>
      </c>
      <c r="J317" s="211" t="s">
        <v>840</v>
      </c>
      <c r="K317" s="212">
        <f t="shared" si="135"/>
        <v>108</v>
      </c>
      <c r="L317" s="213">
        <f t="shared" si="136"/>
        <v>0.19459459459459461</v>
      </c>
      <c r="M317" s="208" t="s">
        <v>612</v>
      </c>
      <c r="N317" s="214">
        <v>44321</v>
      </c>
      <c r="O317" s="1"/>
      <c r="P317" s="1"/>
      <c r="Q317" s="1"/>
      <c r="R317" s="264" t="s">
        <v>805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6">
        <v>165</v>
      </c>
      <c r="B318" s="237">
        <v>44308</v>
      </c>
      <c r="C318" s="237"/>
      <c r="D318" s="238" t="s">
        <v>384</v>
      </c>
      <c r="E318" s="239" t="s">
        <v>644</v>
      </c>
      <c r="F318" s="209">
        <v>126.5</v>
      </c>
      <c r="G318" s="239"/>
      <c r="H318" s="239">
        <v>155</v>
      </c>
      <c r="I318" s="241">
        <v>155</v>
      </c>
      <c r="J318" s="211" t="s">
        <v>702</v>
      </c>
      <c r="K318" s="212">
        <f t="shared" si="135"/>
        <v>28.5</v>
      </c>
      <c r="L318" s="213">
        <f t="shared" si="136"/>
        <v>0.22529644268774704</v>
      </c>
      <c r="M318" s="208" t="s">
        <v>612</v>
      </c>
      <c r="N318" s="214">
        <v>44362</v>
      </c>
      <c r="O318" s="1"/>
      <c r="R318" s="264" t="s">
        <v>805</v>
      </c>
    </row>
    <row r="319" spans="1:26" ht="12.75" customHeight="1">
      <c r="A319" s="263">
        <v>166</v>
      </c>
      <c r="B319" s="256">
        <v>44368</v>
      </c>
      <c r="C319" s="256"/>
      <c r="D319" s="257" t="s">
        <v>403</v>
      </c>
      <c r="E319" s="56" t="s">
        <v>644</v>
      </c>
      <c r="F319" s="258" t="s">
        <v>841</v>
      </c>
      <c r="G319" s="56"/>
      <c r="H319" s="56"/>
      <c r="I319" s="259">
        <v>344</v>
      </c>
      <c r="J319" s="254" t="s">
        <v>615</v>
      </c>
      <c r="K319" s="263"/>
      <c r="L319" s="256"/>
      <c r="M319" s="256"/>
      <c r="N319" s="257"/>
      <c r="O319" s="1"/>
      <c r="R319" s="264" t="s">
        <v>805</v>
      </c>
    </row>
    <row r="320" spans="1:26" ht="12.75" customHeight="1">
      <c r="A320" s="263">
        <v>167</v>
      </c>
      <c r="B320" s="256">
        <v>44368</v>
      </c>
      <c r="C320" s="256"/>
      <c r="D320" s="257" t="s">
        <v>495</v>
      </c>
      <c r="E320" s="56" t="s">
        <v>644</v>
      </c>
      <c r="F320" s="258" t="s">
        <v>842</v>
      </c>
      <c r="G320" s="56"/>
      <c r="H320" s="56"/>
      <c r="I320" s="259">
        <v>320</v>
      </c>
      <c r="J320" s="254" t="s">
        <v>615</v>
      </c>
      <c r="K320" s="263"/>
      <c r="L320" s="256"/>
      <c r="M320" s="256"/>
      <c r="N320" s="257"/>
      <c r="O320" s="44"/>
      <c r="R320" s="264" t="s">
        <v>805</v>
      </c>
    </row>
    <row r="321" spans="1:18" ht="12.75" customHeight="1">
      <c r="A321" s="263">
        <v>168</v>
      </c>
      <c r="B321" s="256">
        <v>44406</v>
      </c>
      <c r="C321" s="256"/>
      <c r="D321" s="257" t="s">
        <v>384</v>
      </c>
      <c r="E321" s="56" t="s">
        <v>644</v>
      </c>
      <c r="F321" s="258" t="s">
        <v>845</v>
      </c>
      <c r="G321" s="56"/>
      <c r="H321" s="56"/>
      <c r="I321" s="56">
        <v>200</v>
      </c>
      <c r="J321" s="254" t="s">
        <v>615</v>
      </c>
      <c r="K321" s="263"/>
      <c r="L321" s="256"/>
      <c r="M321" s="256"/>
      <c r="N321" s="257"/>
      <c r="O321" s="44"/>
      <c r="R321" s="264" t="s">
        <v>805</v>
      </c>
    </row>
    <row r="322" spans="1:18" ht="12.75" customHeight="1">
      <c r="A322" s="263">
        <v>169</v>
      </c>
      <c r="B322" s="256">
        <v>44462</v>
      </c>
      <c r="C322" s="256"/>
      <c r="D322" s="257" t="s">
        <v>856</v>
      </c>
      <c r="E322" s="56" t="s">
        <v>644</v>
      </c>
      <c r="F322" s="258" t="s">
        <v>857</v>
      </c>
      <c r="G322" s="56"/>
      <c r="H322" s="56"/>
      <c r="I322" s="56">
        <v>1500</v>
      </c>
      <c r="J322" s="254" t="s">
        <v>615</v>
      </c>
      <c r="K322" s="263"/>
      <c r="L322" s="256"/>
      <c r="M322" s="256"/>
      <c r="N322" s="257"/>
      <c r="O322" s="44"/>
      <c r="R322" s="264" t="s">
        <v>805</v>
      </c>
    </row>
    <row r="323" spans="1:18" ht="12.75" customHeight="1">
      <c r="A323" s="426">
        <v>170</v>
      </c>
      <c r="B323" s="427">
        <v>44480</v>
      </c>
      <c r="C323" s="427"/>
      <c r="D323" s="428" t="s">
        <v>942</v>
      </c>
      <c r="E323" s="429" t="s">
        <v>644</v>
      </c>
      <c r="F323" s="430" t="s">
        <v>995</v>
      </c>
      <c r="G323" s="429"/>
      <c r="H323" s="429"/>
      <c r="I323" s="429">
        <v>145</v>
      </c>
      <c r="J323" s="431" t="s">
        <v>615</v>
      </c>
      <c r="K323" s="426"/>
      <c r="L323" s="427"/>
      <c r="M323" s="427"/>
      <c r="N323" s="428"/>
      <c r="O323" s="44"/>
      <c r="R323" s="264" t="s">
        <v>805</v>
      </c>
    </row>
    <row r="324" spans="1:18" ht="12.75" customHeight="1">
      <c r="A324" s="432">
        <v>171</v>
      </c>
      <c r="B324" s="433">
        <v>44481</v>
      </c>
      <c r="C324" s="433"/>
      <c r="D324" s="434" t="s">
        <v>261</v>
      </c>
      <c r="E324" s="435" t="s">
        <v>644</v>
      </c>
      <c r="F324" s="436" t="s">
        <v>954</v>
      </c>
      <c r="G324" s="435"/>
      <c r="H324" s="435"/>
      <c r="I324" s="435">
        <v>380</v>
      </c>
      <c r="J324" s="437" t="s">
        <v>615</v>
      </c>
      <c r="K324" s="432"/>
      <c r="L324" s="433"/>
      <c r="M324" s="433"/>
      <c r="N324" s="434"/>
      <c r="O324" s="44"/>
      <c r="R324" s="264" t="s">
        <v>805</v>
      </c>
    </row>
    <row r="325" spans="1:18" ht="12.75" customHeight="1">
      <c r="A325" s="432">
        <v>172</v>
      </c>
      <c r="B325" s="433">
        <v>44481</v>
      </c>
      <c r="C325" s="433"/>
      <c r="D325" s="434" t="s">
        <v>411</v>
      </c>
      <c r="E325" s="435" t="s">
        <v>644</v>
      </c>
      <c r="F325" s="436" t="s">
        <v>955</v>
      </c>
      <c r="G325" s="435"/>
      <c r="H325" s="435"/>
      <c r="I325" s="435">
        <v>56</v>
      </c>
      <c r="J325" s="437" t="s">
        <v>615</v>
      </c>
      <c r="K325" s="432"/>
      <c r="L325" s="433"/>
      <c r="M325" s="433"/>
      <c r="N325" s="434"/>
      <c r="O325" s="44"/>
      <c r="R325" s="264"/>
    </row>
    <row r="326" spans="1:18" ht="12.75" customHeight="1">
      <c r="A326" s="438"/>
      <c r="B326" s="438"/>
      <c r="C326" s="438"/>
      <c r="D326" s="438"/>
      <c r="E326" s="438"/>
      <c r="F326" s="435"/>
      <c r="G326" s="435"/>
      <c r="H326" s="435"/>
      <c r="I326" s="435"/>
      <c r="J326" s="439"/>
      <c r="K326" s="435"/>
      <c r="L326" s="435"/>
      <c r="M326" s="435"/>
      <c r="N326" s="438"/>
      <c r="O326" s="44"/>
      <c r="R326" s="264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264"/>
    </row>
    <row r="328" spans="1:18" ht="12.75" customHeight="1">
      <c r="A328" s="263"/>
      <c r="B328" s="265" t="s">
        <v>843</v>
      </c>
      <c r="F328" s="59"/>
      <c r="G328" s="59"/>
      <c r="H328" s="59"/>
      <c r="I328" s="59"/>
      <c r="J328" s="44"/>
      <c r="K328" s="59"/>
      <c r="L328" s="59"/>
      <c r="M328" s="59"/>
      <c r="O328" s="44"/>
      <c r="R328" s="264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1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1:18" ht="12.75" customHeight="1">
      <c r="A338" s="266"/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1:18" ht="12.75" customHeight="1">
      <c r="A339" s="266"/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1:18" ht="12.75" customHeight="1">
      <c r="A340" s="56"/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</sheetData>
  <autoFilter ref="R1:R336"/>
  <mergeCells count="20">
    <mergeCell ref="O104:O105"/>
    <mergeCell ref="P104:P105"/>
    <mergeCell ref="M104:M105"/>
    <mergeCell ref="N104:N105"/>
    <mergeCell ref="A104:A105"/>
    <mergeCell ref="B104:B105"/>
    <mergeCell ref="J104:J105"/>
    <mergeCell ref="O95:O96"/>
    <mergeCell ref="P95:P96"/>
    <mergeCell ref="A95:A96"/>
    <mergeCell ref="B95:B96"/>
    <mergeCell ref="M95:M96"/>
    <mergeCell ref="N95:N96"/>
    <mergeCell ref="P113:P114"/>
    <mergeCell ref="J113:J114"/>
    <mergeCell ref="A113:A114"/>
    <mergeCell ref="B113:B114"/>
    <mergeCell ref="M113:M114"/>
    <mergeCell ref="N113:N114"/>
    <mergeCell ref="O113:O114"/>
  </mergeCells>
  <pageMargins left="0.7" right="0.7" top="0.75" bottom="0.75" header="0.3" footer="0.3"/>
  <pageSetup orientation="portrait" r:id="rId1"/>
  <ignoredErrors>
    <ignoredError sqref="K105 L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2021-10-27T02:33:11Z</dcterms:modified>
</cp:coreProperties>
</file>