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F&amp;O)'!$R$1:$R$358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6" i="6"/>
  <c r="M116" s="1"/>
  <c r="K116"/>
  <c r="L114"/>
  <c r="K114"/>
  <c r="L109"/>
  <c r="M109" s="1"/>
  <c r="K109"/>
  <c r="L60"/>
  <c r="K60"/>
  <c r="L26"/>
  <c r="K26"/>
  <c r="M26" s="1"/>
  <c r="L21"/>
  <c r="K21"/>
  <c r="H27"/>
  <c r="M114" l="1"/>
  <c r="M21"/>
  <c r="M60"/>
  <c r="L56" l="1"/>
  <c r="K56"/>
  <c r="M56" l="1"/>
  <c r="K156"/>
  <c r="M156" s="1"/>
  <c r="K157"/>
  <c r="M157" s="1"/>
  <c r="L112"/>
  <c r="K112"/>
  <c r="L110"/>
  <c r="K110"/>
  <c r="L13"/>
  <c r="K13"/>
  <c r="M13" s="1"/>
  <c r="M112" l="1"/>
  <c r="M110"/>
  <c r="L106"/>
  <c r="K106"/>
  <c r="L113"/>
  <c r="K113"/>
  <c r="K155"/>
  <c r="M155" s="1"/>
  <c r="K154"/>
  <c r="M154" s="1"/>
  <c r="M113" l="1"/>
  <c r="M106"/>
  <c r="L108"/>
  <c r="K108"/>
  <c r="L104"/>
  <c r="K104"/>
  <c r="K153"/>
  <c r="M153" s="1"/>
  <c r="L57"/>
  <c r="K57"/>
  <c r="L27"/>
  <c r="K27"/>
  <c r="M27" s="1"/>
  <c r="L101"/>
  <c r="K101"/>
  <c r="L107"/>
  <c r="K107"/>
  <c r="L105"/>
  <c r="K105"/>
  <c r="L103"/>
  <c r="K103"/>
  <c r="L51"/>
  <c r="K51"/>
  <c r="L23"/>
  <c r="K23"/>
  <c r="L25"/>
  <c r="H10"/>
  <c r="K145"/>
  <c r="M145" s="1"/>
  <c r="L102"/>
  <c r="K102"/>
  <c r="L97"/>
  <c r="K97"/>
  <c r="L90"/>
  <c r="K90"/>
  <c r="L94"/>
  <c r="K94"/>
  <c r="L54"/>
  <c r="K54"/>
  <c r="L50"/>
  <c r="K50"/>
  <c r="L46"/>
  <c r="K46"/>
  <c r="L55"/>
  <c r="K55"/>
  <c r="L15"/>
  <c r="K15"/>
  <c r="K25"/>
  <c r="L99"/>
  <c r="K99"/>
  <c r="L98"/>
  <c r="K98"/>
  <c r="K143"/>
  <c r="M143" s="1"/>
  <c r="K152"/>
  <c r="M152" s="1"/>
  <c r="K151"/>
  <c r="M151" s="1"/>
  <c r="K150"/>
  <c r="M150" s="1"/>
  <c r="K149"/>
  <c r="M149" s="1"/>
  <c r="L24"/>
  <c r="K24"/>
  <c r="L100"/>
  <c r="K100"/>
  <c r="L96"/>
  <c r="K96"/>
  <c r="K146"/>
  <c r="M146" s="1"/>
  <c r="K148"/>
  <c r="M148" s="1"/>
  <c r="K147"/>
  <c r="M147" s="1"/>
  <c r="K144"/>
  <c r="M144" s="1"/>
  <c r="K142"/>
  <c r="M142" s="1"/>
  <c r="K141"/>
  <c r="M141" s="1"/>
  <c r="K140"/>
  <c r="M140" s="1"/>
  <c r="K139"/>
  <c r="M139" s="1"/>
  <c r="K136"/>
  <c r="M136" s="1"/>
  <c r="L95"/>
  <c r="K95"/>
  <c r="L93"/>
  <c r="K93"/>
  <c r="L22"/>
  <c r="K22"/>
  <c r="L53"/>
  <c r="K53"/>
  <c r="L52"/>
  <c r="K52"/>
  <c r="L91"/>
  <c r="K91"/>
  <c r="L92"/>
  <c r="K92"/>
  <c r="L81"/>
  <c r="K81"/>
  <c r="L88"/>
  <c r="K88"/>
  <c r="L89"/>
  <c r="K89"/>
  <c r="L45"/>
  <c r="K45"/>
  <c r="M108" l="1"/>
  <c r="M103"/>
  <c r="M93"/>
  <c r="M51"/>
  <c r="M104"/>
  <c r="M57"/>
  <c r="M107"/>
  <c r="M101"/>
  <c r="M54"/>
  <c r="M105"/>
  <c r="M55"/>
  <c r="M94"/>
  <c r="M92"/>
  <c r="M23"/>
  <c r="M100"/>
  <c r="M90"/>
  <c r="M46"/>
  <c r="M97"/>
  <c r="M102"/>
  <c r="M50"/>
  <c r="M15"/>
  <c r="M25"/>
  <c r="M24"/>
  <c r="M99"/>
  <c r="M91"/>
  <c r="M98"/>
  <c r="M52"/>
  <c r="M81"/>
  <c r="M45"/>
  <c r="M96"/>
  <c r="M95"/>
  <c r="M53"/>
  <c r="M22"/>
  <c r="M89"/>
  <c r="M88"/>
  <c r="K135"/>
  <c r="M135" s="1"/>
  <c r="L82"/>
  <c r="K82"/>
  <c r="L87"/>
  <c r="K87"/>
  <c r="L11"/>
  <c r="K11"/>
  <c r="L20"/>
  <c r="K20"/>
  <c r="L86"/>
  <c r="K86"/>
  <c r="K134"/>
  <c r="M134" s="1"/>
  <c r="L85"/>
  <c r="K85"/>
  <c r="L84"/>
  <c r="K84"/>
  <c r="L83"/>
  <c r="K83"/>
  <c r="L49"/>
  <c r="K49"/>
  <c r="L80"/>
  <c r="K80"/>
  <c r="L48"/>
  <c r="K48"/>
  <c r="L47"/>
  <c r="K47"/>
  <c r="L75"/>
  <c r="K75"/>
  <c r="L76"/>
  <c r="K76"/>
  <c r="K133"/>
  <c r="M133" s="1"/>
  <c r="K129"/>
  <c r="M129" s="1"/>
  <c r="K132"/>
  <c r="M132" s="1"/>
  <c r="K79"/>
  <c r="L79"/>
  <c r="L77"/>
  <c r="K77"/>
  <c r="L78"/>
  <c r="K78"/>
  <c r="L18"/>
  <c r="K18"/>
  <c r="K131"/>
  <c r="M131" s="1"/>
  <c r="K130"/>
  <c r="M130" s="1"/>
  <c r="L17"/>
  <c r="K17"/>
  <c r="L16"/>
  <c r="K16"/>
  <c r="L73"/>
  <c r="K73"/>
  <c r="K128"/>
  <c r="M128" s="1"/>
  <c r="L44"/>
  <c r="K44"/>
  <c r="L43"/>
  <c r="K43"/>
  <c r="M17" l="1"/>
  <c r="M20"/>
  <c r="M87"/>
  <c r="M49"/>
  <c r="M82"/>
  <c r="M85"/>
  <c r="M11"/>
  <c r="M48"/>
  <c r="M86"/>
  <c r="M84"/>
  <c r="M83"/>
  <c r="M47"/>
  <c r="M80"/>
  <c r="M44"/>
  <c r="M16"/>
  <c r="M75"/>
  <c r="M76"/>
  <c r="M43"/>
  <c r="M77"/>
  <c r="M78"/>
  <c r="M73"/>
  <c r="M79"/>
  <c r="M18"/>
  <c r="L74"/>
  <c r="K74"/>
  <c r="K127"/>
  <c r="M127" s="1"/>
  <c r="K126"/>
  <c r="M126" s="1"/>
  <c r="K125"/>
  <c r="M125" s="1"/>
  <c r="L72"/>
  <c r="K72"/>
  <c r="L71"/>
  <c r="K71"/>
  <c r="K340"/>
  <c r="L340" s="1"/>
  <c r="L12"/>
  <c r="K12"/>
  <c r="L14"/>
  <c r="K14"/>
  <c r="M74" l="1"/>
  <c r="M71"/>
  <c r="M72"/>
  <c r="M12"/>
  <c r="M14"/>
  <c r="K350" l="1"/>
  <c r="L350" s="1"/>
  <c r="L10"/>
  <c r="K10"/>
  <c r="M10" l="1"/>
  <c r="H346" l="1"/>
  <c r="K346" l="1"/>
  <c r="L346" s="1"/>
  <c r="K335"/>
  <c r="L335" s="1"/>
  <c r="K325"/>
  <c r="L325" s="1"/>
  <c r="K341" l="1"/>
  <c r="L341" s="1"/>
  <c r="K342" l="1"/>
  <c r="L342" s="1"/>
  <c r="K339" l="1"/>
  <c r="L339" s="1"/>
  <c r="K318"/>
  <c r="L318" s="1"/>
  <c r="K338"/>
  <c r="L338" s="1"/>
  <c r="K337"/>
  <c r="L337" s="1"/>
  <c r="K336"/>
  <c r="L336" s="1"/>
  <c r="K333"/>
  <c r="L333" s="1"/>
  <c r="K332"/>
  <c r="L332" s="1"/>
  <c r="K331"/>
  <c r="L331" s="1"/>
  <c r="K330"/>
  <c r="L330" s="1"/>
  <c r="K329"/>
  <c r="L329" s="1"/>
  <c r="K328"/>
  <c r="L328" s="1"/>
  <c r="K327"/>
  <c r="L327" s="1"/>
  <c r="K326"/>
  <c r="L326" s="1"/>
  <c r="K324"/>
  <c r="L324" s="1"/>
  <c r="K323"/>
  <c r="L323" s="1"/>
  <c r="K322"/>
  <c r="L322" s="1"/>
  <c r="K321"/>
  <c r="L321" s="1"/>
  <c r="K320"/>
  <c r="L320" s="1"/>
  <c r="K319"/>
  <c r="L319" s="1"/>
  <c r="K317"/>
  <c r="L317" s="1"/>
  <c r="K316"/>
  <c r="L316" s="1"/>
  <c r="K315"/>
  <c r="L315" s="1"/>
  <c r="F314"/>
  <c r="K314" s="1"/>
  <c r="L314" s="1"/>
  <c r="K313"/>
  <c r="L313" s="1"/>
  <c r="K312"/>
  <c r="L312" s="1"/>
  <c r="K311"/>
  <c r="L311" s="1"/>
  <c r="K310"/>
  <c r="L310" s="1"/>
  <c r="K309"/>
  <c r="L309" s="1"/>
  <c r="F308"/>
  <c r="K308" s="1"/>
  <c r="L308" s="1"/>
  <c r="F307"/>
  <c r="K307" s="1"/>
  <c r="L307" s="1"/>
  <c r="K306"/>
  <c r="L306" s="1"/>
  <c r="F305"/>
  <c r="K305" s="1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7"/>
  <c r="L287" s="1"/>
  <c r="K286"/>
  <c r="L286" s="1"/>
  <c r="F285"/>
  <c r="K285" s="1"/>
  <c r="L285" s="1"/>
  <c r="K284"/>
  <c r="L284" s="1"/>
  <c r="K281"/>
  <c r="L281" s="1"/>
  <c r="K280"/>
  <c r="L280" s="1"/>
  <c r="K279"/>
  <c r="L279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5"/>
  <c r="L255" s="1"/>
  <c r="K253"/>
  <c r="L253" s="1"/>
  <c r="K252"/>
  <c r="L252" s="1"/>
  <c r="K251"/>
  <c r="L251" s="1"/>
  <c r="K249"/>
  <c r="L249" s="1"/>
  <c r="K248"/>
  <c r="L248" s="1"/>
  <c r="K247"/>
  <c r="L247" s="1"/>
  <c r="K246"/>
  <c r="K245"/>
  <c r="L245" s="1"/>
  <c r="K244"/>
  <c r="L244" s="1"/>
  <c r="K242"/>
  <c r="L242" s="1"/>
  <c r="K241"/>
  <c r="L241" s="1"/>
  <c r="K240"/>
  <c r="L240" s="1"/>
  <c r="K239"/>
  <c r="L239" s="1"/>
  <c r="K238"/>
  <c r="L238" s="1"/>
  <c r="F237"/>
  <c r="K237" s="1"/>
  <c r="L237" s="1"/>
  <c r="H236"/>
  <c r="K236" s="1"/>
  <c r="L236" s="1"/>
  <c r="K233"/>
  <c r="L233" s="1"/>
  <c r="K232"/>
  <c r="L232" s="1"/>
  <c r="K231"/>
  <c r="L231" s="1"/>
  <c r="K230"/>
  <c r="L230" s="1"/>
  <c r="K229"/>
  <c r="L229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H202"/>
  <c r="K202" s="1"/>
  <c r="L202" s="1"/>
  <c r="F201"/>
  <c r="K201" s="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M7"/>
  <c r="D7" i="5"/>
  <c r="K6" i="4"/>
  <c r="K6" i="3"/>
  <c r="L6" i="2"/>
</calcChain>
</file>

<file path=xl/sharedStrings.xml><?xml version="1.0" encoding="utf-8"?>
<sst xmlns="http://schemas.openxmlformats.org/spreadsheetml/2006/main" count="3623" uniqueCount="1323">
  <si>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</si>
  <si>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</si>
  <si>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</si>
  <si>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</si>
  <si>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</si>
  <si>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</si>
  <si>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</si>
  <si>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</si>
  <si>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</si>
  <si>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</si>
  <si>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</si>
  <si>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</si>
  <si>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</si>
  <si>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</si>
  <si>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</si>
  <si>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</si>
  <si>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</si>
  <si>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</si>
  <si>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</si>
  <si>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</si>
  <si>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</si>
  <si>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</si>
  <si>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</si>
  <si>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</si>
  <si>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</si>
  <si>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</si>
  <si>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</si>
  <si>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</si>
  <si>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</si>
  <si>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</si>
  <si>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</si>
  <si>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</si>
  <si>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</si>
  <si>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</si>
  <si>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</si>
  <si>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</si>
  <si>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</si>
  <si>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</si>
  <si>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</si>
  <si>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</si>
  <si>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</si>
  <si>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</si>
  <si>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</si>
  <si>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</si>
  <si>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</si>
  <si>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</si>
  <si>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</si>
  <si>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</si>
  <si>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</si>
  <si>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</si>
  <si>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</si>
  <si>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</si>
  <si>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</si>
  <si>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</si>
  <si>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</si>
  <si>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</si>
  <si>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</si>
  <si>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</si>
  <si>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</si>
  <si>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</si>
  <si>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</si>
  <si>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</si>
  <si>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</si>
  <si>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</si>
  <si>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</si>
  <si>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</si>
  <si>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</si>
  <si>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</si>
  <si>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</si>
  <si>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</si>
  <si>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</si>
  <si>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</si>
  <si>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</si>
  <si>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</si>
  <si>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</si>
  <si>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</si>
  <si>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</si>
  <si>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</si>
  <si>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</si>
  <si>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</si>
  <si>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</si>
  <si>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</si>
  <si>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</si>
  <si>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</si>
  <si>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</si>
  <si>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</si>
  <si>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</si>
  <si>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</si>
  <si>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</si>
  <si>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</si>
  <si>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</si>
  <si>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</si>
  <si>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</si>
  <si>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</si>
  <si>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</si>
  <si>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</si>
  <si>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</si>
  <si>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</si>
  <si>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</si>
  <si>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</si>
  <si>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</si>
  <si>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</si>
  <si>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</si>
  <si>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</si>
  <si>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</si>
  <si>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</si>
  <si>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</si>
  <si>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</si>
  <si>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</si>
  <si>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</si>
  <si>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</si>
  <si>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</si>
  <si>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</si>
  <si>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</si>
  <si>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</si>
  <si>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</si>
  <si>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</si>
  <si>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</si>
  <si>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</si>
  <si>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</si>
  <si>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</si>
  <si>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</si>
  <si>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</si>
  <si>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</si>
  <si>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</si>
  <si>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</si>
  <si>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</si>
  <si>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</si>
  <si>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</si>
  <si>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</si>
  <si>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</si>
  <si>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</si>
  <si>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</si>
  <si>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</si>
  <si>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</si>
  <si>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</si>
  <si>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</si>
  <si>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</si>
  <si>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</si>
  <si>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</si>
  <si>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</si>
  <si>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</si>
  <si>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</si>
  <si>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</si>
  <si>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</si>
  <si>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</si>
  <si>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</si>
  <si>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</si>
  <si>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</si>
  <si>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</si>
  <si>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</si>
  <si>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</si>
  <si>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</si>
  <si>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</si>
  <si>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</si>
  <si>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</si>
  <si>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</si>
  <si>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</si>
  <si>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</si>
  <si>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</si>
  <si>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</si>
  <si>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</si>
  <si>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</si>
  <si>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</si>
  <si>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</si>
  <si>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</si>
  <si>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</si>
  <si>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</si>
  <si>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</si>
  <si>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</si>
  <si>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</si>
  <si>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</si>
  <si>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</si>
  <si>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</si>
  <si>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</si>
  <si>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</si>
  <si>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</si>
  <si>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</si>
  <si>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</si>
  <si>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</si>
  <si>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</si>
  <si>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</si>
  <si>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</si>
  <si>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</si>
  <si>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</si>
  <si>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</si>
  <si>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</si>
  <si>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</si>
  <si>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</si>
  <si>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</si>
  <si>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</si>
  <si>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</si>
  <si>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</si>
  <si>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</si>
  <si>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</si>
  <si>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</si>
  <si>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</si>
  <si>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</si>
  <si>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</si>
  <si>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</si>
  <si>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</si>
  <si>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</si>
  <si>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</si>
  <si>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</si>
  <si>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</si>
  <si>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</si>
  <si>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</si>
  <si>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</si>
  <si>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</si>
  <si>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</si>
  <si>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</si>
  <si>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</si>
  <si>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</si>
  <si>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</si>
  <si>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</si>
  <si>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</si>
  <si>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</si>
  <si>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</si>
  <si>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</si>
  <si>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</si>
  <si>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</si>
  <si>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</si>
  <si>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</si>
  <si>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</si>
  <si>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</si>
  <si>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</si>
  <si>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</si>
  <si>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</si>
  <si>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</si>
  <si>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</si>
  <si>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</si>
  <si>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</si>
  <si>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</si>
  <si>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</si>
  <si>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</si>
  <si>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</si>
  <si>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</si>
  <si>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</si>
  <si>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</si>
  <si>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</si>
  <si>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</si>
  <si>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</si>
  <si>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</si>
  <si>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</si>
  <si>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</si>
  <si>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</si>
  <si>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</si>
  <si>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</si>
  <si>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</si>
  <si>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</si>
  <si>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</si>
  <si>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</si>
  <si>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</si>
  <si>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</si>
  <si>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</si>
  <si>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</si>
  <si>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</si>
  <si>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</si>
  <si>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</si>
  <si>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</si>
  <si>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</si>
  <si>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</si>
  <si>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</si>
  <si>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</si>
  <si>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</si>
  <si>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</si>
  <si>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</si>
  <si>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</si>
  <si>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</si>
  <si>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</si>
  <si>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</si>
  <si>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</si>
  <si>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</si>
  <si>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</si>
  <si>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</si>
  <si>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</si>
  <si>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</si>
  <si>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</si>
  <si>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</si>
  <si>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</si>
  <si>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</si>
  <si>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</si>
  <si>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</si>
  <si>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</si>
  <si>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</si>
  <si>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</si>
  <si>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</si>
  <si>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</si>
  <si>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</si>
  <si>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</si>
  <si>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</si>
  <si>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</si>
  <si>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</si>
  <si>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</si>
  <si>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</si>
  <si>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</si>
  <si>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</si>
  <si>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</si>
  <si>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</si>
  <si>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</si>
  <si>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</si>
  <si>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</si>
  <si>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</si>
  <si>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</si>
  <si>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</si>
  <si>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</si>
  <si>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</si>
  <si>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</si>
  <si>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</si>
  <si>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</si>
  <si>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</si>
  <si>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</si>
  <si>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</si>
  <si>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</si>
  <si>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</si>
  <si>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</si>
  <si>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</si>
  <si>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</si>
  <si>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</si>
  <si>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</si>
  <si>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</si>
  <si>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</si>
  <si>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</si>
  <si>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</si>
  <si>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</si>
  <si>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</si>
  <si>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</si>
  <si>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</si>
  <si>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</si>
  <si>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</si>
  <si>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</si>
  <si>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</si>
  <si>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</si>
  <si>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</si>
  <si>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</si>
  <si>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</si>
  <si>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</si>
  <si>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</si>
  <si>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</si>
  <si>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</si>
  <si>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</si>
  <si>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</si>
  <si>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</si>
  <si>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</si>
  <si>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</si>
  <si>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</si>
  <si>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</si>
  <si>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</si>
  <si>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</si>
  <si>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</si>
  <si>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</si>
  <si>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</si>
  <si>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</si>
  <si>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</si>
  <si>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</si>
  <si>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</si>
  <si>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</si>
  <si>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</si>
  <si>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</si>
  <si>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</si>
  <si>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</si>
  <si>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</si>
  <si>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</si>
  <si>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</si>
  <si>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</si>
  <si>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</si>
  <si>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</si>
  <si>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</si>
  <si>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</si>
  <si>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</si>
  <si>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</si>
  <si>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</si>
  <si>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</si>
  <si>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</si>
  <si>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</si>
  <si>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</si>
  <si>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</si>
  <si>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</si>
  <si>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</si>
  <si>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</si>
  <si>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</si>
  <si>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</si>
  <si>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</si>
  <si>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</si>
  <si>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</si>
  <si>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</si>
  <si>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</si>
  <si>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</si>
  <si>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</si>
  <si>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</si>
  <si>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</si>
  <si>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</si>
  <si>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</si>
  <si>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</si>
  <si>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</si>
  <si>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</si>
  <si>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</si>
  <si>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</si>
  <si>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</si>
  <si>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</si>
  <si>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</si>
  <si>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</si>
  <si>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</si>
  <si>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</si>
  <si>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</si>
  <si>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</si>
  <si>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</si>
  <si>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</si>
  <si>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</si>
  <si>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</si>
  <si>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</si>
  <si>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</si>
  <si>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</si>
  <si>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</si>
  <si>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</si>
  <si>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</si>
  <si>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</si>
  <si>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</si>
  <si>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</si>
  <si>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</si>
  <si>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</si>
  <si>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</si>
  <si>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</si>
  <si>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</si>
  <si>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</si>
  <si>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</si>
  <si>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</si>
  <si>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</si>
  <si>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</si>
  <si>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</si>
  <si>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</si>
  <si>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</si>
  <si>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</si>
  <si>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</si>
  <si>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</si>
  <si>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</si>
  <si>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</si>
  <si>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</si>
  <si>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</si>
  <si>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</si>
  <si>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</si>
  <si>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</si>
  <si>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</si>
  <si>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</si>
  <si>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</si>
  <si>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</si>
  <si>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</si>
  <si>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</si>
  <si>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</si>
  <si>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</si>
  <si>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</si>
  <si>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</si>
  <si>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</si>
  <si>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</si>
  <si>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</si>
  <si>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</si>
  <si>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</si>
  <si>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</si>
  <si>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</si>
  <si>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</si>
  <si>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</si>
  <si>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</si>
  <si>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</si>
  <si>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</si>
  <si>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</si>
  <si>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</si>
  <si>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</si>
  <si>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</si>
  <si>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</si>
  <si>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</si>
  <si>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</si>
  <si>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</si>
  <si>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</si>
  <si>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</si>
  <si>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</si>
  <si>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</si>
  <si>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</si>
  <si>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</si>
  <si>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</si>
  <si>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</si>
  <si>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</si>
  <si>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</si>
  <si>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</si>
  <si>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</si>
  <si>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</si>
  <si>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</si>
  <si>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</si>
  <si>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</si>
  <si>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</si>
  <si>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</si>
  <si>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</si>
  <si>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</si>
  <si>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</si>
  <si>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</si>
  <si>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</si>
  <si>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</si>
  <si>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</si>
  <si>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</si>
  <si>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</si>
  <si>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</si>
  <si>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</si>
  <si>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</si>
  <si>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</si>
  <si>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</si>
  <si>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</si>
  <si>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</si>
  <si>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</si>
  <si>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</si>
  <si>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</si>
  <si>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</si>
  <si>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</si>
  <si>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</si>
  <si>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</si>
  <si>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</si>
  <si>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</si>
  <si>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</si>
  <si>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</si>
  <si>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</si>
  <si>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</si>
  <si>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</si>
  <si>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</si>
  <si>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</si>
  <si>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</si>
  <si>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</si>
  <si>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</si>
  <si>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</si>
  <si>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</si>
  <si>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</si>
  <si>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</si>
  <si>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</si>
  <si>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</si>
  <si>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</si>
  <si>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</si>
  <si>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</si>
  <si>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</si>
  <si>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</si>
  <si>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</si>
  <si>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</si>
  <si>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</si>
  <si>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</si>
  <si>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</si>
  <si>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</si>
  <si>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</si>
  <si>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</si>
  <si>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</si>
  <si>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</si>
  <si>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</si>
  <si>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</si>
  <si>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</si>
  <si>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</si>
  <si>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</si>
  <si>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</si>
  <si>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</si>
  <si>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</si>
  <si>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</si>
  <si>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</si>
  <si>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</si>
  <si>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</si>
  <si>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</si>
  <si>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</si>
  <si>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</si>
  <si>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</si>
  <si>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</si>
  <si>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</si>
  <si>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</si>
  <si>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</si>
  <si>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</si>
  <si>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</si>
  <si>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</si>
  <si>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</si>
  <si>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</si>
  <si>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</si>
  <si>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</si>
  <si>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</si>
  <si>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</si>
  <si>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</si>
  <si>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</si>
  <si>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</si>
  <si>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</si>
  <si>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</si>
  <si>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</si>
  <si>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</si>
  <si>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</si>
  <si>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</si>
  <si>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</si>
  <si>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</si>
  <si>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</si>
  <si>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</si>
  <si>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</si>
  <si>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</si>
  <si>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</si>
  <si>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</si>
  <si>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</si>
  <si>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</si>
  <si>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</si>
  <si>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</si>
  <si>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</si>
  <si>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</si>
  <si>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</si>
  <si>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</si>
  <si>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</si>
  <si>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</si>
  <si>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</si>
  <si>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</si>
  <si>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</si>
  <si>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</si>
  <si>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</si>
  <si>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</si>
  <si>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</si>
  <si>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</si>
  <si>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</si>
  <si>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</si>
  <si>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</si>
  <si>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</si>
  <si>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</si>
  <si>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</si>
  <si>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</si>
  <si>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</si>
  <si>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</si>
  <si>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</si>
  <si>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</si>
  <si>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</si>
  <si>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</si>
  <si>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</si>
  <si>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</si>
  <si>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</si>
  <si>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</si>
  <si>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</si>
  <si>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</si>
  <si>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</si>
  <si>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</si>
  <si>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</si>
  <si>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</si>
  <si>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</si>
  <si>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</si>
  <si>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</si>
  <si>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</si>
  <si>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</si>
  <si>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</si>
  <si>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</si>
  <si>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</si>
  <si>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</si>
  <si>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</si>
  <si>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</si>
  <si>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</si>
  <si>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</si>
  <si>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</si>
  <si>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</si>
  <si>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</si>
  <si>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</si>
  <si>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</si>
  <si>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</si>
  <si>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</si>
  <si>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</si>
  <si>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</si>
  <si>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</si>
  <si>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</si>
  <si>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</si>
  <si>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</si>
  <si>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</si>
  <si>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</si>
  <si>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</si>
  <si>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</si>
  <si>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</si>
  <si>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</si>
  <si>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</si>
  <si>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</si>
  <si>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</si>
  <si>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</si>
  <si>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</si>
  <si>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</si>
  <si>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</si>
  <si>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</si>
  <si>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</si>
  <si>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</si>
  <si>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</si>
  <si>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</si>
  <si>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</si>
  <si>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</si>
  <si>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</si>
  <si>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</si>
  <si>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</si>
  <si>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</si>
  <si>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</si>
  <si>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</si>
  <si>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</si>
  <si>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</si>
  <si>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</si>
  <si>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</si>
  <si>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</si>
  <si>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</si>
  <si>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</si>
  <si>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</si>
  <si>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</si>
  <si>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</si>
  <si>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</si>
  <si>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</si>
  <si>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</si>
  <si>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</si>
  <si>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</si>
  <si>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</si>
  <si>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</si>
  <si>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</si>
  <si>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</si>
  <si>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</si>
  <si>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</si>
  <si>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</si>
  <si>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</si>
  <si>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</si>
  <si>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</si>
  <si>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</si>
  <si>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</si>
  <si>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</si>
  <si>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</si>
  <si>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</si>
  <si>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</si>
  <si>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</si>
  <si>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</si>
  <si>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</si>
  <si>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</si>
  <si>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</si>
  <si>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</si>
  <si>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</si>
  <si>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</si>
  <si>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</si>
  <si>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</si>
  <si>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</si>
  <si>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</si>
  <si>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</si>
  <si>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</si>
  <si>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</si>
  <si>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</si>
  <si>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</si>
  <si>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</si>
  <si>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</si>
  <si>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</si>
  <si>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</si>
  <si>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</si>
  <si>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</si>
  <si>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</si>
  <si>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</si>
  <si>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</si>
  <si>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</si>
  <si>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</si>
  <si>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</si>
  <si>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</si>
  <si>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</si>
  <si>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</si>
  <si>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</si>
  <si>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</si>
  <si>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</si>
  <si>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</si>
  <si>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</si>
  <si>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</si>
  <si>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</si>
  <si>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</si>
  <si>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</si>
  <si>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</si>
  <si>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</si>
  <si>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</si>
  <si>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</si>
  <si>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</si>
  <si>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</si>
  <si>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</si>
  <si>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</si>
  <si>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</si>
  <si>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</si>
  <si>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</si>
  <si>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</si>
  <si>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</si>
  <si>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</si>
  <si>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</si>
  <si>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</si>
  <si>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</si>
  <si>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</si>
  <si>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</si>
  <si>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</si>
  <si>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</si>
  <si>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</si>
  <si>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</si>
  <si>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</si>
  <si>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</si>
  <si>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</si>
  <si>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</si>
  <si>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</si>
  <si>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</si>
  <si>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</si>
  <si>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</si>
  <si>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</si>
  <si>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</si>
  <si>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</si>
  <si>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</si>
  <si>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</si>
  <si>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</si>
  <si>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</si>
  <si>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</si>
  <si>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</si>
  <si>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</si>
  <si>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</si>
  <si>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</si>
  <si>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</si>
  <si>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</si>
  <si>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</si>
  <si>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</si>
  <si>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</si>
  <si>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</si>
  <si>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</si>
  <si>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</si>
  <si>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</si>
  <si>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</si>
  <si>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</si>
  <si>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</si>
  <si>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</si>
  <si>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</si>
  <si>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</si>
  <si>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</si>
  <si>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</si>
  <si>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</si>
  <si>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</si>
  <si>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</si>
  <si>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</si>
  <si>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</si>
  <si>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</si>
  <si>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</si>
  <si>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</si>
  <si>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</si>
  <si>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</si>
  <si>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</si>
  <si>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</si>
  <si>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</si>
  <si>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</si>
  <si>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</si>
  <si>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</si>
  <si>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</si>
  <si>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</si>
  <si>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</si>
  <si>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</si>
  <si>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</si>
  <si>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</si>
  <si>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</si>
  <si>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</si>
  <si>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</si>
  <si>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</si>
  <si>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</si>
  <si>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</si>
  <si>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</si>
  <si>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</si>
  <si>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</si>
  <si>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</si>
  <si>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</si>
  <si>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</si>
  <si>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</si>
  <si>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</si>
  <si>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</si>
  <si>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</si>
  <si>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</si>
  <si>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</si>
  <si>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</si>
  <si>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</si>
  <si>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</si>
  <si>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</si>
  <si>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</si>
  <si>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</si>
  <si>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</si>
  <si>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</si>
  <si>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</si>
  <si>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</si>
  <si>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</si>
  <si>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GRAVITON RESEARCH CAPITAL LLP</t>
  </si>
  <si>
    <t>270-280</t>
  </si>
  <si>
    <t>360-390</t>
  </si>
  <si>
    <t xml:space="preserve">RELIANCE 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</si>
  <si>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</si>
  <si>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</si>
  <si>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</si>
  <si>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</si>
  <si>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</si>
  <si>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</si>
  <si>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</si>
  <si>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</si>
  <si>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</si>
  <si>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</si>
  <si>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</si>
  <si>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</si>
  <si>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</si>
  <si>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</si>
  <si>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</si>
  <si>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</si>
  <si>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MINDAIND</t>
  </si>
  <si>
    <t>890-895</t>
  </si>
  <si>
    <t>CONCOR SEP FUT</t>
  </si>
  <si>
    <t>715-720</t>
  </si>
  <si>
    <t>HDFCAMC SEPT FUT</t>
  </si>
  <si>
    <t>2140-2180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</si>
  <si>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</si>
  <si>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</si>
  <si>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</si>
  <si>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</si>
  <si>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</si>
  <si>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</si>
  <si>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</si>
  <si>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</si>
  <si>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</si>
  <si>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</si>
  <si>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</si>
  <si>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</si>
  <si>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</si>
  <si>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</si>
  <si>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</si>
  <si>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</si>
  <si>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</si>
  <si>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</si>
  <si>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</si>
  <si>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</si>
  <si>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</si>
  <si>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</si>
  <si>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</si>
  <si>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</si>
  <si>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</si>
  <si>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</si>
  <si>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</si>
  <si>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</si>
  <si>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</si>
  <si>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</si>
  <si>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</si>
  <si>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</si>
  <si>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</si>
  <si>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</si>
  <si>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</si>
  <si>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</si>
  <si>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</si>
  <si>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</si>
  <si>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</si>
  <si>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</si>
  <si>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</si>
  <si>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</si>
  <si>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</si>
  <si>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</si>
  <si>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</si>
  <si>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</si>
  <si>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</si>
  <si>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</si>
  <si>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</si>
  <si>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</si>
  <si>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</si>
  <si>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</si>
  <si>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</si>
  <si>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</si>
  <si>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</si>
  <si>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</si>
  <si>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</si>
  <si>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</si>
  <si>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</si>
  <si>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</si>
  <si>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</si>
  <si>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</si>
  <si>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</si>
  <si>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</si>
  <si>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</si>
  <si>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</si>
  <si>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</si>
  <si>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</si>
  <si>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</si>
  <si>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</si>
  <si>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80-82</t>
  </si>
  <si>
    <t>Loss of Rs 6/-</t>
  </si>
  <si>
    <t>Profit of Rs.262.5/-</t>
  </si>
  <si>
    <t>Profit of Rs 34/-</t>
  </si>
  <si>
    <t>560-568</t>
  </si>
  <si>
    <t>2050-2150</t>
  </si>
  <si>
    <t>1550-1650</t>
  </si>
  <si>
    <t>205-215</t>
  </si>
  <si>
    <t>ACC SEPT FUT</t>
  </si>
  <si>
    <t>2360-2320</t>
  </si>
  <si>
    <t>Loss of Rs 45/-</t>
  </si>
  <si>
    <t>Profit of Rs 5.5/-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</si>
  <si>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</si>
  <si>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</si>
  <si>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</si>
  <si>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</si>
  <si>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</si>
  <si>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</si>
  <si>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</si>
  <si>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</si>
  <si>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</si>
  <si>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12-13.0</t>
  </si>
  <si>
    <t>7.50-8.0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</si>
  <si>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</si>
  <si>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</si>
  <si>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</si>
  <si>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</si>
  <si>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</si>
  <si>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</si>
  <si>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</si>
  <si>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</si>
  <si>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</si>
  <si>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</si>
  <si>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565-575</t>
  </si>
  <si>
    <t>980-990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</si>
  <si>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</si>
  <si>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</si>
  <si>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</si>
  <si>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</si>
  <si>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</si>
  <si>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</si>
  <si>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</si>
  <si>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</si>
  <si>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</si>
  <si>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SHAIBAL GHOSH</t>
  </si>
  <si>
    <t>VEERHEALTH</t>
  </si>
  <si>
    <t>Loss of Rs 19/-</t>
  </si>
  <si>
    <t>Profit of Rs.1.25/-</t>
  </si>
  <si>
    <t>Loss of Rs.14/-</t>
  </si>
  <si>
    <t>Profit of Rs.2/-</t>
  </si>
  <si>
    <t>Profit of Rs.3.25/-</t>
  </si>
  <si>
    <t>OBEROIRLTY 1140 CE SEP</t>
  </si>
  <si>
    <t>30-35</t>
  </si>
  <si>
    <t>Profit of Rs.3.5/-</t>
  </si>
  <si>
    <t xml:space="preserve">INFY 1500 CE SEP 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</si>
  <si>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</si>
  <si>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</si>
  <si>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</si>
  <si>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</si>
  <si>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</si>
  <si>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</si>
  <si>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</si>
  <si>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</si>
  <si>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1680-1700</t>
  </si>
  <si>
    <t xml:space="preserve">TATASTEEL SEPT FUT </t>
  </si>
  <si>
    <t>GUJGASLTD SEPT FUT</t>
  </si>
  <si>
    <t>525-535</t>
  </si>
  <si>
    <t>115-117</t>
  </si>
  <si>
    <t>BEL SEPT FUT</t>
  </si>
  <si>
    <t xml:space="preserve">COLPAL SEPT FUT </t>
  </si>
  <si>
    <t>Profit of Rs.25.5/-</t>
  </si>
  <si>
    <t>XTX MARKETS LLP</t>
  </si>
  <si>
    <t>NIFTY 18050 PE 15-SEP</t>
  </si>
  <si>
    <t>90-120</t>
  </si>
  <si>
    <t>BANKNIFTY 41300 CE 15-SEP</t>
  </si>
  <si>
    <t>250-330</t>
  </si>
  <si>
    <t>Profit of Rs.50/-</t>
  </si>
  <si>
    <t>70-80</t>
  </si>
  <si>
    <t>Profit of Rs.11.5/-</t>
  </si>
  <si>
    <t>Profit of Rs.2.5/-</t>
  </si>
  <si>
    <t>Profit of Rs.39/-</t>
  </si>
  <si>
    <t>Loss of Rs 2.75/-</t>
  </si>
  <si>
    <t>Profit of Rs 8/-</t>
  </si>
  <si>
    <t>370-390</t>
  </si>
  <si>
    <t>Profit of Rs.15/-</t>
  </si>
  <si>
    <t>Profit of Rs.6.5/-</t>
  </si>
  <si>
    <t>Loss of Rs.11/-</t>
  </si>
  <si>
    <t>Loss of Rs.65/-</t>
  </si>
  <si>
    <t>Loss of Rs.25/-</t>
  </si>
  <si>
    <t>Loss of Rs 13/-</t>
  </si>
  <si>
    <t>Loss of Rs 38/-</t>
  </si>
  <si>
    <t>APOLLOHOSP SEPT FUT</t>
  </si>
  <si>
    <t>4500-4550</t>
  </si>
  <si>
    <t xml:space="preserve">BALKRISIND SEPT FUT </t>
  </si>
  <si>
    <t>2070-2100</t>
  </si>
  <si>
    <t>Loss of Rs 50/-</t>
  </si>
  <si>
    <t>Loss of Rs.16.5/-</t>
  </si>
  <si>
    <t>570-590</t>
  </si>
  <si>
    <t>2900-3000</t>
  </si>
  <si>
    <t>OSIAJEE</t>
  </si>
  <si>
    <t>Profit of Rs.8.75/-</t>
  </si>
  <si>
    <t>Profit of Rs.19.5/-</t>
  </si>
  <si>
    <t>Loss of Rs.90/-</t>
  </si>
  <si>
    <t>Loss of Rs.-7/-</t>
  </si>
  <si>
    <t>880-900</t>
  </si>
  <si>
    <t>AXISBANK SEPT FUT</t>
  </si>
  <si>
    <t>785-775</t>
  </si>
  <si>
    <t xml:space="preserve">GRASIM SEPT FUT </t>
  </si>
  <si>
    <t>1780-1810</t>
  </si>
  <si>
    <t>560-570</t>
  </si>
  <si>
    <t>610-630</t>
  </si>
  <si>
    <t>1900-1930</t>
  </si>
  <si>
    <t>ZENAB AIYUB YACOOBALI</t>
  </si>
  <si>
    <t>NIFTY 17700 PE 22-SEP</t>
  </si>
  <si>
    <t>120-140</t>
  </si>
  <si>
    <t>CROMPTON SEPT FUT</t>
  </si>
  <si>
    <t>410-418</t>
  </si>
  <si>
    <t>Loss of Rs 11/-</t>
  </si>
  <si>
    <t>Profit of Rs.7/-</t>
  </si>
  <si>
    <t>VOLTAS SEPT FUT</t>
  </si>
  <si>
    <t>900-880</t>
  </si>
  <si>
    <t>PIIND SEPT FUT</t>
  </si>
  <si>
    <t>3220-3250</t>
  </si>
  <si>
    <t>SIEMENS SEPT FUT</t>
  </si>
  <si>
    <t>3050-3080</t>
  </si>
  <si>
    <t>INFY 1420 CE SEP</t>
  </si>
  <si>
    <t>3150-3190</t>
  </si>
  <si>
    <t>3400-3600</t>
  </si>
  <si>
    <t>211-215</t>
  </si>
  <si>
    <t>230-240</t>
  </si>
  <si>
    <t>Profit of Rs.5/-</t>
  </si>
  <si>
    <t>610-620</t>
  </si>
  <si>
    <t>TFCILTD</t>
  </si>
  <si>
    <t>CHETAN RASIKLAL SHAH</t>
  </si>
  <si>
    <t>Tourism Finance Corp</t>
  </si>
  <si>
    <t>RAJASTHAN GLOBAL SECURITIES PVT LTD</t>
  </si>
  <si>
    <t>Profit of Rs.12/-</t>
  </si>
  <si>
    <t>Profit of Rs.42.50/-</t>
  </si>
  <si>
    <t>Profit of Rs.16/-</t>
  </si>
  <si>
    <t>365-368</t>
  </si>
  <si>
    <t>380-394</t>
  </si>
  <si>
    <t>903-906</t>
  </si>
  <si>
    <t>935-955</t>
  </si>
  <si>
    <t>Loss of Rs 27.5/-</t>
  </si>
  <si>
    <t>ANERI</t>
  </si>
  <si>
    <t>B.W.TRADERS</t>
  </si>
  <si>
    <t>SWAPAN KARMAKAR</t>
  </si>
  <si>
    <t>BP EQUITIES PVT. LTD.</t>
  </si>
  <si>
    <t>SMGOLD</t>
  </si>
  <si>
    <t>YACOOBALI AIYUB MOHAMMED</t>
  </si>
  <si>
    <t>SYMBIOX</t>
  </si>
  <si>
    <t>MCLEODRUSS</t>
  </si>
  <si>
    <t>Mcleod Russel India Limit</t>
  </si>
  <si>
    <t>MANSI SHARES &amp; STOCK ADVISORS PVT LTD</t>
  </si>
  <si>
    <t>Loss of Rs.17/-</t>
  </si>
  <si>
    <t>TATACONSUM 810 CE SEP</t>
  </si>
  <si>
    <t>420-428</t>
  </si>
  <si>
    <t>COLPAL SEPT FUT</t>
  </si>
  <si>
    <t>1594-1600</t>
  </si>
  <si>
    <t>1640-1660</t>
  </si>
  <si>
    <t>515-520</t>
  </si>
  <si>
    <t>Profit of Rs 25/-</t>
  </si>
  <si>
    <t>BANKNIFTY 41100 CE 22-SEP</t>
  </si>
  <si>
    <t>WELCURE</t>
  </si>
  <si>
    <t>REKHA BHANDARI</t>
  </si>
  <si>
    <t>DEEPA NAVIN PAMNANI</t>
  </si>
  <si>
    <t>RITURAHUL MEHTA</t>
  </si>
  <si>
    <t>DIPAKMATHURBHAISALVI</t>
  </si>
  <si>
    <t>Loss of Rs.115/-</t>
  </si>
  <si>
    <t>Loss of Rs 60/-</t>
  </si>
  <si>
    <t>BIOCON 300 CE SEP</t>
  </si>
  <si>
    <t>4-5.0</t>
  </si>
  <si>
    <t>4.5-5.5</t>
  </si>
  <si>
    <t>Profit of Rs.1.05/-</t>
  </si>
  <si>
    <t>Loss of Rs.5.5/-</t>
  </si>
  <si>
    <t>1070-1080</t>
  </si>
  <si>
    <t>COFORGE SEPT FUT</t>
  </si>
  <si>
    <t>3400-3410</t>
  </si>
  <si>
    <t>3550-3600</t>
  </si>
  <si>
    <t>LESHAIND</t>
  </si>
  <si>
    <t>INFINITI INFRASTEEL LLP</t>
  </si>
  <si>
    <t>PRIYANK SURESHKUMARUMAR SHAH</t>
  </si>
  <si>
    <t>THINKINK</t>
  </si>
  <si>
    <t>ADITYA KUMAR HALWASIYA</t>
  </si>
  <si>
    <t>SECL</t>
  </si>
  <si>
    <t>Salasar Exterior Cont Ltd</t>
  </si>
  <si>
    <t>SAHNI BALVINDER SINGH</t>
  </si>
  <si>
    <t>Loss of Rs.24/-</t>
  </si>
  <si>
    <t>Loss of Rs. 35/-</t>
  </si>
  <si>
    <t>Loss of Rs. 32.5/-</t>
  </si>
  <si>
    <t>810-820</t>
  </si>
  <si>
    <t>Loss of Rs 10/-</t>
  </si>
  <si>
    <t>NIFTY SEPT FUT</t>
  </si>
  <si>
    <t>17200-17300</t>
  </si>
  <si>
    <t>Profit of Rs.110/-</t>
  </si>
  <si>
    <t>HCLTECH OCT FUT</t>
  </si>
  <si>
    <t>901-904</t>
  </si>
  <si>
    <t>925-935</t>
  </si>
  <si>
    <t>2980-3010</t>
  </si>
  <si>
    <t>3300-3500</t>
  </si>
  <si>
    <t>137-139</t>
  </si>
  <si>
    <t>150-160</t>
  </si>
  <si>
    <t>ADISHAKTI</t>
  </si>
  <si>
    <t>NNM SECURITIES PVT LTD</t>
  </si>
  <si>
    <t>ALAN SCOTT</t>
  </si>
  <si>
    <t>NEXT ORBIT VENTURES FUND</t>
  </si>
  <si>
    <t>INDIGO TECH IND LIMITED</t>
  </si>
  <si>
    <t>RACHANANILESHMEHTA</t>
  </si>
  <si>
    <t>ARCFIN</t>
  </si>
  <si>
    <t>RISHIAGARWAL</t>
  </si>
  <si>
    <t>AUSTENG</t>
  </si>
  <si>
    <t>PRIYADARSHAN PRABHAKAR SIRAS</t>
  </si>
  <si>
    <t>BCCL</t>
  </si>
  <si>
    <t>SKY WANDERERS LLP</t>
  </si>
  <si>
    <t>FAIRY VISHAL BHANSALI</t>
  </si>
  <si>
    <t>RAJNIKANT M.BHANSALI HUF</t>
  </si>
  <si>
    <t>RIKI RAJNIKANT BHANSALI</t>
  </si>
  <si>
    <t>VISHAL RAJNIKANT BHANSALI</t>
  </si>
  <si>
    <t>JYATSHNABEN RAJNIKANT BHANSALI</t>
  </si>
  <si>
    <t>YASHWANTBHAI A THAKKER</t>
  </si>
  <si>
    <t>AARYA TRANSPORT COMPANY</t>
  </si>
  <si>
    <t>BMBMUMG</t>
  </si>
  <si>
    <t>ASHISH MEHRA HUF</t>
  </si>
  <si>
    <t>BONLON</t>
  </si>
  <si>
    <t>KAMLESH JAIN</t>
  </si>
  <si>
    <t>SANCHIT JAIN</t>
  </si>
  <si>
    <t>HARSHIT FINVEST PVT LTD</t>
  </si>
  <si>
    <t>CPML</t>
  </si>
  <si>
    <t>PUSHKAR VINAYAK DATE</t>
  </si>
  <si>
    <t>BHAVIK KISHORBHAI DESAI</t>
  </si>
  <si>
    <t>ECOBOAR</t>
  </si>
  <si>
    <t>SAURABHTRIPATHI</t>
  </si>
  <si>
    <t>EIKO</t>
  </si>
  <si>
    <t>LENUS FINVEST PRIVATE LIMITED</t>
  </si>
  <si>
    <t>ARMS SECURITIES PVT LTD</t>
  </si>
  <si>
    <t>ETT</t>
  </si>
  <si>
    <t>DEVAL BIMAL SHAH</t>
  </si>
  <si>
    <t>FRASER</t>
  </si>
  <si>
    <t>DEEPAK KAUSHIK</t>
  </si>
  <si>
    <t>GETALONG</t>
  </si>
  <si>
    <t>POOJA SHRIPAL SOLANKI</t>
  </si>
  <si>
    <t>PRATEEK SHRIPAL SOLANKI</t>
  </si>
  <si>
    <t>MOHINIBEN SUKANRAJ SOLANKI</t>
  </si>
  <si>
    <t>YASH SHRENIK SOLANKI</t>
  </si>
  <si>
    <t>RITU NAGESH RATHOD</t>
  </si>
  <si>
    <t>PARAM TREASURY (INDIA) PRIVATE LIMITED</t>
  </si>
  <si>
    <t>GOLECHA</t>
  </si>
  <si>
    <t>BALLYGUNJ COMMERCIAL SERVICES PVT LTD</t>
  </si>
  <si>
    <t>GOYALASS</t>
  </si>
  <si>
    <t>RAGHURAM REDDY BHEEMIDI</t>
  </si>
  <si>
    <t>GUJHYSPIN</t>
  </si>
  <si>
    <t>BHAVIN RAMESH SHAH</t>
  </si>
  <si>
    <t>JAGJANANI</t>
  </si>
  <si>
    <t>BP COMTRADE PRIVATE LIMITED</t>
  </si>
  <si>
    <t>MANISHA NITIN SUPEKAR</t>
  </si>
  <si>
    <t>KMEW</t>
  </si>
  <si>
    <t>VIJAY MOHAN KARNANI</t>
  </si>
  <si>
    <t>SAURABH MUKESH DASWANI</t>
  </si>
  <si>
    <t>PREETI JAIN</t>
  </si>
  <si>
    <t>MADHUSE</t>
  </si>
  <si>
    <t>RITIKA GUPTA</t>
  </si>
  <si>
    <t>EMILY BOSCO MENEZES</t>
  </si>
  <si>
    <t>BOSCO ARMANDO MENEZES</t>
  </si>
  <si>
    <t>PURUSHOTTAM MATRUMAL CHAMEDIA</t>
  </si>
  <si>
    <t>NIRALI VIJAYBHAI SHAH</t>
  </si>
  <si>
    <t>PADMA VIVEK KOCHAR</t>
  </si>
  <si>
    <t>AKSHAY AGGARWAL</t>
  </si>
  <si>
    <t>ANJALI GABA</t>
  </si>
  <si>
    <t>MITHUN SECURITIES PRIVATE LIMITED</t>
  </si>
  <si>
    <t>RAKESHSAINI</t>
  </si>
  <si>
    <t>POONAMYADAV</t>
  </si>
  <si>
    <t>SMALLCAP WORLD FUND INC</t>
  </si>
  <si>
    <t>HORNBILL ORCHID INDIA FUND</t>
  </si>
  <si>
    <t>MEP</t>
  </si>
  <si>
    <t>IDEAL TOLL AND INFRASTRUCTURE PRIVATE LIMITED</t>
  </si>
  <si>
    <t>NEOMILE CORPORATE ADVISORY PRIVATE LIMITED</t>
  </si>
  <si>
    <t>NAVIGANT</t>
  </si>
  <si>
    <t>AJESH DALAL</t>
  </si>
  <si>
    <t>BURLINGTON FINANCE LIMITED</t>
  </si>
  <si>
    <t>PROFINC</t>
  </si>
  <si>
    <t>APURVA CHOPRA</t>
  </si>
  <si>
    <t>PRIYA AGRAWAL</t>
  </si>
  <si>
    <t>ROCKY RASIKLAL VORA</t>
  </si>
  <si>
    <t>BHOGILALMAVJIVORA</t>
  </si>
  <si>
    <t>RELICAB</t>
  </si>
  <si>
    <t>SANJAY NARENDRA BANSAL</t>
  </si>
  <si>
    <t>SAMPRE</t>
  </si>
  <si>
    <t>RASADA ENTERPRISES PRIVATE LIMITED</t>
  </si>
  <si>
    <t>SCAPDVR</t>
  </si>
  <si>
    <t>GAYI ADI HOLDINGS PRIVATE LIMITED</t>
  </si>
  <si>
    <t>SHINEFASH</t>
  </si>
  <si>
    <t>AMRUTLAL GORDHANDAS THOBHANI</t>
  </si>
  <si>
    <t>JIGNESH AMRUTLAL THOBHANI</t>
  </si>
  <si>
    <t>SHRENI SHARES PRIVATE LIMITED</t>
  </si>
  <si>
    <t>SKSE SECURITIES LIMITED CORP CM/TM PROP A/C</t>
  </si>
  <si>
    <t>KIRAN CHANDRAKANT DARDA</t>
  </si>
  <si>
    <t>DEEPAL PRAVINBHAI SHAH HUF</t>
  </si>
  <si>
    <t>VEERKRUPA</t>
  </si>
  <si>
    <t>PARTH SENGAR</t>
  </si>
  <si>
    <t>SUNIL BHANDARI</t>
  </si>
  <si>
    <t>VIBRANT SECURITIES PRIVATE LIMITED</t>
  </si>
  <si>
    <t>PARESH DHIRAJLAL SHAH</t>
  </si>
  <si>
    <t>SHASHI ASHOK JAIN</t>
  </si>
  <si>
    <t>INDER CHAND PARAKH HUF</t>
  </si>
  <si>
    <t>AJOONI</t>
  </si>
  <si>
    <t>Ajooni Biotech Limited</t>
  </si>
  <si>
    <t>QE SECURITIES</t>
  </si>
  <si>
    <t>ENERGYDEV</t>
  </si>
  <si>
    <t>Energy Development Compan</t>
  </si>
  <si>
    <t>BYJU KUNIYIL</t>
  </si>
  <si>
    <t>FELIX</t>
  </si>
  <si>
    <t>Felix Industries Ltd.</t>
  </si>
  <si>
    <t>RAJESH JOSEPH</t>
  </si>
  <si>
    <t>GLOBE</t>
  </si>
  <si>
    <t>Globe Textiles (I) Ltd.</t>
  </si>
  <si>
    <t>VIRTUE CERAMICS PRIVATE LIMITED .</t>
  </si>
  <si>
    <t>PARAMOUNT TRADING</t>
  </si>
  <si>
    <t>HARSHA</t>
  </si>
  <si>
    <t>Harsha Engineers Int Ltd</t>
  </si>
  <si>
    <t>TWO ROADS TRADING PRIVATE LIMITED</t>
  </si>
  <si>
    <t>QNANCE TECHNOLOGIES LLP</t>
  </si>
  <si>
    <t>NUMIV RESEARCH PRIVATE LIMITED</t>
  </si>
  <si>
    <t>ELIXIR WEALTH MANAGEMENT PRIVATE LIMITED</t>
  </si>
  <si>
    <t>GOLDMINE STOCKS PRIVATE LIMITED</t>
  </si>
  <si>
    <t>NK SECURITIES RESEARCH PRIVATE LIMITED</t>
  </si>
  <si>
    <t>KDDL</t>
  </si>
  <si>
    <t>KDDL Limited</t>
  </si>
  <si>
    <t>CAPITAL ONE PARTNERS</t>
  </si>
  <si>
    <t>AXIS SECURITIES LTD</t>
  </si>
  <si>
    <t>MAXIND</t>
  </si>
  <si>
    <t>Max India Limited</t>
  </si>
  <si>
    <t>HABROK INDIA MASTER LP</t>
  </si>
  <si>
    <t>SHUBHLAXMI</t>
  </si>
  <si>
    <t>Shubhlaxmi Jewel Art Ltd</t>
  </si>
  <si>
    <t>BHANSALI VALUE CREATIONS PVT LTD</t>
  </si>
  <si>
    <t>SILLYMONKS</t>
  </si>
  <si>
    <t>Silly Monks Entertain Ltd</t>
  </si>
  <si>
    <t>RAUNAK ROONGTA</t>
  </si>
  <si>
    <t>SHYAMSUNDAR  RAVIKUMAR</t>
  </si>
  <si>
    <t>PARTH INFIN BROKERS PVT LTD</t>
  </si>
  <si>
    <t>TEKULAPALLI SANJAY REDDY</t>
  </si>
  <si>
    <t>ANANT AGGARWAL</t>
  </si>
  <si>
    <t>CMICABLES</t>
  </si>
  <si>
    <t>CMI Limited</t>
  </si>
  <si>
    <t>JAIN DHRUV</t>
  </si>
  <si>
    <t>SILKON TRADES LLP</t>
  </si>
  <si>
    <t>SHRADDHA BHAVIKKUMAR PARIKH</t>
  </si>
  <si>
    <t>NILAYBHAI JAGDISHBHAI VORA</t>
  </si>
  <si>
    <t>SARADABEN SURYAKANT PARIKH</t>
  </si>
  <si>
    <t>ELEVATION CAPITAL V FII HOLDINGS LIMITED</t>
  </si>
  <si>
    <t>MEDICO</t>
  </si>
  <si>
    <t>Medico Remedies Limited</t>
  </si>
  <si>
    <t>VENKATESHWARA INDUSTRIAL PROMOTION CO.LIMITED</t>
  </si>
  <si>
    <t>NOPEA CAPITAL SERVICES PRIVATE LIMITED</t>
  </si>
  <si>
    <t>EKTHA COM PRIVATE LIMITED</t>
  </si>
  <si>
    <t>TEJESH HASMUKH SHAH</t>
  </si>
  <si>
    <t>SUULD</t>
  </si>
  <si>
    <t>Suumaya Industries Ltd</t>
  </si>
  <si>
    <t>CAPGENIUS ADVISORY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</si>
</sst>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8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0" fillId="0" borderId="0" xfId="0"/>
    <xf numFmtId="1" fontId="31" fillId="22" borderId="23" xfId="0" applyNumberFormat="1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3" xfId="0" applyFont="1" applyFill="1" applyBorder="1" applyAlignment="1">
      <alignment horizontal="center" vertical="center"/>
    </xf>
    <xf numFmtId="165" fontId="31" fillId="28" borderId="23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3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0" fillId="20" borderId="23" xfId="0" applyFont="1" applyFill="1" applyBorder="1" applyAlignment="1">
      <alignment horizontal="center" vertical="center"/>
    </xf>
    <xf numFmtId="165" fontId="40" fillId="20" borderId="20" xfId="0" applyNumberFormat="1" applyFont="1" applyFill="1" applyBorder="1" applyAlignment="1">
      <alignment horizontal="center" vertical="center"/>
    </xf>
    <xf numFmtId="0" fontId="40" fillId="20" borderId="20" xfId="0" applyFont="1" applyFill="1" applyBorder="1"/>
    <xf numFmtId="0" fontId="40" fillId="20" borderId="20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top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21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165" fontId="31" fillId="0" borderId="23" xfId="0" applyNumberFormat="1" applyFont="1" applyFill="1" applyBorder="1" applyAlignment="1">
      <alignment horizontal="center" vertical="center"/>
    </xf>
    <xf numFmtId="1" fontId="31" fillId="25" borderId="23" xfId="0" applyNumberFormat="1" applyFont="1" applyFill="1" applyBorder="1" applyAlignment="1">
      <alignment horizontal="center" vertical="center"/>
    </xf>
    <xf numFmtId="16" fontId="31" fillId="25" borderId="23" xfId="0" applyNumberFormat="1" applyFont="1" applyFill="1" applyBorder="1" applyAlignment="1">
      <alignment horizontal="center" vertical="center"/>
    </xf>
    <xf numFmtId="0" fontId="31" fillId="25" borderId="23" xfId="0" applyFont="1" applyFill="1" applyBorder="1" applyAlignment="1">
      <alignment horizontal="left"/>
    </xf>
    <xf numFmtId="0" fontId="31" fillId="24" borderId="20" xfId="0" applyFont="1" applyFill="1" applyBorder="1"/>
    <xf numFmtId="0" fontId="31" fillId="17" borderId="20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44831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9" sqref="D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44831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0" t="s">
        <v>16</v>
      </c>
      <c r="B9" s="472" t="s">
        <v>17</v>
      </c>
      <c r="C9" s="472" t="s">
        <v>18</v>
      </c>
      <c r="D9" s="472" t="s">
        <v>19</v>
      </c>
      <c r="E9" s="23" t="s">
        <v>20</v>
      </c>
      <c r="F9" s="23" t="s">
        <v>21</v>
      </c>
      <c r="G9" s="467" t="s">
        <v>22</v>
      </c>
      <c r="H9" s="468"/>
      <c r="I9" s="469"/>
      <c r="J9" s="467" t="s">
        <v>23</v>
      </c>
      <c r="K9" s="468"/>
      <c r="L9" s="469"/>
      <c r="M9" s="23"/>
      <c r="N9" s="24"/>
      <c r="O9" s="24"/>
      <c r="P9" s="24"/>
    </row>
    <row r="10" spans="1:16" ht="59.25" customHeight="1">
      <c r="A10" s="471"/>
      <c r="B10" s="473"/>
      <c r="C10" s="473"/>
      <c r="D10" s="47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17028.75</v>
      </c>
      <c r="F11" s="32">
        <v>17073.899999999998</v>
      </c>
      <c r="G11" s="33">
        <v>16935.949999999997</v>
      </c>
      <c r="H11" s="33">
        <v>16843.149999999998</v>
      </c>
      <c r="I11" s="33">
        <v>16705.199999999997</v>
      </c>
      <c r="J11" s="33">
        <v>17166.699999999997</v>
      </c>
      <c r="K11" s="33">
        <v>17304.650000000001</v>
      </c>
      <c r="L11" s="33">
        <v>17397.449999999997</v>
      </c>
      <c r="M11" s="34">
        <v>17211.849999999999</v>
      </c>
      <c r="N11" s="34">
        <v>16981.099999999999</v>
      </c>
      <c r="O11" s="35">
        <v>13832900</v>
      </c>
      <c r="P11" s="36">
        <v>-1.7249586166229743E-2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38678.85</v>
      </c>
      <c r="F12" s="37">
        <v>38847.65</v>
      </c>
      <c r="G12" s="38">
        <v>38375.5</v>
      </c>
      <c r="H12" s="38">
        <v>38072.15</v>
      </c>
      <c r="I12" s="38">
        <v>37600</v>
      </c>
      <c r="J12" s="38">
        <v>39151</v>
      </c>
      <c r="K12" s="38">
        <v>39623.150000000009</v>
      </c>
      <c r="L12" s="38">
        <v>39926.5</v>
      </c>
      <c r="M12" s="28">
        <v>39319.800000000003</v>
      </c>
      <c r="N12" s="28">
        <v>38544.300000000003</v>
      </c>
      <c r="O12" s="39">
        <v>2410800</v>
      </c>
      <c r="P12" s="40">
        <v>-0.10710284354484764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17568.2</v>
      </c>
      <c r="F13" s="37">
        <v>17630.116666666669</v>
      </c>
      <c r="G13" s="38">
        <v>17440.883333333339</v>
      </c>
      <c r="H13" s="38">
        <v>17313.566666666669</v>
      </c>
      <c r="I13" s="38">
        <v>17124.333333333339</v>
      </c>
      <c r="J13" s="38">
        <v>17757.433333333338</v>
      </c>
      <c r="K13" s="38">
        <v>17946.666666666668</v>
      </c>
      <c r="L13" s="38">
        <v>18073.983333333337</v>
      </c>
      <c r="M13" s="28">
        <v>17819.349999999999</v>
      </c>
      <c r="N13" s="28">
        <v>17502.8</v>
      </c>
      <c r="O13" s="39">
        <v>8800</v>
      </c>
      <c r="P13" s="40">
        <v>-0.19413919413919414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7475</v>
      </c>
      <c r="F14" s="37">
        <v>2491.6666666666665</v>
      </c>
      <c r="G14" s="38">
        <v>4983.333333333333</v>
      </c>
      <c r="H14" s="38">
        <v>2491.6666666666665</v>
      </c>
      <c r="I14" s="38">
        <v>4983.333333333333</v>
      </c>
      <c r="J14" s="38">
        <v>4983.333333333333</v>
      </c>
      <c r="K14" s="38">
        <v>2491.6666666666665</v>
      </c>
      <c r="L14" s="38">
        <v>4983.333333333333</v>
      </c>
      <c r="M14" s="28">
        <v>0</v>
      </c>
      <c r="N14" s="28">
        <v>0</v>
      </c>
      <c r="O14" s="39">
        <v>750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812.75</v>
      </c>
      <c r="F15" s="37">
        <v>822.68333333333339</v>
      </c>
      <c r="G15" s="38">
        <v>799.06666666666683</v>
      </c>
      <c r="H15" s="38">
        <v>785.38333333333344</v>
      </c>
      <c r="I15" s="38">
        <v>761.76666666666688</v>
      </c>
      <c r="J15" s="38">
        <v>836.36666666666679</v>
      </c>
      <c r="K15" s="38">
        <v>859.98333333333335</v>
      </c>
      <c r="L15" s="38">
        <v>873.66666666666674</v>
      </c>
      <c r="M15" s="28">
        <v>846.3</v>
      </c>
      <c r="N15" s="28">
        <v>809</v>
      </c>
      <c r="O15" s="39">
        <v>2777800</v>
      </c>
      <c r="P15" s="40">
        <v>-5.3576600057920649E-2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3009.4</v>
      </c>
      <c r="F16" s="37">
        <v>3034.4166666666665</v>
      </c>
      <c r="G16" s="38">
        <v>2943.083333333333</v>
      </c>
      <c r="H16" s="38">
        <v>2876.7666666666664</v>
      </c>
      <c r="I16" s="38">
        <v>2785.4333333333329</v>
      </c>
      <c r="J16" s="38">
        <v>3100.7333333333331</v>
      </c>
      <c r="K16" s="38">
        <v>3192.0666666666662</v>
      </c>
      <c r="L16" s="38">
        <v>3258.3833333333332</v>
      </c>
      <c r="M16" s="28">
        <v>3125.75</v>
      </c>
      <c r="N16" s="28">
        <v>2968.1</v>
      </c>
      <c r="O16" s="39">
        <v>1527750</v>
      </c>
      <c r="P16" s="40">
        <v>0.12582903463522477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17613.45</v>
      </c>
      <c r="F17" s="37">
        <v>17680.616666666669</v>
      </c>
      <c r="G17" s="38">
        <v>17462.033333333336</v>
      </c>
      <c r="H17" s="38">
        <v>17310.616666666669</v>
      </c>
      <c r="I17" s="38">
        <v>17092.033333333336</v>
      </c>
      <c r="J17" s="38">
        <v>17832.033333333336</v>
      </c>
      <c r="K17" s="38">
        <v>18050.616666666665</v>
      </c>
      <c r="L17" s="38">
        <v>18202.033333333336</v>
      </c>
      <c r="M17" s="28">
        <v>17899.2</v>
      </c>
      <c r="N17" s="28">
        <v>17529.2</v>
      </c>
      <c r="O17" s="39">
        <v>57280</v>
      </c>
      <c r="P17" s="40">
        <v>-1.5807560137457044E-2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107.65</v>
      </c>
      <c r="F18" s="37">
        <v>108.76666666666667</v>
      </c>
      <c r="G18" s="38">
        <v>106.28333333333333</v>
      </c>
      <c r="H18" s="38">
        <v>104.91666666666667</v>
      </c>
      <c r="I18" s="38">
        <v>102.43333333333334</v>
      </c>
      <c r="J18" s="38">
        <v>110.13333333333333</v>
      </c>
      <c r="K18" s="38">
        <v>112.61666666666665</v>
      </c>
      <c r="L18" s="38">
        <v>113.98333333333332</v>
      </c>
      <c r="M18" s="28">
        <v>111.25</v>
      </c>
      <c r="N18" s="28">
        <v>107.4</v>
      </c>
      <c r="O18" s="39">
        <v>24748200</v>
      </c>
      <c r="P18" s="40">
        <v>-5.4466680420878891E-2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317.8</v>
      </c>
      <c r="F19" s="37">
        <v>321.85000000000002</v>
      </c>
      <c r="G19" s="38">
        <v>311.05000000000007</v>
      </c>
      <c r="H19" s="38">
        <v>304.30000000000007</v>
      </c>
      <c r="I19" s="38">
        <v>293.50000000000011</v>
      </c>
      <c r="J19" s="38">
        <v>328.6</v>
      </c>
      <c r="K19" s="38">
        <v>339.4</v>
      </c>
      <c r="L19" s="38">
        <v>346.15</v>
      </c>
      <c r="M19" s="28">
        <v>332.65</v>
      </c>
      <c r="N19" s="28">
        <v>315.10000000000002</v>
      </c>
      <c r="O19" s="39">
        <v>9393800</v>
      </c>
      <c r="P19" s="40">
        <v>-3.9351236373304975E-2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2374.8000000000002</v>
      </c>
      <c r="F20" s="37">
        <v>2400.6166666666668</v>
      </c>
      <c r="G20" s="38">
        <v>2323.1833333333334</v>
      </c>
      <c r="H20" s="38">
        <v>2271.5666666666666</v>
      </c>
      <c r="I20" s="38">
        <v>2194.1333333333332</v>
      </c>
      <c r="J20" s="38">
        <v>2452.2333333333336</v>
      </c>
      <c r="K20" s="38">
        <v>2529.666666666667</v>
      </c>
      <c r="L20" s="38">
        <v>2581.2833333333338</v>
      </c>
      <c r="M20" s="28">
        <v>2478.0500000000002</v>
      </c>
      <c r="N20" s="28">
        <v>2349</v>
      </c>
      <c r="O20" s="39">
        <v>4626250</v>
      </c>
      <c r="P20" s="40">
        <v>-4.824358380908296E-2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3581.95</v>
      </c>
      <c r="F21" s="37">
        <v>3590</v>
      </c>
      <c r="G21" s="38">
        <v>3522.55</v>
      </c>
      <c r="H21" s="38">
        <v>3463.15</v>
      </c>
      <c r="I21" s="38">
        <v>3395.7000000000003</v>
      </c>
      <c r="J21" s="38">
        <v>3649.4</v>
      </c>
      <c r="K21" s="38">
        <v>3716.85</v>
      </c>
      <c r="L21" s="38">
        <v>3776.25</v>
      </c>
      <c r="M21" s="28">
        <v>3657.45</v>
      </c>
      <c r="N21" s="28">
        <v>3530.6</v>
      </c>
      <c r="O21" s="39">
        <v>17628000</v>
      </c>
      <c r="P21" s="40">
        <v>-4.8268269963587093E-3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865.4</v>
      </c>
      <c r="F22" s="37">
        <v>877.11666666666667</v>
      </c>
      <c r="G22" s="38">
        <v>844.33333333333337</v>
      </c>
      <c r="H22" s="38">
        <v>823.26666666666665</v>
      </c>
      <c r="I22" s="38">
        <v>790.48333333333335</v>
      </c>
      <c r="J22" s="38">
        <v>898.18333333333339</v>
      </c>
      <c r="K22" s="38">
        <v>930.9666666666667</v>
      </c>
      <c r="L22" s="38">
        <v>952.03333333333342</v>
      </c>
      <c r="M22" s="28">
        <v>909.9</v>
      </c>
      <c r="N22" s="28">
        <v>856.05</v>
      </c>
      <c r="O22" s="39">
        <v>70190000</v>
      </c>
      <c r="P22" s="40">
        <v>6.950261080320068E-4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3300.7</v>
      </c>
      <c r="F23" s="37">
        <v>3308.6</v>
      </c>
      <c r="G23" s="38">
        <v>3209.25</v>
      </c>
      <c r="H23" s="38">
        <v>3117.8</v>
      </c>
      <c r="I23" s="38">
        <v>3018.4500000000003</v>
      </c>
      <c r="J23" s="38">
        <v>3400.0499999999997</v>
      </c>
      <c r="K23" s="38">
        <v>3499.3999999999992</v>
      </c>
      <c r="L23" s="38">
        <v>3590.8499999999995</v>
      </c>
      <c r="M23" s="28">
        <v>3407.95</v>
      </c>
      <c r="N23" s="28">
        <v>3217.15</v>
      </c>
      <c r="O23" s="39">
        <v>556800</v>
      </c>
      <c r="P23" s="40">
        <v>0.1806615776081425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484.5</v>
      </c>
      <c r="F24" s="37">
        <v>488.40000000000003</v>
      </c>
      <c r="G24" s="38">
        <v>477.80000000000007</v>
      </c>
      <c r="H24" s="38">
        <v>471.1</v>
      </c>
      <c r="I24" s="38">
        <v>460.50000000000006</v>
      </c>
      <c r="J24" s="38">
        <v>495.10000000000008</v>
      </c>
      <c r="K24" s="38">
        <v>505.7000000000001</v>
      </c>
      <c r="L24" s="38">
        <v>512.40000000000009</v>
      </c>
      <c r="M24" s="28">
        <v>499</v>
      </c>
      <c r="N24" s="28">
        <v>481.7</v>
      </c>
      <c r="O24" s="39">
        <v>6856000</v>
      </c>
      <c r="P24" s="40">
        <v>-2.4056939501779361E-2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511.65</v>
      </c>
      <c r="F25" s="37">
        <v>517.55000000000007</v>
      </c>
      <c r="G25" s="38">
        <v>492.10000000000014</v>
      </c>
      <c r="H25" s="38">
        <v>472.55000000000007</v>
      </c>
      <c r="I25" s="38">
        <v>447.10000000000014</v>
      </c>
      <c r="J25" s="38">
        <v>537.10000000000014</v>
      </c>
      <c r="K25" s="38">
        <v>562.55000000000018</v>
      </c>
      <c r="L25" s="38">
        <v>582.10000000000014</v>
      </c>
      <c r="M25" s="28">
        <v>543</v>
      </c>
      <c r="N25" s="28">
        <v>498</v>
      </c>
      <c r="O25" s="39">
        <v>60507000</v>
      </c>
      <c r="P25" s="40">
        <v>-5.985176898335897E-2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4287.45</v>
      </c>
      <c r="F26" s="37">
        <v>4300.0999999999995</v>
      </c>
      <c r="G26" s="38">
        <v>4177.3499999999985</v>
      </c>
      <c r="H26" s="38">
        <v>4067.2499999999991</v>
      </c>
      <c r="I26" s="38">
        <v>3944.4999999999982</v>
      </c>
      <c r="J26" s="38">
        <v>4410.1999999999989</v>
      </c>
      <c r="K26" s="38">
        <v>4532.9500000000007</v>
      </c>
      <c r="L26" s="38">
        <v>4643.0499999999993</v>
      </c>
      <c r="M26" s="28">
        <v>4422.8500000000004</v>
      </c>
      <c r="N26" s="28">
        <v>4190</v>
      </c>
      <c r="O26" s="39">
        <v>1566000</v>
      </c>
      <c r="P26" s="40">
        <v>-4.2787286063569685E-2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274.7</v>
      </c>
      <c r="F27" s="37">
        <v>274.71666666666664</v>
      </c>
      <c r="G27" s="38">
        <v>267.13333333333327</v>
      </c>
      <c r="H27" s="38">
        <v>259.56666666666661</v>
      </c>
      <c r="I27" s="38">
        <v>251.98333333333323</v>
      </c>
      <c r="J27" s="38">
        <v>282.2833333333333</v>
      </c>
      <c r="K27" s="38">
        <v>289.86666666666667</v>
      </c>
      <c r="L27" s="38">
        <v>297.43333333333334</v>
      </c>
      <c r="M27" s="28">
        <v>282.3</v>
      </c>
      <c r="N27" s="28">
        <v>267.14999999999998</v>
      </c>
      <c r="O27" s="39">
        <v>13156500</v>
      </c>
      <c r="P27" s="40">
        <v>-3.0935808197989172E-2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154.19999999999999</v>
      </c>
      <c r="F28" s="37">
        <v>154.20000000000002</v>
      </c>
      <c r="G28" s="38">
        <v>150.60000000000002</v>
      </c>
      <c r="H28" s="38">
        <v>147</v>
      </c>
      <c r="I28" s="38">
        <v>143.4</v>
      </c>
      <c r="J28" s="38">
        <v>157.80000000000004</v>
      </c>
      <c r="K28" s="38">
        <v>161.4</v>
      </c>
      <c r="L28" s="38">
        <v>165.00000000000006</v>
      </c>
      <c r="M28" s="28">
        <v>157.80000000000001</v>
      </c>
      <c r="N28" s="28">
        <v>150.6</v>
      </c>
      <c r="O28" s="39">
        <v>52680000</v>
      </c>
      <c r="P28" s="40">
        <v>-1.817165222253285E-2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3443.2</v>
      </c>
      <c r="F29" s="37">
        <v>3426.7833333333328</v>
      </c>
      <c r="G29" s="38">
        <v>3377.4666666666658</v>
      </c>
      <c r="H29" s="38">
        <v>3311.7333333333331</v>
      </c>
      <c r="I29" s="38">
        <v>3262.4166666666661</v>
      </c>
      <c r="J29" s="38">
        <v>3492.5166666666655</v>
      </c>
      <c r="K29" s="38">
        <v>3541.833333333333</v>
      </c>
      <c r="L29" s="38">
        <v>3607.5666666666652</v>
      </c>
      <c r="M29" s="28">
        <v>3476.1</v>
      </c>
      <c r="N29" s="28">
        <v>3361.05</v>
      </c>
      <c r="O29" s="39">
        <v>5443400</v>
      </c>
      <c r="P29" s="40">
        <v>2.6901599758527014E-2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2212.9499999999998</v>
      </c>
      <c r="F30" s="37">
        <v>2234.4833333333331</v>
      </c>
      <c r="G30" s="38">
        <v>2170.6166666666663</v>
      </c>
      <c r="H30" s="38">
        <v>2128.2833333333333</v>
      </c>
      <c r="I30" s="38">
        <v>2064.4166666666665</v>
      </c>
      <c r="J30" s="38">
        <v>2276.8166666666662</v>
      </c>
      <c r="K30" s="38">
        <v>2340.6833333333329</v>
      </c>
      <c r="L30" s="38">
        <v>2383.016666666666</v>
      </c>
      <c r="M30" s="28">
        <v>2298.35</v>
      </c>
      <c r="N30" s="28">
        <v>2192.15</v>
      </c>
      <c r="O30" s="39">
        <v>1459425</v>
      </c>
      <c r="P30" s="40">
        <v>3.5108250438853128E-2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8947.85</v>
      </c>
      <c r="F31" s="37">
        <v>8994.1333333333332</v>
      </c>
      <c r="G31" s="38">
        <v>8804.7666666666664</v>
      </c>
      <c r="H31" s="38">
        <v>8661.6833333333325</v>
      </c>
      <c r="I31" s="38">
        <v>8472.3166666666657</v>
      </c>
      <c r="J31" s="38">
        <v>9137.2166666666672</v>
      </c>
      <c r="K31" s="38">
        <v>9326.5833333333321</v>
      </c>
      <c r="L31" s="38">
        <v>9469.6666666666679</v>
      </c>
      <c r="M31" s="28">
        <v>9183.5</v>
      </c>
      <c r="N31" s="28">
        <v>8851.0499999999993</v>
      </c>
      <c r="O31" s="39">
        <v>187200</v>
      </c>
      <c r="P31" s="40">
        <v>4.2606516290726815E-2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597.29999999999995</v>
      </c>
      <c r="F32" s="37">
        <v>607.5333333333333</v>
      </c>
      <c r="G32" s="38">
        <v>579.26666666666665</v>
      </c>
      <c r="H32" s="38">
        <v>561.23333333333335</v>
      </c>
      <c r="I32" s="38">
        <v>532.9666666666667</v>
      </c>
      <c r="J32" s="38">
        <v>625.56666666666661</v>
      </c>
      <c r="K32" s="38">
        <v>653.83333333333326</v>
      </c>
      <c r="L32" s="38">
        <v>671.86666666666656</v>
      </c>
      <c r="M32" s="28">
        <v>635.79999999999995</v>
      </c>
      <c r="N32" s="28">
        <v>589.5</v>
      </c>
      <c r="O32" s="39">
        <v>5962000</v>
      </c>
      <c r="P32" s="40">
        <v>-2.6612244897959183E-2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502.05</v>
      </c>
      <c r="F33" s="37">
        <v>504.66666666666669</v>
      </c>
      <c r="G33" s="38">
        <v>494.83333333333337</v>
      </c>
      <c r="H33" s="38">
        <v>487.61666666666667</v>
      </c>
      <c r="I33" s="38">
        <v>477.78333333333336</v>
      </c>
      <c r="J33" s="38">
        <v>511.88333333333338</v>
      </c>
      <c r="K33" s="38">
        <v>521.7166666666667</v>
      </c>
      <c r="L33" s="38">
        <v>528.93333333333339</v>
      </c>
      <c r="M33" s="28">
        <v>514.5</v>
      </c>
      <c r="N33" s="28">
        <v>497.45</v>
      </c>
      <c r="O33" s="39">
        <v>14388000</v>
      </c>
      <c r="P33" s="40">
        <v>5.6615642692388344E-3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744.35</v>
      </c>
      <c r="F34" s="37">
        <v>750.25</v>
      </c>
      <c r="G34" s="38">
        <v>736.6</v>
      </c>
      <c r="H34" s="38">
        <v>728.85</v>
      </c>
      <c r="I34" s="38">
        <v>715.2</v>
      </c>
      <c r="J34" s="38">
        <v>758</v>
      </c>
      <c r="K34" s="38">
        <v>771.65000000000009</v>
      </c>
      <c r="L34" s="38">
        <v>779.4</v>
      </c>
      <c r="M34" s="28">
        <v>763.9</v>
      </c>
      <c r="N34" s="28">
        <v>742.5</v>
      </c>
      <c r="O34" s="39">
        <v>40670400</v>
      </c>
      <c r="P34" s="40">
        <v>4.6340032725139702E-2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3585.6</v>
      </c>
      <c r="F35" s="37">
        <v>3614.9833333333336</v>
      </c>
      <c r="G35" s="38">
        <v>3549.8166666666671</v>
      </c>
      <c r="H35" s="38">
        <v>3514.0333333333333</v>
      </c>
      <c r="I35" s="38">
        <v>3448.8666666666668</v>
      </c>
      <c r="J35" s="38">
        <v>3650.7666666666673</v>
      </c>
      <c r="K35" s="38">
        <v>3715.9333333333334</v>
      </c>
      <c r="L35" s="38">
        <v>3751.7166666666676</v>
      </c>
      <c r="M35" s="28">
        <v>3680.15</v>
      </c>
      <c r="N35" s="28">
        <v>3579.2</v>
      </c>
      <c r="O35" s="39">
        <v>3397250</v>
      </c>
      <c r="P35" s="40">
        <v>-3.6104411973329552E-2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1675.95</v>
      </c>
      <c r="F36" s="37">
        <v>1689.0333333333335</v>
      </c>
      <c r="G36" s="38">
        <v>1644.0666666666671</v>
      </c>
      <c r="H36" s="38">
        <v>1612.1833333333336</v>
      </c>
      <c r="I36" s="38">
        <v>1567.2166666666672</v>
      </c>
      <c r="J36" s="38">
        <v>1720.916666666667</v>
      </c>
      <c r="K36" s="38">
        <v>1765.8833333333337</v>
      </c>
      <c r="L36" s="38">
        <v>1797.7666666666669</v>
      </c>
      <c r="M36" s="28">
        <v>1734</v>
      </c>
      <c r="N36" s="28">
        <v>1657.15</v>
      </c>
      <c r="O36" s="39">
        <v>8483500</v>
      </c>
      <c r="P36" s="40">
        <v>-9.8027749720907983E-2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7256.7</v>
      </c>
      <c r="F37" s="37">
        <v>7276.4833333333327</v>
      </c>
      <c r="G37" s="38">
        <v>7102.8166666666657</v>
      </c>
      <c r="H37" s="38">
        <v>6948.9333333333334</v>
      </c>
      <c r="I37" s="38">
        <v>6775.2666666666664</v>
      </c>
      <c r="J37" s="38">
        <v>7430.366666666665</v>
      </c>
      <c r="K37" s="38">
        <v>7604.033333333331</v>
      </c>
      <c r="L37" s="38">
        <v>7757.9166666666642</v>
      </c>
      <c r="M37" s="28">
        <v>7450.15</v>
      </c>
      <c r="N37" s="28">
        <v>7122.6</v>
      </c>
      <c r="O37" s="39">
        <v>4117500</v>
      </c>
      <c r="P37" s="40">
        <v>-2.037174721189591E-2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1880.85</v>
      </c>
      <c r="F38" s="37">
        <v>1875.9833333333336</v>
      </c>
      <c r="G38" s="38">
        <v>1843.7666666666671</v>
      </c>
      <c r="H38" s="38">
        <v>1806.6833333333336</v>
      </c>
      <c r="I38" s="38">
        <v>1774.4666666666672</v>
      </c>
      <c r="J38" s="38">
        <v>1913.0666666666671</v>
      </c>
      <c r="K38" s="38">
        <v>1945.2833333333333</v>
      </c>
      <c r="L38" s="38">
        <v>1982.366666666667</v>
      </c>
      <c r="M38" s="28">
        <v>1908.2</v>
      </c>
      <c r="N38" s="28">
        <v>1838.9</v>
      </c>
      <c r="O38" s="39">
        <v>3145500</v>
      </c>
      <c r="P38" s="40">
        <v>-4.2115841403252328E-2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341.8</v>
      </c>
      <c r="F39" s="37">
        <v>345.01666666666665</v>
      </c>
      <c r="G39" s="38">
        <v>333.58333333333331</v>
      </c>
      <c r="H39" s="38">
        <v>325.36666666666667</v>
      </c>
      <c r="I39" s="38">
        <v>313.93333333333334</v>
      </c>
      <c r="J39" s="38">
        <v>353.23333333333329</v>
      </c>
      <c r="K39" s="38">
        <v>364.66666666666669</v>
      </c>
      <c r="L39" s="38">
        <v>372.88333333333327</v>
      </c>
      <c r="M39" s="28">
        <v>356.45</v>
      </c>
      <c r="N39" s="28">
        <v>336.8</v>
      </c>
      <c r="O39" s="39">
        <v>7592000</v>
      </c>
      <c r="P39" s="40">
        <v>-4.8526168036895932E-2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262.25</v>
      </c>
      <c r="F40" s="37">
        <v>265.83333333333331</v>
      </c>
      <c r="G40" s="38">
        <v>256.26666666666665</v>
      </c>
      <c r="H40" s="38">
        <v>250.28333333333336</v>
      </c>
      <c r="I40" s="38">
        <v>240.7166666666667</v>
      </c>
      <c r="J40" s="38">
        <v>271.81666666666661</v>
      </c>
      <c r="K40" s="38">
        <v>281.38333333333333</v>
      </c>
      <c r="L40" s="38">
        <v>287.36666666666656</v>
      </c>
      <c r="M40" s="28">
        <v>275.39999999999998</v>
      </c>
      <c r="N40" s="28">
        <v>259.85000000000002</v>
      </c>
      <c r="O40" s="39">
        <v>29568600</v>
      </c>
      <c r="P40" s="40">
        <v>6.316743252863892E-2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127.85</v>
      </c>
      <c r="F41" s="37">
        <v>127.53333333333335</v>
      </c>
      <c r="G41" s="38">
        <v>124.66666666666669</v>
      </c>
      <c r="H41" s="38">
        <v>121.48333333333333</v>
      </c>
      <c r="I41" s="38">
        <v>118.61666666666667</v>
      </c>
      <c r="J41" s="38">
        <v>130.7166666666667</v>
      </c>
      <c r="K41" s="38">
        <v>133.58333333333334</v>
      </c>
      <c r="L41" s="38">
        <v>136.76666666666671</v>
      </c>
      <c r="M41" s="28">
        <v>130.4</v>
      </c>
      <c r="N41" s="28">
        <v>124.35</v>
      </c>
      <c r="O41" s="39">
        <v>86404500</v>
      </c>
      <c r="P41" s="40">
        <v>-1.9516728624535316E-2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1810.35</v>
      </c>
      <c r="F42" s="37">
        <v>1811.4833333333333</v>
      </c>
      <c r="G42" s="38">
        <v>1773.0666666666666</v>
      </c>
      <c r="H42" s="38">
        <v>1735.7833333333333</v>
      </c>
      <c r="I42" s="38">
        <v>1697.3666666666666</v>
      </c>
      <c r="J42" s="38">
        <v>1848.7666666666667</v>
      </c>
      <c r="K42" s="38">
        <v>1887.1833333333332</v>
      </c>
      <c r="L42" s="38">
        <v>1924.4666666666667</v>
      </c>
      <c r="M42" s="28">
        <v>1849.9</v>
      </c>
      <c r="N42" s="28">
        <v>1774.2</v>
      </c>
      <c r="O42" s="39">
        <v>2343275</v>
      </c>
      <c r="P42" s="40">
        <v>1.6583154378429971E-2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101.1</v>
      </c>
      <c r="F43" s="37">
        <v>102.13333333333333</v>
      </c>
      <c r="G43" s="38">
        <v>98.716666666666654</v>
      </c>
      <c r="H43" s="38">
        <v>96.333333333333329</v>
      </c>
      <c r="I43" s="38">
        <v>92.916666666666657</v>
      </c>
      <c r="J43" s="38">
        <v>104.51666666666665</v>
      </c>
      <c r="K43" s="38">
        <v>107.93333333333334</v>
      </c>
      <c r="L43" s="38">
        <v>110.31666666666665</v>
      </c>
      <c r="M43" s="28">
        <v>105.55</v>
      </c>
      <c r="N43" s="28">
        <v>99.75</v>
      </c>
      <c r="O43" s="39">
        <v>95748600</v>
      </c>
      <c r="P43" s="40">
        <v>3.5379684418145957E-2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628.04999999999995</v>
      </c>
      <c r="F44" s="37">
        <v>629.68333333333339</v>
      </c>
      <c r="G44" s="38">
        <v>621.51666666666677</v>
      </c>
      <c r="H44" s="38">
        <v>614.98333333333335</v>
      </c>
      <c r="I44" s="38">
        <v>606.81666666666672</v>
      </c>
      <c r="J44" s="38">
        <v>636.21666666666681</v>
      </c>
      <c r="K44" s="38">
        <v>644.38333333333333</v>
      </c>
      <c r="L44" s="38">
        <v>650.91666666666686</v>
      </c>
      <c r="M44" s="28">
        <v>637.85</v>
      </c>
      <c r="N44" s="28">
        <v>623.15</v>
      </c>
      <c r="O44" s="39">
        <v>6893700</v>
      </c>
      <c r="P44" s="40">
        <v>1.6215339711366954E-2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724.5</v>
      </c>
      <c r="F45" s="37">
        <v>725.6</v>
      </c>
      <c r="G45" s="38">
        <v>707.30000000000007</v>
      </c>
      <c r="H45" s="38">
        <v>690.1</v>
      </c>
      <c r="I45" s="38">
        <v>671.80000000000007</v>
      </c>
      <c r="J45" s="38">
        <v>742.80000000000007</v>
      </c>
      <c r="K45" s="38">
        <v>761.1</v>
      </c>
      <c r="L45" s="38">
        <v>778.30000000000007</v>
      </c>
      <c r="M45" s="28">
        <v>743.9</v>
      </c>
      <c r="N45" s="28">
        <v>708.4</v>
      </c>
      <c r="O45" s="39">
        <v>7114000</v>
      </c>
      <c r="P45" s="40">
        <v>-0.14381995426645805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754.45</v>
      </c>
      <c r="F46" s="37">
        <v>758</v>
      </c>
      <c r="G46" s="38">
        <v>749.45</v>
      </c>
      <c r="H46" s="38">
        <v>744.45</v>
      </c>
      <c r="I46" s="38">
        <v>735.90000000000009</v>
      </c>
      <c r="J46" s="38">
        <v>763</v>
      </c>
      <c r="K46" s="38">
        <v>771.55</v>
      </c>
      <c r="L46" s="38">
        <v>776.55</v>
      </c>
      <c r="M46" s="28">
        <v>766.55</v>
      </c>
      <c r="N46" s="28">
        <v>753</v>
      </c>
      <c r="O46" s="39">
        <v>55589250</v>
      </c>
      <c r="P46" s="40">
        <v>-1.9799989949243681E-2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55.25</v>
      </c>
      <c r="F47" s="37">
        <v>55.9</v>
      </c>
      <c r="G47" s="38">
        <v>54.199999999999996</v>
      </c>
      <c r="H47" s="38">
        <v>53.15</v>
      </c>
      <c r="I47" s="38">
        <v>51.449999999999996</v>
      </c>
      <c r="J47" s="38">
        <v>56.949999999999996</v>
      </c>
      <c r="K47" s="38">
        <v>58.65</v>
      </c>
      <c r="L47" s="38">
        <v>59.699999999999996</v>
      </c>
      <c r="M47" s="28">
        <v>57.6</v>
      </c>
      <c r="N47" s="28">
        <v>54.85</v>
      </c>
      <c r="O47" s="39">
        <v>142936500</v>
      </c>
      <c r="P47" s="40">
        <v>6.1276993841116394E-2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276.45</v>
      </c>
      <c r="F48" s="37">
        <v>278.43333333333334</v>
      </c>
      <c r="G48" s="38">
        <v>273.81666666666666</v>
      </c>
      <c r="H48" s="38">
        <v>271.18333333333334</v>
      </c>
      <c r="I48" s="38">
        <v>266.56666666666666</v>
      </c>
      <c r="J48" s="38">
        <v>281.06666666666666</v>
      </c>
      <c r="K48" s="38">
        <v>285.68333333333334</v>
      </c>
      <c r="L48" s="38">
        <v>288.31666666666666</v>
      </c>
      <c r="M48" s="28">
        <v>283.05</v>
      </c>
      <c r="N48" s="28">
        <v>275.8</v>
      </c>
      <c r="O48" s="39">
        <v>23259900</v>
      </c>
      <c r="P48" s="40">
        <v>-2.4500819909327676E-2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15835.45</v>
      </c>
      <c r="F49" s="37">
        <v>15868.5</v>
      </c>
      <c r="G49" s="38">
        <v>15539.35</v>
      </c>
      <c r="H49" s="38">
        <v>15243.25</v>
      </c>
      <c r="I49" s="38">
        <v>14914.1</v>
      </c>
      <c r="J49" s="38">
        <v>16164.6</v>
      </c>
      <c r="K49" s="38">
        <v>16493.75</v>
      </c>
      <c r="L49" s="38">
        <v>16789.849999999999</v>
      </c>
      <c r="M49" s="28">
        <v>16197.65</v>
      </c>
      <c r="N49" s="28">
        <v>15572.4</v>
      </c>
      <c r="O49" s="39">
        <v>219500</v>
      </c>
      <c r="P49" s="40">
        <v>-7.9085378644850005E-2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305.45</v>
      </c>
      <c r="F50" s="37">
        <v>308.43333333333334</v>
      </c>
      <c r="G50" s="38">
        <v>300.91666666666669</v>
      </c>
      <c r="H50" s="38">
        <v>296.38333333333333</v>
      </c>
      <c r="I50" s="38">
        <v>288.86666666666667</v>
      </c>
      <c r="J50" s="38">
        <v>312.9666666666667</v>
      </c>
      <c r="K50" s="38">
        <v>320.48333333333335</v>
      </c>
      <c r="L50" s="38">
        <v>325.01666666666671</v>
      </c>
      <c r="M50" s="28">
        <v>315.95</v>
      </c>
      <c r="N50" s="28">
        <v>303.89999999999998</v>
      </c>
      <c r="O50" s="39">
        <v>17701200</v>
      </c>
      <c r="P50" s="40">
        <v>4.4836379090522738E-2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3783.85</v>
      </c>
      <c r="F51" s="37">
        <v>3793.2999999999997</v>
      </c>
      <c r="G51" s="38">
        <v>3761.4499999999994</v>
      </c>
      <c r="H51" s="38">
        <v>3739.0499999999997</v>
      </c>
      <c r="I51" s="38">
        <v>3707.1999999999994</v>
      </c>
      <c r="J51" s="38">
        <v>3815.6999999999994</v>
      </c>
      <c r="K51" s="38">
        <v>3847.5499999999997</v>
      </c>
      <c r="L51" s="38">
        <v>3869.9499999999994</v>
      </c>
      <c r="M51" s="28">
        <v>3825.15</v>
      </c>
      <c r="N51" s="28">
        <v>3770.9</v>
      </c>
      <c r="O51" s="39">
        <v>1547800</v>
      </c>
      <c r="P51" s="40">
        <v>4.2289562289562287E-2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290.60000000000002</v>
      </c>
      <c r="F52" s="37">
        <v>290.33333333333337</v>
      </c>
      <c r="G52" s="38">
        <v>284.11666666666673</v>
      </c>
      <c r="H52" s="38">
        <v>277.63333333333338</v>
      </c>
      <c r="I52" s="38">
        <v>271.41666666666674</v>
      </c>
      <c r="J52" s="38">
        <v>296.81666666666672</v>
      </c>
      <c r="K52" s="38">
        <v>303.03333333333342</v>
      </c>
      <c r="L52" s="38">
        <v>309.51666666666671</v>
      </c>
      <c r="M52" s="28">
        <v>296.55</v>
      </c>
      <c r="N52" s="28">
        <v>283.85000000000002</v>
      </c>
      <c r="O52" s="39">
        <v>9271600</v>
      </c>
      <c r="P52" s="40">
        <v>3.9195687017339359E-2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216.9</v>
      </c>
      <c r="F53" s="37">
        <v>220.15</v>
      </c>
      <c r="G53" s="38">
        <v>212.85000000000002</v>
      </c>
      <c r="H53" s="38">
        <v>208.8</v>
      </c>
      <c r="I53" s="38">
        <v>201.50000000000003</v>
      </c>
      <c r="J53" s="38">
        <v>224.20000000000002</v>
      </c>
      <c r="K53" s="38">
        <v>231.50000000000003</v>
      </c>
      <c r="L53" s="38">
        <v>235.55</v>
      </c>
      <c r="M53" s="28">
        <v>227.45</v>
      </c>
      <c r="N53" s="28">
        <v>216.1</v>
      </c>
      <c r="O53" s="39">
        <v>46899000</v>
      </c>
      <c r="P53" s="40">
        <v>-1.6699688649872629E-2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477.05</v>
      </c>
      <c r="F54" s="37">
        <v>485.41666666666669</v>
      </c>
      <c r="G54" s="38">
        <v>458.73333333333335</v>
      </c>
      <c r="H54" s="38">
        <v>440.41666666666669</v>
      </c>
      <c r="I54" s="38">
        <v>413.73333333333335</v>
      </c>
      <c r="J54" s="38">
        <v>503.73333333333335</v>
      </c>
      <c r="K54" s="38">
        <v>530.41666666666663</v>
      </c>
      <c r="L54" s="38">
        <v>548.73333333333335</v>
      </c>
      <c r="M54" s="28">
        <v>512.1</v>
      </c>
      <c r="N54" s="28">
        <v>467.1</v>
      </c>
      <c r="O54" s="39">
        <v>5296200</v>
      </c>
      <c r="P54" s="40">
        <v>-0.11227324726262461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317.05</v>
      </c>
      <c r="F55" s="37">
        <v>319.38333333333333</v>
      </c>
      <c r="G55" s="38">
        <v>311.31666666666666</v>
      </c>
      <c r="H55" s="38">
        <v>305.58333333333331</v>
      </c>
      <c r="I55" s="38">
        <v>297.51666666666665</v>
      </c>
      <c r="J55" s="38">
        <v>325.11666666666667</v>
      </c>
      <c r="K55" s="38">
        <v>333.18333333333328</v>
      </c>
      <c r="L55" s="38">
        <v>338.91666666666669</v>
      </c>
      <c r="M55" s="28">
        <v>327.45</v>
      </c>
      <c r="N55" s="28">
        <v>313.64999999999998</v>
      </c>
      <c r="O55" s="39">
        <v>6244500</v>
      </c>
      <c r="P55" s="40">
        <v>-1.3507109004739337E-2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712.95</v>
      </c>
      <c r="F56" s="37">
        <v>713.51666666666677</v>
      </c>
      <c r="G56" s="38">
        <v>694.48333333333358</v>
      </c>
      <c r="H56" s="38">
        <v>676.01666666666677</v>
      </c>
      <c r="I56" s="38">
        <v>656.98333333333358</v>
      </c>
      <c r="J56" s="38">
        <v>731.98333333333358</v>
      </c>
      <c r="K56" s="38">
        <v>751.01666666666665</v>
      </c>
      <c r="L56" s="38">
        <v>769.48333333333358</v>
      </c>
      <c r="M56" s="28">
        <v>732.55</v>
      </c>
      <c r="N56" s="28">
        <v>695.05</v>
      </c>
      <c r="O56" s="39">
        <v>7163750</v>
      </c>
      <c r="P56" s="40">
        <v>-5.1001821493624776E-2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1063.9000000000001</v>
      </c>
      <c r="F57" s="37">
        <v>1064.5833333333333</v>
      </c>
      <c r="G57" s="38">
        <v>1049.7666666666664</v>
      </c>
      <c r="H57" s="38">
        <v>1035.6333333333332</v>
      </c>
      <c r="I57" s="38">
        <v>1020.8166666666664</v>
      </c>
      <c r="J57" s="38">
        <v>1078.7166666666665</v>
      </c>
      <c r="K57" s="38">
        <v>1093.5333333333335</v>
      </c>
      <c r="L57" s="38">
        <v>1107.6666666666665</v>
      </c>
      <c r="M57" s="28">
        <v>1079.4000000000001</v>
      </c>
      <c r="N57" s="28">
        <v>1050.45</v>
      </c>
      <c r="O57" s="39">
        <v>9496500</v>
      </c>
      <c r="P57" s="40">
        <v>-2.4580090126997134E-3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216.1</v>
      </c>
      <c r="F58" s="37">
        <v>217.01666666666665</v>
      </c>
      <c r="G58" s="38">
        <v>211.93333333333331</v>
      </c>
      <c r="H58" s="38">
        <v>207.76666666666665</v>
      </c>
      <c r="I58" s="38">
        <v>202.68333333333331</v>
      </c>
      <c r="J58" s="38">
        <v>221.18333333333331</v>
      </c>
      <c r="K58" s="38">
        <v>226.26666666666668</v>
      </c>
      <c r="L58" s="38">
        <v>230.43333333333331</v>
      </c>
      <c r="M58" s="28">
        <v>222.1</v>
      </c>
      <c r="N58" s="28">
        <v>212.85</v>
      </c>
      <c r="O58" s="39">
        <v>36871800</v>
      </c>
      <c r="P58" s="40">
        <v>-2.9623079473858737E-2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3381.2</v>
      </c>
      <c r="F59" s="37">
        <v>3362.85</v>
      </c>
      <c r="G59" s="38">
        <v>3293.75</v>
      </c>
      <c r="H59" s="38">
        <v>3206.3</v>
      </c>
      <c r="I59" s="38">
        <v>3137.2000000000003</v>
      </c>
      <c r="J59" s="38">
        <v>3450.2999999999997</v>
      </c>
      <c r="K59" s="38">
        <v>3519.3999999999992</v>
      </c>
      <c r="L59" s="38">
        <v>3606.8499999999995</v>
      </c>
      <c r="M59" s="28">
        <v>3431.95</v>
      </c>
      <c r="N59" s="28">
        <v>3275.4</v>
      </c>
      <c r="O59" s="39">
        <v>830850</v>
      </c>
      <c r="P59" s="40">
        <v>-4.1363793700242298E-2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1568.75</v>
      </c>
      <c r="F60" s="37">
        <v>1573.3666666666668</v>
      </c>
      <c r="G60" s="38">
        <v>1555.3833333333337</v>
      </c>
      <c r="H60" s="38">
        <v>1542.0166666666669</v>
      </c>
      <c r="I60" s="38">
        <v>1524.0333333333338</v>
      </c>
      <c r="J60" s="38">
        <v>1586.7333333333336</v>
      </c>
      <c r="K60" s="38">
        <v>1604.7166666666667</v>
      </c>
      <c r="L60" s="38">
        <v>1618.0833333333335</v>
      </c>
      <c r="M60" s="28">
        <v>1591.35</v>
      </c>
      <c r="N60" s="28">
        <v>1560</v>
      </c>
      <c r="O60" s="39">
        <v>2543800</v>
      </c>
      <c r="P60" s="40">
        <v>-5.88154835179866E-3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699.8</v>
      </c>
      <c r="F61" s="37">
        <v>706.55000000000007</v>
      </c>
      <c r="G61" s="38">
        <v>688.25000000000011</v>
      </c>
      <c r="H61" s="38">
        <v>676.7</v>
      </c>
      <c r="I61" s="38">
        <v>658.40000000000009</v>
      </c>
      <c r="J61" s="38">
        <v>718.10000000000014</v>
      </c>
      <c r="K61" s="38">
        <v>736.40000000000009</v>
      </c>
      <c r="L61" s="38">
        <v>747.95000000000016</v>
      </c>
      <c r="M61" s="28">
        <v>724.85</v>
      </c>
      <c r="N61" s="28">
        <v>695</v>
      </c>
      <c r="O61" s="39">
        <v>7574000</v>
      </c>
      <c r="P61" s="40">
        <v>-1.5980252046251787E-2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970.1</v>
      </c>
      <c r="F62" s="37">
        <v>977.41666666666663</v>
      </c>
      <c r="G62" s="38">
        <v>954.83333333333326</v>
      </c>
      <c r="H62" s="38">
        <v>939.56666666666661</v>
      </c>
      <c r="I62" s="38">
        <v>916.98333333333323</v>
      </c>
      <c r="J62" s="38">
        <v>992.68333333333328</v>
      </c>
      <c r="K62" s="38">
        <v>1015.2666666666665</v>
      </c>
      <c r="L62" s="38">
        <v>1030.5333333333333</v>
      </c>
      <c r="M62" s="28">
        <v>1000</v>
      </c>
      <c r="N62" s="28">
        <v>962.15</v>
      </c>
      <c r="O62" s="39">
        <v>1451100</v>
      </c>
      <c r="P62" s="40">
        <v>5.7653061224489793E-2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401.65</v>
      </c>
      <c r="F63" s="37">
        <v>399.06666666666666</v>
      </c>
      <c r="G63" s="38">
        <v>393.38333333333333</v>
      </c>
      <c r="H63" s="38">
        <v>385.11666666666667</v>
      </c>
      <c r="I63" s="38">
        <v>379.43333333333334</v>
      </c>
      <c r="J63" s="38">
        <v>407.33333333333331</v>
      </c>
      <c r="K63" s="38">
        <v>413.01666666666659</v>
      </c>
      <c r="L63" s="38">
        <v>421.2833333333333</v>
      </c>
      <c r="M63" s="28">
        <v>404.75</v>
      </c>
      <c r="N63" s="28">
        <v>390.8</v>
      </c>
      <c r="O63" s="39">
        <v>4059000</v>
      </c>
      <c r="P63" s="40">
        <v>-5.8127392969021925E-2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173.3</v>
      </c>
      <c r="F64" s="37">
        <v>173.83333333333334</v>
      </c>
      <c r="G64" s="38">
        <v>171.01666666666668</v>
      </c>
      <c r="H64" s="38">
        <v>168.73333333333335</v>
      </c>
      <c r="I64" s="38">
        <v>165.91666666666669</v>
      </c>
      <c r="J64" s="38">
        <v>176.11666666666667</v>
      </c>
      <c r="K64" s="38">
        <v>178.93333333333334</v>
      </c>
      <c r="L64" s="38">
        <v>181.21666666666667</v>
      </c>
      <c r="M64" s="28">
        <v>176.65</v>
      </c>
      <c r="N64" s="28">
        <v>171.55</v>
      </c>
      <c r="O64" s="39">
        <v>9140000</v>
      </c>
      <c r="P64" s="40">
        <v>2.1929824561403508E-3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1190.25</v>
      </c>
      <c r="F65" s="37">
        <v>1184.1666666666667</v>
      </c>
      <c r="G65" s="38">
        <v>1166.3333333333335</v>
      </c>
      <c r="H65" s="38">
        <v>1142.4166666666667</v>
      </c>
      <c r="I65" s="38">
        <v>1124.5833333333335</v>
      </c>
      <c r="J65" s="38">
        <v>1208.0833333333335</v>
      </c>
      <c r="K65" s="38">
        <v>1225.916666666667</v>
      </c>
      <c r="L65" s="38">
        <v>1249.8333333333335</v>
      </c>
      <c r="M65" s="28">
        <v>1202</v>
      </c>
      <c r="N65" s="28">
        <v>1160.25</v>
      </c>
      <c r="O65" s="39">
        <v>3610200</v>
      </c>
      <c r="P65" s="40">
        <v>-3.1390856406954284E-2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557.45000000000005</v>
      </c>
      <c r="F66" s="37">
        <v>560.51666666666677</v>
      </c>
      <c r="G66" s="38">
        <v>553.03333333333353</v>
      </c>
      <c r="H66" s="38">
        <v>548.61666666666679</v>
      </c>
      <c r="I66" s="38">
        <v>541.13333333333355</v>
      </c>
      <c r="J66" s="38">
        <v>564.93333333333351</v>
      </c>
      <c r="K66" s="38">
        <v>572.41666666666686</v>
      </c>
      <c r="L66" s="38">
        <v>576.83333333333348</v>
      </c>
      <c r="M66" s="28">
        <v>568</v>
      </c>
      <c r="N66" s="28">
        <v>556.1</v>
      </c>
      <c r="O66" s="39">
        <v>9728750</v>
      </c>
      <c r="P66" s="40">
        <v>1.0779220779220779E-2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1548.05</v>
      </c>
      <c r="F67" s="37">
        <v>1544.5</v>
      </c>
      <c r="G67" s="38">
        <v>1509.85</v>
      </c>
      <c r="H67" s="38">
        <v>1471.6499999999999</v>
      </c>
      <c r="I67" s="38">
        <v>1436.9999999999998</v>
      </c>
      <c r="J67" s="38">
        <v>1582.7</v>
      </c>
      <c r="K67" s="38">
        <v>1617.3500000000001</v>
      </c>
      <c r="L67" s="38">
        <v>1655.5500000000002</v>
      </c>
      <c r="M67" s="28">
        <v>1579.15</v>
      </c>
      <c r="N67" s="28">
        <v>1506.3</v>
      </c>
      <c r="O67" s="39">
        <v>1566500</v>
      </c>
      <c r="P67" s="40">
        <v>1.4901198574667962E-2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2084.5500000000002</v>
      </c>
      <c r="F68" s="37">
        <v>2085.75</v>
      </c>
      <c r="G68" s="38">
        <v>2021.9499999999998</v>
      </c>
      <c r="H68" s="38">
        <v>1959.35</v>
      </c>
      <c r="I68" s="38">
        <v>1895.5499999999997</v>
      </c>
      <c r="J68" s="38">
        <v>2148.35</v>
      </c>
      <c r="K68" s="38">
        <v>2212.15</v>
      </c>
      <c r="L68" s="38">
        <v>2274.75</v>
      </c>
      <c r="M68" s="28">
        <v>2149.5500000000002</v>
      </c>
      <c r="N68" s="28">
        <v>2023.15</v>
      </c>
      <c r="O68" s="39">
        <v>1830250</v>
      </c>
      <c r="P68" s="40">
        <v>-9.8953846153846156E-2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200.45</v>
      </c>
      <c r="F69" s="37">
        <v>200.16666666666666</v>
      </c>
      <c r="G69" s="38">
        <v>193.5333333333333</v>
      </c>
      <c r="H69" s="38">
        <v>186.61666666666665</v>
      </c>
      <c r="I69" s="38">
        <v>179.98333333333329</v>
      </c>
      <c r="J69" s="38">
        <v>207.08333333333331</v>
      </c>
      <c r="K69" s="38">
        <v>213.7166666666667</v>
      </c>
      <c r="L69" s="38">
        <v>220.63333333333333</v>
      </c>
      <c r="M69" s="28">
        <v>206.8</v>
      </c>
      <c r="N69" s="28">
        <v>193.25</v>
      </c>
      <c r="O69" s="39">
        <v>16785400</v>
      </c>
      <c r="P69" s="40">
        <v>-5.1098686776752049E-2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3668.6</v>
      </c>
      <c r="F70" s="37">
        <v>3662.3166666666662</v>
      </c>
      <c r="G70" s="38">
        <v>3606.1833333333325</v>
      </c>
      <c r="H70" s="38">
        <v>3543.7666666666664</v>
      </c>
      <c r="I70" s="38">
        <v>3487.6333333333328</v>
      </c>
      <c r="J70" s="38">
        <v>3724.7333333333322</v>
      </c>
      <c r="K70" s="38">
        <v>3780.8666666666663</v>
      </c>
      <c r="L70" s="38">
        <v>3843.2833333333319</v>
      </c>
      <c r="M70" s="28">
        <v>3718.45</v>
      </c>
      <c r="N70" s="28">
        <v>3599.9</v>
      </c>
      <c r="O70" s="39">
        <v>2549400</v>
      </c>
      <c r="P70" s="40">
        <v>-7.489658175484433E-2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4147.3999999999996</v>
      </c>
      <c r="F71" s="37">
        <v>4173.0333333333338</v>
      </c>
      <c r="G71" s="38">
        <v>4070.9666666666672</v>
      </c>
      <c r="H71" s="38">
        <v>3994.5333333333338</v>
      </c>
      <c r="I71" s="38">
        <v>3892.4666666666672</v>
      </c>
      <c r="J71" s="38">
        <v>4249.4666666666672</v>
      </c>
      <c r="K71" s="38">
        <v>4351.5333333333347</v>
      </c>
      <c r="L71" s="38">
        <v>4427.9666666666672</v>
      </c>
      <c r="M71" s="28">
        <v>4275.1000000000004</v>
      </c>
      <c r="N71" s="28">
        <v>4096.6000000000004</v>
      </c>
      <c r="O71" s="39">
        <v>587250</v>
      </c>
      <c r="P71" s="40">
        <v>-9.1120139291932675E-2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351.95</v>
      </c>
      <c r="F72" s="37">
        <v>355.76666666666665</v>
      </c>
      <c r="G72" s="38">
        <v>344.83333333333331</v>
      </c>
      <c r="H72" s="38">
        <v>337.71666666666664</v>
      </c>
      <c r="I72" s="38">
        <v>326.7833333333333</v>
      </c>
      <c r="J72" s="38">
        <v>362.88333333333333</v>
      </c>
      <c r="K72" s="38">
        <v>373.81666666666672</v>
      </c>
      <c r="L72" s="38">
        <v>380.93333333333334</v>
      </c>
      <c r="M72" s="28">
        <v>366.7</v>
      </c>
      <c r="N72" s="28">
        <v>348.65</v>
      </c>
      <c r="O72" s="39">
        <v>44587950</v>
      </c>
      <c r="P72" s="40">
        <v>2.0766121555975824E-3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4130.5</v>
      </c>
      <c r="F73" s="37">
        <v>4131.4833333333336</v>
      </c>
      <c r="G73" s="38">
        <v>4096.3166666666675</v>
      </c>
      <c r="H73" s="38">
        <v>4062.1333333333341</v>
      </c>
      <c r="I73" s="38">
        <v>4026.9666666666681</v>
      </c>
      <c r="J73" s="38">
        <v>4165.666666666667</v>
      </c>
      <c r="K73" s="38">
        <v>4200.833333333333</v>
      </c>
      <c r="L73" s="38">
        <v>4235.0166666666664</v>
      </c>
      <c r="M73" s="28">
        <v>4166.6499999999996</v>
      </c>
      <c r="N73" s="28">
        <v>4097.3</v>
      </c>
      <c r="O73" s="39">
        <v>1887000</v>
      </c>
      <c r="P73" s="40">
        <v>-5.4135338345864661E-2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3513.95</v>
      </c>
      <c r="F74" s="37">
        <v>3541.7166666666667</v>
      </c>
      <c r="G74" s="38">
        <v>3439.4333333333334</v>
      </c>
      <c r="H74" s="38">
        <v>3364.9166666666665</v>
      </c>
      <c r="I74" s="38">
        <v>3262.6333333333332</v>
      </c>
      <c r="J74" s="38">
        <v>3616.2333333333336</v>
      </c>
      <c r="K74" s="38">
        <v>3718.5166666666673</v>
      </c>
      <c r="L74" s="38">
        <v>3793.0333333333338</v>
      </c>
      <c r="M74" s="28">
        <v>3644</v>
      </c>
      <c r="N74" s="28">
        <v>3467.2</v>
      </c>
      <c r="O74" s="39">
        <v>3409700</v>
      </c>
      <c r="P74" s="40">
        <v>-2.2966603149132483E-2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2000.4</v>
      </c>
      <c r="F75" s="37">
        <v>2011.5166666666667</v>
      </c>
      <c r="G75" s="38">
        <v>1960.4833333333331</v>
      </c>
      <c r="H75" s="38">
        <v>1920.5666666666664</v>
      </c>
      <c r="I75" s="38">
        <v>1869.5333333333328</v>
      </c>
      <c r="J75" s="38">
        <v>2051.4333333333334</v>
      </c>
      <c r="K75" s="38">
        <v>2102.4666666666667</v>
      </c>
      <c r="L75" s="38">
        <v>2142.3833333333337</v>
      </c>
      <c r="M75" s="28">
        <v>2062.5500000000002</v>
      </c>
      <c r="N75" s="28">
        <v>1971.6</v>
      </c>
      <c r="O75" s="39">
        <v>1603250</v>
      </c>
      <c r="P75" s="40">
        <v>-4.800783801436969E-2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154.25</v>
      </c>
      <c r="F76" s="37">
        <v>154.95000000000002</v>
      </c>
      <c r="G76" s="38">
        <v>151.65000000000003</v>
      </c>
      <c r="H76" s="38">
        <v>149.05000000000001</v>
      </c>
      <c r="I76" s="38">
        <v>145.75000000000003</v>
      </c>
      <c r="J76" s="38">
        <v>157.55000000000004</v>
      </c>
      <c r="K76" s="38">
        <v>160.85000000000005</v>
      </c>
      <c r="L76" s="38">
        <v>163.45000000000005</v>
      </c>
      <c r="M76" s="28">
        <v>158.25</v>
      </c>
      <c r="N76" s="28">
        <v>152.35</v>
      </c>
      <c r="O76" s="39">
        <v>29764800</v>
      </c>
      <c r="P76" s="40">
        <v>-3.8492848005582045E-2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111.05</v>
      </c>
      <c r="F77" s="37">
        <v>112.06666666666668</v>
      </c>
      <c r="G77" s="38">
        <v>108.38333333333335</v>
      </c>
      <c r="H77" s="38">
        <v>105.71666666666668</v>
      </c>
      <c r="I77" s="38">
        <v>102.03333333333336</v>
      </c>
      <c r="J77" s="38">
        <v>114.73333333333335</v>
      </c>
      <c r="K77" s="38">
        <v>118.41666666666666</v>
      </c>
      <c r="L77" s="38">
        <v>121.08333333333334</v>
      </c>
      <c r="M77" s="28">
        <v>115.75</v>
      </c>
      <c r="N77" s="28">
        <v>109.4</v>
      </c>
      <c r="O77" s="39">
        <v>103180000</v>
      </c>
      <c r="P77" s="40">
        <v>4.5284165738020465E-2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104</v>
      </c>
      <c r="F78" s="37">
        <v>103.41666666666667</v>
      </c>
      <c r="G78" s="38">
        <v>100.88333333333334</v>
      </c>
      <c r="H78" s="38">
        <v>97.766666666666666</v>
      </c>
      <c r="I78" s="38">
        <v>95.233333333333334</v>
      </c>
      <c r="J78" s="38">
        <v>106.53333333333335</v>
      </c>
      <c r="K78" s="38">
        <v>109.06666666666668</v>
      </c>
      <c r="L78" s="38">
        <v>112.18333333333335</v>
      </c>
      <c r="M78" s="28">
        <v>105.95</v>
      </c>
      <c r="N78" s="28">
        <v>100.3</v>
      </c>
      <c r="O78" s="39">
        <v>17784000</v>
      </c>
      <c r="P78" s="40">
        <v>-6.7865903515944404E-2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85</v>
      </c>
      <c r="F79" s="37">
        <v>84.716666666666669</v>
      </c>
      <c r="G79" s="38">
        <v>83.38333333333334</v>
      </c>
      <c r="H79" s="38">
        <v>81.766666666666666</v>
      </c>
      <c r="I79" s="38">
        <v>80.433333333333337</v>
      </c>
      <c r="J79" s="38">
        <v>86.333333333333343</v>
      </c>
      <c r="K79" s="38">
        <v>87.666666666666657</v>
      </c>
      <c r="L79" s="38">
        <v>89.283333333333346</v>
      </c>
      <c r="M79" s="28">
        <v>86.05</v>
      </c>
      <c r="N79" s="28">
        <v>83.1</v>
      </c>
      <c r="O79" s="39">
        <v>59145600</v>
      </c>
      <c r="P79" s="40">
        <v>-5.9234463687963909E-2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367.95</v>
      </c>
      <c r="F80" s="37">
        <v>371.58333333333331</v>
      </c>
      <c r="G80" s="38">
        <v>363.11666666666662</v>
      </c>
      <c r="H80" s="38">
        <v>358.2833333333333</v>
      </c>
      <c r="I80" s="38">
        <v>349.81666666666661</v>
      </c>
      <c r="J80" s="38">
        <v>376.41666666666663</v>
      </c>
      <c r="K80" s="38">
        <v>384.88333333333333</v>
      </c>
      <c r="L80" s="38">
        <v>389.71666666666664</v>
      </c>
      <c r="M80" s="28">
        <v>380.05</v>
      </c>
      <c r="N80" s="28">
        <v>366.75</v>
      </c>
      <c r="O80" s="39">
        <v>7899350</v>
      </c>
      <c r="P80" s="40">
        <v>-9.8025082888856859E-3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35.549999999999997</v>
      </c>
      <c r="F81" s="37">
        <v>35.766666666666659</v>
      </c>
      <c r="G81" s="38">
        <v>34.883333333333319</v>
      </c>
      <c r="H81" s="38">
        <v>34.216666666666661</v>
      </c>
      <c r="I81" s="38">
        <v>33.333333333333321</v>
      </c>
      <c r="J81" s="38">
        <v>36.433333333333316</v>
      </c>
      <c r="K81" s="38">
        <v>37.316666666666656</v>
      </c>
      <c r="L81" s="38">
        <v>37.983333333333313</v>
      </c>
      <c r="M81" s="28">
        <v>36.65</v>
      </c>
      <c r="N81" s="28">
        <v>35.1</v>
      </c>
      <c r="O81" s="39">
        <v>146407500</v>
      </c>
      <c r="P81" s="40">
        <v>3.3349213911386372E-2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626</v>
      </c>
      <c r="F82" s="37">
        <v>636.7166666666667</v>
      </c>
      <c r="G82" s="38">
        <v>612.43333333333339</v>
      </c>
      <c r="H82" s="38">
        <v>598.86666666666667</v>
      </c>
      <c r="I82" s="38">
        <v>574.58333333333337</v>
      </c>
      <c r="J82" s="38">
        <v>650.28333333333342</v>
      </c>
      <c r="K82" s="38">
        <v>674.56666666666672</v>
      </c>
      <c r="L82" s="38">
        <v>688.13333333333344</v>
      </c>
      <c r="M82" s="28">
        <v>661</v>
      </c>
      <c r="N82" s="28">
        <v>623.15</v>
      </c>
      <c r="O82" s="39">
        <v>6782100</v>
      </c>
      <c r="P82" s="40">
        <v>-5.2488194696694516E-2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872.05</v>
      </c>
      <c r="F83" s="37">
        <v>881.61666666666667</v>
      </c>
      <c r="G83" s="38">
        <v>859.73333333333335</v>
      </c>
      <c r="H83" s="38">
        <v>847.41666666666663</v>
      </c>
      <c r="I83" s="38">
        <v>825.5333333333333</v>
      </c>
      <c r="J83" s="38">
        <v>893.93333333333339</v>
      </c>
      <c r="K83" s="38">
        <v>915.81666666666683</v>
      </c>
      <c r="L83" s="38">
        <v>928.13333333333344</v>
      </c>
      <c r="M83" s="28">
        <v>903.5</v>
      </c>
      <c r="N83" s="28">
        <v>869.3</v>
      </c>
      <c r="O83" s="39">
        <v>6059000</v>
      </c>
      <c r="P83" s="40">
        <v>8.9552238805970144E-2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1163.6500000000001</v>
      </c>
      <c r="F84" s="37">
        <v>1177.5833333333333</v>
      </c>
      <c r="G84" s="38">
        <v>1142.0666666666666</v>
      </c>
      <c r="H84" s="38">
        <v>1120.4833333333333</v>
      </c>
      <c r="I84" s="38">
        <v>1084.9666666666667</v>
      </c>
      <c r="J84" s="38">
        <v>1199.1666666666665</v>
      </c>
      <c r="K84" s="38">
        <v>1234.6833333333334</v>
      </c>
      <c r="L84" s="38">
        <v>1256.2666666666664</v>
      </c>
      <c r="M84" s="28">
        <v>1213.0999999999999</v>
      </c>
      <c r="N84" s="28">
        <v>1156</v>
      </c>
      <c r="O84" s="39">
        <v>4585100</v>
      </c>
      <c r="P84" s="40">
        <v>1.1979054587188868E-2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307.64999999999998</v>
      </c>
      <c r="F85" s="37">
        <v>311.16666666666669</v>
      </c>
      <c r="G85" s="38">
        <v>300.83333333333337</v>
      </c>
      <c r="H85" s="38">
        <v>294.01666666666671</v>
      </c>
      <c r="I85" s="38">
        <v>283.68333333333339</v>
      </c>
      <c r="J85" s="38">
        <v>317.98333333333335</v>
      </c>
      <c r="K85" s="38">
        <v>328.31666666666672</v>
      </c>
      <c r="L85" s="38">
        <v>335.13333333333333</v>
      </c>
      <c r="M85" s="28">
        <v>321.5</v>
      </c>
      <c r="N85" s="28">
        <v>304.35000000000002</v>
      </c>
      <c r="O85" s="39">
        <v>10782000</v>
      </c>
      <c r="P85" s="40">
        <v>2.1216139420344761E-2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1667.8</v>
      </c>
      <c r="F86" s="37">
        <v>1671.6000000000001</v>
      </c>
      <c r="G86" s="38">
        <v>1648.2000000000003</v>
      </c>
      <c r="H86" s="38">
        <v>1628.6000000000001</v>
      </c>
      <c r="I86" s="38">
        <v>1605.2000000000003</v>
      </c>
      <c r="J86" s="38">
        <v>1691.2000000000003</v>
      </c>
      <c r="K86" s="38">
        <v>1714.6000000000004</v>
      </c>
      <c r="L86" s="38">
        <v>1734.2000000000003</v>
      </c>
      <c r="M86" s="28">
        <v>1695</v>
      </c>
      <c r="N86" s="28">
        <v>1652</v>
      </c>
      <c r="O86" s="39">
        <v>7623750</v>
      </c>
      <c r="P86" s="40">
        <v>-2.7339381135827018E-3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223.15</v>
      </c>
      <c r="F87" s="37">
        <v>226.36666666666667</v>
      </c>
      <c r="G87" s="38">
        <v>219.38333333333335</v>
      </c>
      <c r="H87" s="38">
        <v>215.61666666666667</v>
      </c>
      <c r="I87" s="38">
        <v>208.63333333333335</v>
      </c>
      <c r="J87" s="38">
        <v>230.13333333333335</v>
      </c>
      <c r="K87" s="38">
        <v>237.1166666666667</v>
      </c>
      <c r="L87" s="38">
        <v>240.88333333333335</v>
      </c>
      <c r="M87" s="28">
        <v>233.35</v>
      </c>
      <c r="N87" s="28">
        <v>222.6</v>
      </c>
      <c r="O87" s="39">
        <v>4900000</v>
      </c>
      <c r="P87" s="40">
        <v>4.4776119402985072E-2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485.15</v>
      </c>
      <c r="F88" s="37">
        <v>486.09999999999997</v>
      </c>
      <c r="G88" s="38">
        <v>474.79999999999995</v>
      </c>
      <c r="H88" s="38">
        <v>464.45</v>
      </c>
      <c r="I88" s="38">
        <v>453.15</v>
      </c>
      <c r="J88" s="38">
        <v>496.44999999999993</v>
      </c>
      <c r="K88" s="38">
        <v>507.75</v>
      </c>
      <c r="L88" s="38">
        <v>518.09999999999991</v>
      </c>
      <c r="M88" s="28">
        <v>497.4</v>
      </c>
      <c r="N88" s="28">
        <v>475.75</v>
      </c>
      <c r="O88" s="39">
        <v>7298750</v>
      </c>
      <c r="P88" s="40">
        <v>-8.9079563182527299E-2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2336.3000000000002</v>
      </c>
      <c r="F89" s="37">
        <v>2339.5333333333333</v>
      </c>
      <c r="G89" s="38">
        <v>2269.8166666666666</v>
      </c>
      <c r="H89" s="38">
        <v>2203.3333333333335</v>
      </c>
      <c r="I89" s="38">
        <v>2133.6166666666668</v>
      </c>
      <c r="J89" s="38">
        <v>2406.0166666666664</v>
      </c>
      <c r="K89" s="38">
        <v>2475.7333333333327</v>
      </c>
      <c r="L89" s="38">
        <v>2542.2166666666662</v>
      </c>
      <c r="M89" s="28">
        <v>2409.25</v>
      </c>
      <c r="N89" s="28">
        <v>2273.0500000000002</v>
      </c>
      <c r="O89" s="39">
        <v>4323450</v>
      </c>
      <c r="P89" s="40">
        <v>-2.4750883960141433E-2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1291.4000000000001</v>
      </c>
      <c r="F90" s="37">
        <v>1289.5166666666667</v>
      </c>
      <c r="G90" s="38">
        <v>1273.4833333333333</v>
      </c>
      <c r="H90" s="38">
        <v>1255.5666666666666</v>
      </c>
      <c r="I90" s="38">
        <v>1239.5333333333333</v>
      </c>
      <c r="J90" s="38">
        <v>1307.4333333333334</v>
      </c>
      <c r="K90" s="38">
        <v>1323.4666666666667</v>
      </c>
      <c r="L90" s="38">
        <v>1341.3833333333334</v>
      </c>
      <c r="M90" s="28">
        <v>1305.55</v>
      </c>
      <c r="N90" s="28">
        <v>1271.5999999999999</v>
      </c>
      <c r="O90" s="39">
        <v>4200500</v>
      </c>
      <c r="P90" s="40">
        <v>-3.0853209920493653E-3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907.55</v>
      </c>
      <c r="F91" s="37">
        <v>902.55000000000007</v>
      </c>
      <c r="G91" s="38">
        <v>888.10000000000014</v>
      </c>
      <c r="H91" s="38">
        <v>868.65000000000009</v>
      </c>
      <c r="I91" s="38">
        <v>854.20000000000016</v>
      </c>
      <c r="J91" s="38">
        <v>922.00000000000011</v>
      </c>
      <c r="K91" s="38">
        <v>936.45000000000016</v>
      </c>
      <c r="L91" s="38">
        <v>955.90000000000009</v>
      </c>
      <c r="M91" s="28">
        <v>917</v>
      </c>
      <c r="N91" s="28">
        <v>883.1</v>
      </c>
      <c r="O91" s="39">
        <v>21345800</v>
      </c>
      <c r="P91" s="40">
        <v>-1.8475601905497619E-2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2314.35</v>
      </c>
      <c r="F92" s="37">
        <v>2321.7166666666667</v>
      </c>
      <c r="G92" s="38">
        <v>2302.1333333333332</v>
      </c>
      <c r="H92" s="38">
        <v>2289.9166666666665</v>
      </c>
      <c r="I92" s="38">
        <v>2270.333333333333</v>
      </c>
      <c r="J92" s="38">
        <v>2333.9333333333334</v>
      </c>
      <c r="K92" s="38">
        <v>2353.5166666666664</v>
      </c>
      <c r="L92" s="38">
        <v>2365.7333333333336</v>
      </c>
      <c r="M92" s="28">
        <v>2341.3000000000002</v>
      </c>
      <c r="N92" s="28">
        <v>2309.5</v>
      </c>
      <c r="O92" s="39">
        <v>16262100</v>
      </c>
      <c r="P92" s="40">
        <v>-4.2616506548614043E-3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1855.9</v>
      </c>
      <c r="F93" s="37">
        <v>1864.4666666666665</v>
      </c>
      <c r="G93" s="38">
        <v>1839.833333333333</v>
      </c>
      <c r="H93" s="38">
        <v>1823.7666666666667</v>
      </c>
      <c r="I93" s="38">
        <v>1799.1333333333332</v>
      </c>
      <c r="J93" s="38">
        <v>1880.5333333333328</v>
      </c>
      <c r="K93" s="38">
        <v>1905.1666666666665</v>
      </c>
      <c r="L93" s="38">
        <v>1921.2333333333327</v>
      </c>
      <c r="M93" s="28">
        <v>1889.1</v>
      </c>
      <c r="N93" s="28">
        <v>1848.4</v>
      </c>
      <c r="O93" s="39">
        <v>2672400</v>
      </c>
      <c r="P93" s="40">
        <v>-4.4308550584701213E-2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1427.05</v>
      </c>
      <c r="F94" s="37">
        <v>1428.7166666666665</v>
      </c>
      <c r="G94" s="38">
        <v>1419.083333333333</v>
      </c>
      <c r="H94" s="38">
        <v>1411.1166666666666</v>
      </c>
      <c r="I94" s="38">
        <v>1401.4833333333331</v>
      </c>
      <c r="J94" s="38">
        <v>1436.6833333333329</v>
      </c>
      <c r="K94" s="38">
        <v>1446.3166666666666</v>
      </c>
      <c r="L94" s="38">
        <v>1454.2833333333328</v>
      </c>
      <c r="M94" s="28">
        <v>1438.35</v>
      </c>
      <c r="N94" s="28">
        <v>1420.75</v>
      </c>
      <c r="O94" s="39">
        <v>58842300</v>
      </c>
      <c r="P94" s="40">
        <v>4.5067883499521153E-3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523.70000000000005</v>
      </c>
      <c r="F95" s="37">
        <v>526.43333333333328</v>
      </c>
      <c r="G95" s="38">
        <v>517.81666666666661</v>
      </c>
      <c r="H95" s="38">
        <v>511.93333333333328</v>
      </c>
      <c r="I95" s="38">
        <v>503.31666666666661</v>
      </c>
      <c r="J95" s="38">
        <v>532.31666666666661</v>
      </c>
      <c r="K95" s="38">
        <v>540.93333333333317</v>
      </c>
      <c r="L95" s="38">
        <v>546.81666666666661</v>
      </c>
      <c r="M95" s="28">
        <v>535.04999999999995</v>
      </c>
      <c r="N95" s="28">
        <v>520.54999999999995</v>
      </c>
      <c r="O95" s="39">
        <v>24698300</v>
      </c>
      <c r="P95" s="40">
        <v>2.56257993787685E-2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2725.15</v>
      </c>
      <c r="F96" s="37">
        <v>2716.9</v>
      </c>
      <c r="G96" s="38">
        <v>2677.1000000000004</v>
      </c>
      <c r="H96" s="38">
        <v>2629.05</v>
      </c>
      <c r="I96" s="38">
        <v>2589.2500000000005</v>
      </c>
      <c r="J96" s="38">
        <v>2764.9500000000003</v>
      </c>
      <c r="K96" s="38">
        <v>2804.7500000000005</v>
      </c>
      <c r="L96" s="38">
        <v>2852.8</v>
      </c>
      <c r="M96" s="28">
        <v>2756.7</v>
      </c>
      <c r="N96" s="28">
        <v>2668.85</v>
      </c>
      <c r="O96" s="39">
        <v>2439300</v>
      </c>
      <c r="P96" s="40">
        <v>-8.0619629127091808E-2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374.2</v>
      </c>
      <c r="F97" s="37">
        <v>377.7</v>
      </c>
      <c r="G97" s="38">
        <v>366.15</v>
      </c>
      <c r="H97" s="38">
        <v>358.09999999999997</v>
      </c>
      <c r="I97" s="38">
        <v>346.54999999999995</v>
      </c>
      <c r="J97" s="38">
        <v>385.75</v>
      </c>
      <c r="K97" s="38">
        <v>397.30000000000007</v>
      </c>
      <c r="L97" s="38">
        <v>405.35</v>
      </c>
      <c r="M97" s="28">
        <v>389.25</v>
      </c>
      <c r="N97" s="28">
        <v>369.65</v>
      </c>
      <c r="O97" s="39">
        <v>31796350</v>
      </c>
      <c r="P97" s="40">
        <v>2.3070803500397773E-2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105.85</v>
      </c>
      <c r="F98" s="37">
        <v>107.28333333333332</v>
      </c>
      <c r="G98" s="38">
        <v>103.01666666666664</v>
      </c>
      <c r="H98" s="38">
        <v>100.18333333333332</v>
      </c>
      <c r="I98" s="38">
        <v>95.916666666666643</v>
      </c>
      <c r="J98" s="38">
        <v>110.11666666666663</v>
      </c>
      <c r="K98" s="38">
        <v>114.38333333333331</v>
      </c>
      <c r="L98" s="38">
        <v>117.21666666666663</v>
      </c>
      <c r="M98" s="28">
        <v>111.55</v>
      </c>
      <c r="N98" s="28">
        <v>104.45</v>
      </c>
      <c r="O98" s="39">
        <v>22884600</v>
      </c>
      <c r="P98" s="40">
        <v>-5.2336448598130844E-3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220.4</v>
      </c>
      <c r="F99" s="37">
        <v>224.41666666666666</v>
      </c>
      <c r="G99" s="38">
        <v>215.58333333333331</v>
      </c>
      <c r="H99" s="38">
        <v>210.76666666666665</v>
      </c>
      <c r="I99" s="38">
        <v>201.93333333333331</v>
      </c>
      <c r="J99" s="38">
        <v>229.23333333333332</v>
      </c>
      <c r="K99" s="38">
        <v>238.06666666666663</v>
      </c>
      <c r="L99" s="38">
        <v>242.88333333333333</v>
      </c>
      <c r="M99" s="28">
        <v>233.25</v>
      </c>
      <c r="N99" s="28">
        <v>219.6</v>
      </c>
      <c r="O99" s="39">
        <v>20919600</v>
      </c>
      <c r="P99" s="40">
        <v>2.3108411461772085E-2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2660.85</v>
      </c>
      <c r="F100" s="37">
        <v>2679.0833333333335</v>
      </c>
      <c r="G100" s="38">
        <v>2630.8166666666671</v>
      </c>
      <c r="H100" s="38">
        <v>2600.7833333333338</v>
      </c>
      <c r="I100" s="38">
        <v>2552.5166666666673</v>
      </c>
      <c r="J100" s="38">
        <v>2709.1166666666668</v>
      </c>
      <c r="K100" s="38">
        <v>2757.3833333333332</v>
      </c>
      <c r="L100" s="38">
        <v>2787.4166666666665</v>
      </c>
      <c r="M100" s="28">
        <v>2727.35</v>
      </c>
      <c r="N100" s="28">
        <v>2649.05</v>
      </c>
      <c r="O100" s="39">
        <v>8911800</v>
      </c>
      <c r="P100" s="40">
        <v>-2.6989846053062563E-2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39760</v>
      </c>
      <c r="F101" s="37">
        <v>39853.549999999996</v>
      </c>
      <c r="G101" s="38">
        <v>39107.149999999994</v>
      </c>
      <c r="H101" s="38">
        <v>38454.299999999996</v>
      </c>
      <c r="I101" s="38">
        <v>37707.899999999994</v>
      </c>
      <c r="J101" s="38">
        <v>40506.399999999994</v>
      </c>
      <c r="K101" s="38">
        <v>41252.800000000003</v>
      </c>
      <c r="L101" s="38">
        <v>41905.649999999994</v>
      </c>
      <c r="M101" s="28">
        <v>40599.949999999997</v>
      </c>
      <c r="N101" s="28">
        <v>39200.699999999997</v>
      </c>
      <c r="O101" s="39">
        <v>19455</v>
      </c>
      <c r="P101" s="40">
        <v>-5.3680981595092027E-3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118.35</v>
      </c>
      <c r="F102" s="37">
        <v>117.60000000000001</v>
      </c>
      <c r="G102" s="38">
        <v>112.50000000000001</v>
      </c>
      <c r="H102" s="38">
        <v>106.65</v>
      </c>
      <c r="I102" s="38">
        <v>101.55000000000001</v>
      </c>
      <c r="J102" s="38">
        <v>123.45000000000002</v>
      </c>
      <c r="K102" s="38">
        <v>128.55000000000001</v>
      </c>
      <c r="L102" s="38">
        <v>134.40000000000003</v>
      </c>
      <c r="M102" s="28">
        <v>122.7</v>
      </c>
      <c r="N102" s="28">
        <v>111.75</v>
      </c>
      <c r="O102" s="39">
        <v>41956000</v>
      </c>
      <c r="P102" s="40">
        <v>6.4440836208646241E-2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862.65</v>
      </c>
      <c r="F103" s="37">
        <v>867.38333333333333</v>
      </c>
      <c r="G103" s="38">
        <v>856.51666666666665</v>
      </c>
      <c r="H103" s="38">
        <v>850.38333333333333</v>
      </c>
      <c r="I103" s="38">
        <v>839.51666666666665</v>
      </c>
      <c r="J103" s="38">
        <v>873.51666666666665</v>
      </c>
      <c r="K103" s="38">
        <v>884.38333333333321</v>
      </c>
      <c r="L103" s="38">
        <v>890.51666666666665</v>
      </c>
      <c r="M103" s="28">
        <v>878.25</v>
      </c>
      <c r="N103" s="28">
        <v>861.25</v>
      </c>
      <c r="O103" s="39">
        <v>74817875</v>
      </c>
      <c r="P103" s="40">
        <v>-1.6199895134607387E-2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1147.45</v>
      </c>
      <c r="F104" s="37">
        <v>1155.1833333333334</v>
      </c>
      <c r="G104" s="38">
        <v>1135.8166666666668</v>
      </c>
      <c r="H104" s="38">
        <v>1124.1833333333334</v>
      </c>
      <c r="I104" s="38">
        <v>1104.8166666666668</v>
      </c>
      <c r="J104" s="38">
        <v>1166.8166666666668</v>
      </c>
      <c r="K104" s="38">
        <v>1186.1833333333336</v>
      </c>
      <c r="L104" s="38">
        <v>1197.8166666666668</v>
      </c>
      <c r="M104" s="28">
        <v>1174.55</v>
      </c>
      <c r="N104" s="28">
        <v>1143.55</v>
      </c>
      <c r="O104" s="39">
        <v>4515200</v>
      </c>
      <c r="P104" s="40">
        <v>-1.593182660244535E-2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536.20000000000005</v>
      </c>
      <c r="F105" s="37">
        <v>537.06666666666661</v>
      </c>
      <c r="G105" s="38">
        <v>529.23333333333323</v>
      </c>
      <c r="H105" s="38">
        <v>522.26666666666665</v>
      </c>
      <c r="I105" s="38">
        <v>514.43333333333328</v>
      </c>
      <c r="J105" s="38">
        <v>544.03333333333319</v>
      </c>
      <c r="K105" s="38">
        <v>551.86666666666667</v>
      </c>
      <c r="L105" s="38">
        <v>558.83333333333314</v>
      </c>
      <c r="M105" s="28">
        <v>544.9</v>
      </c>
      <c r="N105" s="28">
        <v>530.1</v>
      </c>
      <c r="O105" s="39">
        <v>8280000</v>
      </c>
      <c r="P105" s="40">
        <v>4.2099301491410231E-2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9.0500000000000007</v>
      </c>
      <c r="F106" s="37">
        <v>8.9333333333333318</v>
      </c>
      <c r="G106" s="38">
        <v>8.7666666666666639</v>
      </c>
      <c r="H106" s="38">
        <v>8.4833333333333325</v>
      </c>
      <c r="I106" s="38">
        <v>8.3166666666666647</v>
      </c>
      <c r="J106" s="38">
        <v>9.2166666666666632</v>
      </c>
      <c r="K106" s="38">
        <v>9.3833333333333311</v>
      </c>
      <c r="L106" s="38">
        <v>9.6666666666666625</v>
      </c>
      <c r="M106" s="28">
        <v>9.1</v>
      </c>
      <c r="N106" s="28">
        <v>8.65</v>
      </c>
      <c r="O106" s="39">
        <v>779310000</v>
      </c>
      <c r="P106" s="40">
        <v>-7.433275130955351E-2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62.8</v>
      </c>
      <c r="F107" s="37">
        <v>63.4</v>
      </c>
      <c r="G107" s="38">
        <v>61.8</v>
      </c>
      <c r="H107" s="38">
        <v>60.8</v>
      </c>
      <c r="I107" s="38">
        <v>59.199999999999996</v>
      </c>
      <c r="J107" s="38">
        <v>64.400000000000006</v>
      </c>
      <c r="K107" s="38">
        <v>66</v>
      </c>
      <c r="L107" s="38">
        <v>67</v>
      </c>
      <c r="M107" s="28">
        <v>65</v>
      </c>
      <c r="N107" s="28">
        <v>62.4</v>
      </c>
      <c r="O107" s="39">
        <v>132180000</v>
      </c>
      <c r="P107" s="40">
        <v>1.9121048573631456E-2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47.2</v>
      </c>
      <c r="F108" s="37">
        <v>47.316666666666663</v>
      </c>
      <c r="G108" s="38">
        <v>46.383333333333326</v>
      </c>
      <c r="H108" s="38">
        <v>45.566666666666663</v>
      </c>
      <c r="I108" s="38">
        <v>44.633333333333326</v>
      </c>
      <c r="J108" s="38">
        <v>48.133333333333326</v>
      </c>
      <c r="K108" s="38">
        <v>49.066666666666663</v>
      </c>
      <c r="L108" s="38">
        <v>49.883333333333326</v>
      </c>
      <c r="M108" s="28">
        <v>48.25</v>
      </c>
      <c r="N108" s="28">
        <v>46.5</v>
      </c>
      <c r="O108" s="39">
        <v>193620000</v>
      </c>
      <c r="P108" s="40">
        <v>6.5104381549632814E-2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143</v>
      </c>
      <c r="F109" s="37">
        <v>143.63333333333333</v>
      </c>
      <c r="G109" s="38">
        <v>140.11666666666665</v>
      </c>
      <c r="H109" s="38">
        <v>137.23333333333332</v>
      </c>
      <c r="I109" s="38">
        <v>133.71666666666664</v>
      </c>
      <c r="J109" s="38">
        <v>146.51666666666665</v>
      </c>
      <c r="K109" s="38">
        <v>150.0333333333333</v>
      </c>
      <c r="L109" s="38">
        <v>152.91666666666666</v>
      </c>
      <c r="M109" s="28">
        <v>147.15</v>
      </c>
      <c r="N109" s="28">
        <v>140.75</v>
      </c>
      <c r="O109" s="39">
        <v>61200000</v>
      </c>
      <c r="P109" s="40">
        <v>-3.3690567825211674E-2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395.45</v>
      </c>
      <c r="F110" s="37">
        <v>397.43333333333339</v>
      </c>
      <c r="G110" s="38">
        <v>387.11666666666679</v>
      </c>
      <c r="H110" s="38">
        <v>378.78333333333342</v>
      </c>
      <c r="I110" s="38">
        <v>368.46666666666681</v>
      </c>
      <c r="J110" s="38">
        <v>405.76666666666677</v>
      </c>
      <c r="K110" s="38">
        <v>416.08333333333337</v>
      </c>
      <c r="L110" s="38">
        <v>424.41666666666674</v>
      </c>
      <c r="M110" s="28">
        <v>407.75</v>
      </c>
      <c r="N110" s="28">
        <v>389.1</v>
      </c>
      <c r="O110" s="39">
        <v>13428250</v>
      </c>
      <c r="P110" s="40">
        <v>-1.9477911646586344E-2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315.64999999999998</v>
      </c>
      <c r="F111" s="37">
        <v>316.86666666666662</v>
      </c>
      <c r="G111" s="38">
        <v>304.73333333333323</v>
      </c>
      <c r="H111" s="38">
        <v>293.81666666666661</v>
      </c>
      <c r="I111" s="38">
        <v>281.68333333333322</v>
      </c>
      <c r="J111" s="38">
        <v>327.78333333333325</v>
      </c>
      <c r="K111" s="38">
        <v>339.91666666666657</v>
      </c>
      <c r="L111" s="38">
        <v>350.83333333333326</v>
      </c>
      <c r="M111" s="28">
        <v>329</v>
      </c>
      <c r="N111" s="28">
        <v>305.95</v>
      </c>
      <c r="O111" s="39">
        <v>25974076</v>
      </c>
      <c r="P111" s="40">
        <v>-3.3950617283950617E-3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235.95</v>
      </c>
      <c r="F112" s="37">
        <v>240.08333333333334</v>
      </c>
      <c r="G112" s="38">
        <v>228.66666666666669</v>
      </c>
      <c r="H112" s="38">
        <v>221.38333333333335</v>
      </c>
      <c r="I112" s="38">
        <v>209.9666666666667</v>
      </c>
      <c r="J112" s="38">
        <v>247.36666666666667</v>
      </c>
      <c r="K112" s="38">
        <v>258.78333333333336</v>
      </c>
      <c r="L112" s="38">
        <v>266.06666666666666</v>
      </c>
      <c r="M112" s="28">
        <v>251.5</v>
      </c>
      <c r="N112" s="28">
        <v>232.8</v>
      </c>
      <c r="O112" s="39">
        <v>11979900</v>
      </c>
      <c r="P112" s="40">
        <v>-1.7130620985010708E-2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4355.3999999999996</v>
      </c>
      <c r="F113" s="37">
        <v>4325.0666666666666</v>
      </c>
      <c r="G113" s="38">
        <v>4250.5333333333328</v>
      </c>
      <c r="H113" s="38">
        <v>4145.6666666666661</v>
      </c>
      <c r="I113" s="38">
        <v>4071.1333333333323</v>
      </c>
      <c r="J113" s="38">
        <v>4429.9333333333334</v>
      </c>
      <c r="K113" s="38">
        <v>4504.4666666666681</v>
      </c>
      <c r="L113" s="38">
        <v>4609.3333333333339</v>
      </c>
      <c r="M113" s="28">
        <v>4399.6000000000004</v>
      </c>
      <c r="N113" s="28">
        <v>4220.2</v>
      </c>
      <c r="O113" s="39">
        <v>333450</v>
      </c>
      <c r="P113" s="40">
        <v>-0.11222044728434505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1838.45</v>
      </c>
      <c r="F114" s="37">
        <v>1831.25</v>
      </c>
      <c r="G114" s="38">
        <v>1810.5</v>
      </c>
      <c r="H114" s="38">
        <v>1782.55</v>
      </c>
      <c r="I114" s="38">
        <v>1761.8</v>
      </c>
      <c r="J114" s="38">
        <v>1859.2</v>
      </c>
      <c r="K114" s="38">
        <v>1879.95</v>
      </c>
      <c r="L114" s="38">
        <v>1907.9</v>
      </c>
      <c r="M114" s="28">
        <v>1852</v>
      </c>
      <c r="N114" s="28">
        <v>1803.3</v>
      </c>
      <c r="O114" s="39">
        <v>4667400</v>
      </c>
      <c r="P114" s="40">
        <v>1.1178993890549851E-2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1151.95</v>
      </c>
      <c r="F115" s="37">
        <v>1157.2833333333335</v>
      </c>
      <c r="G115" s="38">
        <v>1132.866666666667</v>
      </c>
      <c r="H115" s="38">
        <v>1113.7833333333335</v>
      </c>
      <c r="I115" s="38">
        <v>1089.366666666667</v>
      </c>
      <c r="J115" s="38">
        <v>1176.366666666667</v>
      </c>
      <c r="K115" s="38">
        <v>1200.7833333333335</v>
      </c>
      <c r="L115" s="38">
        <v>1219.866666666667</v>
      </c>
      <c r="M115" s="28">
        <v>1181.7</v>
      </c>
      <c r="N115" s="28">
        <v>1138.2</v>
      </c>
      <c r="O115" s="39">
        <v>20345400</v>
      </c>
      <c r="P115" s="40">
        <v>7.0833518955762459E-3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186.45</v>
      </c>
      <c r="F116" s="37">
        <v>187.95000000000002</v>
      </c>
      <c r="G116" s="38">
        <v>183.85000000000002</v>
      </c>
      <c r="H116" s="38">
        <v>181.25</v>
      </c>
      <c r="I116" s="38">
        <v>177.15</v>
      </c>
      <c r="J116" s="38">
        <v>190.55000000000004</v>
      </c>
      <c r="K116" s="38">
        <v>194.65</v>
      </c>
      <c r="L116" s="38">
        <v>197.25000000000006</v>
      </c>
      <c r="M116" s="28">
        <v>192.05</v>
      </c>
      <c r="N116" s="28">
        <v>185.35</v>
      </c>
      <c r="O116" s="39">
        <v>16416400</v>
      </c>
      <c r="P116" s="40">
        <v>-1.7099748533109808E-2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1383.25</v>
      </c>
      <c r="F117" s="37">
        <v>1380</v>
      </c>
      <c r="G117" s="38">
        <v>1358.45</v>
      </c>
      <c r="H117" s="38">
        <v>1333.65</v>
      </c>
      <c r="I117" s="38">
        <v>1312.1000000000001</v>
      </c>
      <c r="J117" s="38">
        <v>1404.8</v>
      </c>
      <c r="K117" s="38">
        <v>1426.3500000000001</v>
      </c>
      <c r="L117" s="38">
        <v>1451.1499999999999</v>
      </c>
      <c r="M117" s="28">
        <v>1401.55</v>
      </c>
      <c r="N117" s="28">
        <v>1355.2</v>
      </c>
      <c r="O117" s="39">
        <v>43354200</v>
      </c>
      <c r="P117" s="40">
        <v>-5.4252506478887984E-2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535.95000000000005</v>
      </c>
      <c r="F118" s="37">
        <v>536.91666666666663</v>
      </c>
      <c r="G118" s="38">
        <v>527.18333333333328</v>
      </c>
      <c r="H118" s="38">
        <v>518.41666666666663</v>
      </c>
      <c r="I118" s="38">
        <v>508.68333333333328</v>
      </c>
      <c r="J118" s="38">
        <v>545.68333333333328</v>
      </c>
      <c r="K118" s="38">
        <v>555.41666666666663</v>
      </c>
      <c r="L118" s="38">
        <v>564.18333333333328</v>
      </c>
      <c r="M118" s="28">
        <v>546.65</v>
      </c>
      <c r="N118" s="28">
        <v>528.15</v>
      </c>
      <c r="O118" s="39">
        <v>1863750</v>
      </c>
      <c r="P118" s="40">
        <v>-2.6635330983157072E-2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66.099999999999994</v>
      </c>
      <c r="F119" s="37">
        <v>66.483333333333334</v>
      </c>
      <c r="G119" s="38">
        <v>65.466666666666669</v>
      </c>
      <c r="H119" s="38">
        <v>64.833333333333329</v>
      </c>
      <c r="I119" s="38">
        <v>63.816666666666663</v>
      </c>
      <c r="J119" s="38">
        <v>67.116666666666674</v>
      </c>
      <c r="K119" s="38">
        <v>68.133333333333354</v>
      </c>
      <c r="L119" s="38">
        <v>68.76666666666668</v>
      </c>
      <c r="M119" s="28">
        <v>67.5</v>
      </c>
      <c r="N119" s="28">
        <v>65.849999999999994</v>
      </c>
      <c r="O119" s="39">
        <v>129333750</v>
      </c>
      <c r="P119" s="40">
        <v>-1.4194411414982164E-2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893.05</v>
      </c>
      <c r="F120" s="37">
        <v>888.16666666666663</v>
      </c>
      <c r="G120" s="38">
        <v>873.58333333333326</v>
      </c>
      <c r="H120" s="38">
        <v>854.11666666666667</v>
      </c>
      <c r="I120" s="38">
        <v>839.5333333333333</v>
      </c>
      <c r="J120" s="38">
        <v>907.63333333333321</v>
      </c>
      <c r="K120" s="38">
        <v>922.21666666666647</v>
      </c>
      <c r="L120" s="38">
        <v>941.68333333333317</v>
      </c>
      <c r="M120" s="28">
        <v>902.75</v>
      </c>
      <c r="N120" s="28">
        <v>868.7</v>
      </c>
      <c r="O120" s="39">
        <v>1468350</v>
      </c>
      <c r="P120" s="40">
        <v>-8.911290322580645E-2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661.75</v>
      </c>
      <c r="F121" s="37">
        <v>664.88333333333333</v>
      </c>
      <c r="G121" s="38">
        <v>652.7166666666667</v>
      </c>
      <c r="H121" s="38">
        <v>643.68333333333339</v>
      </c>
      <c r="I121" s="38">
        <v>631.51666666666677</v>
      </c>
      <c r="J121" s="38">
        <v>673.91666666666663</v>
      </c>
      <c r="K121" s="38">
        <v>686.08333333333337</v>
      </c>
      <c r="L121" s="38">
        <v>695.11666666666656</v>
      </c>
      <c r="M121" s="28">
        <v>677.05</v>
      </c>
      <c r="N121" s="28">
        <v>655.85</v>
      </c>
      <c r="O121" s="39">
        <v>13658750</v>
      </c>
      <c r="P121" s="40">
        <v>-9.6852580421198792E-2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333.25</v>
      </c>
      <c r="F122" s="37">
        <v>337.25</v>
      </c>
      <c r="G122" s="38">
        <v>328.15</v>
      </c>
      <c r="H122" s="38">
        <v>323.04999999999995</v>
      </c>
      <c r="I122" s="38">
        <v>313.94999999999993</v>
      </c>
      <c r="J122" s="38">
        <v>342.35</v>
      </c>
      <c r="K122" s="38">
        <v>351.45000000000005</v>
      </c>
      <c r="L122" s="38">
        <v>356.55000000000007</v>
      </c>
      <c r="M122" s="28">
        <v>346.35</v>
      </c>
      <c r="N122" s="28">
        <v>332.15</v>
      </c>
      <c r="O122" s="39">
        <v>89145600</v>
      </c>
      <c r="P122" s="40">
        <v>-4.5468562617783106E-2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398.25</v>
      </c>
      <c r="F123" s="37">
        <v>405.91666666666669</v>
      </c>
      <c r="G123" s="38">
        <v>388.78333333333336</v>
      </c>
      <c r="H123" s="38">
        <v>379.31666666666666</v>
      </c>
      <c r="I123" s="38">
        <v>362.18333333333334</v>
      </c>
      <c r="J123" s="38">
        <v>415.38333333333338</v>
      </c>
      <c r="K123" s="38">
        <v>432.51666666666671</v>
      </c>
      <c r="L123" s="38">
        <v>441.98333333333341</v>
      </c>
      <c r="M123" s="28">
        <v>423.05</v>
      </c>
      <c r="N123" s="28">
        <v>396.45</v>
      </c>
      <c r="O123" s="39">
        <v>28922500</v>
      </c>
      <c r="P123" s="40">
        <v>1.9250253292806486E-2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2542.4499999999998</v>
      </c>
      <c r="F124" s="37">
        <v>2567.4500000000003</v>
      </c>
      <c r="G124" s="38">
        <v>2488.9000000000005</v>
      </c>
      <c r="H124" s="38">
        <v>2435.3500000000004</v>
      </c>
      <c r="I124" s="38">
        <v>2356.8000000000006</v>
      </c>
      <c r="J124" s="38">
        <v>2621.0000000000005</v>
      </c>
      <c r="K124" s="38">
        <v>2699.5500000000006</v>
      </c>
      <c r="L124" s="38">
        <v>2753.1000000000004</v>
      </c>
      <c r="M124" s="28">
        <v>2646</v>
      </c>
      <c r="N124" s="28">
        <v>2513.9</v>
      </c>
      <c r="O124" s="39">
        <v>374250</v>
      </c>
      <c r="P124" s="40">
        <v>-7.763401109057301E-2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645.29999999999995</v>
      </c>
      <c r="F125" s="37">
        <v>647.71666666666658</v>
      </c>
      <c r="G125" s="38">
        <v>634.28333333333319</v>
      </c>
      <c r="H125" s="38">
        <v>623.26666666666665</v>
      </c>
      <c r="I125" s="38">
        <v>609.83333333333326</v>
      </c>
      <c r="J125" s="38">
        <v>658.73333333333312</v>
      </c>
      <c r="K125" s="38">
        <v>672.16666666666652</v>
      </c>
      <c r="L125" s="38">
        <v>683.18333333333305</v>
      </c>
      <c r="M125" s="28">
        <v>661.15</v>
      </c>
      <c r="N125" s="28">
        <v>636.70000000000005</v>
      </c>
      <c r="O125" s="39">
        <v>29249100</v>
      </c>
      <c r="P125" s="40">
        <v>1.5800084392142155E-2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601.45000000000005</v>
      </c>
      <c r="F126" s="37">
        <v>598.93333333333339</v>
      </c>
      <c r="G126" s="38">
        <v>582.51666666666677</v>
      </c>
      <c r="H126" s="38">
        <v>563.58333333333337</v>
      </c>
      <c r="I126" s="38">
        <v>547.16666666666674</v>
      </c>
      <c r="J126" s="38">
        <v>617.86666666666679</v>
      </c>
      <c r="K126" s="38">
        <v>634.2833333333333</v>
      </c>
      <c r="L126" s="38">
        <v>653.21666666666681</v>
      </c>
      <c r="M126" s="28">
        <v>615.35</v>
      </c>
      <c r="N126" s="28">
        <v>580</v>
      </c>
      <c r="O126" s="39">
        <v>10490000</v>
      </c>
      <c r="P126" s="40">
        <v>-1.432933991073526E-2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1829.95</v>
      </c>
      <c r="F127" s="37">
        <v>1835.8999999999999</v>
      </c>
      <c r="G127" s="38">
        <v>1814.0499999999997</v>
      </c>
      <c r="H127" s="38">
        <v>1798.1499999999999</v>
      </c>
      <c r="I127" s="38">
        <v>1776.2999999999997</v>
      </c>
      <c r="J127" s="38">
        <v>1851.7999999999997</v>
      </c>
      <c r="K127" s="38">
        <v>1873.6499999999996</v>
      </c>
      <c r="L127" s="38">
        <v>1889.5499999999997</v>
      </c>
      <c r="M127" s="28">
        <v>1857.75</v>
      </c>
      <c r="N127" s="28">
        <v>1820</v>
      </c>
      <c r="O127" s="39">
        <v>22919600</v>
      </c>
      <c r="P127" s="40">
        <v>-2.628372497824195E-3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72.75</v>
      </c>
      <c r="F128" s="37">
        <v>73.583333333333329</v>
      </c>
      <c r="G128" s="38">
        <v>71.516666666666652</v>
      </c>
      <c r="H128" s="38">
        <v>70.283333333333317</v>
      </c>
      <c r="I128" s="38">
        <v>68.21666666666664</v>
      </c>
      <c r="J128" s="38">
        <v>74.816666666666663</v>
      </c>
      <c r="K128" s="38">
        <v>76.883333333333354</v>
      </c>
      <c r="L128" s="38">
        <v>78.116666666666674</v>
      </c>
      <c r="M128" s="28">
        <v>75.650000000000006</v>
      </c>
      <c r="N128" s="28">
        <v>72.349999999999994</v>
      </c>
      <c r="O128" s="39">
        <v>62012876</v>
      </c>
      <c r="P128" s="40">
        <v>-3.4727045422975417E-2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2568.5</v>
      </c>
      <c r="F129" s="37">
        <v>2544.9833333333336</v>
      </c>
      <c r="G129" s="38">
        <v>2501.8666666666672</v>
      </c>
      <c r="H129" s="38">
        <v>2435.2333333333336</v>
      </c>
      <c r="I129" s="38">
        <v>2392.1166666666672</v>
      </c>
      <c r="J129" s="38">
        <v>2611.6166666666672</v>
      </c>
      <c r="K129" s="38">
        <v>2654.733333333334</v>
      </c>
      <c r="L129" s="38">
        <v>2721.3666666666672</v>
      </c>
      <c r="M129" s="28">
        <v>2588.1</v>
      </c>
      <c r="N129" s="28">
        <v>2478.35</v>
      </c>
      <c r="O129" s="39">
        <v>1289500</v>
      </c>
      <c r="P129" s="40">
        <v>-0.1351441985244802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495.85</v>
      </c>
      <c r="F130" s="37">
        <v>498.88333333333338</v>
      </c>
      <c r="G130" s="38">
        <v>491.31666666666678</v>
      </c>
      <c r="H130" s="38">
        <v>486.78333333333342</v>
      </c>
      <c r="I130" s="38">
        <v>479.21666666666681</v>
      </c>
      <c r="J130" s="38">
        <v>503.41666666666674</v>
      </c>
      <c r="K130" s="38">
        <v>510.98333333333335</v>
      </c>
      <c r="L130" s="38">
        <v>515.51666666666665</v>
      </c>
      <c r="M130" s="28">
        <v>506.45</v>
      </c>
      <c r="N130" s="28">
        <v>494.35</v>
      </c>
      <c r="O130" s="39">
        <v>6709500</v>
      </c>
      <c r="P130" s="40">
        <v>-1.0091621298632321E-2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393.95</v>
      </c>
      <c r="F131" s="37">
        <v>392.8</v>
      </c>
      <c r="G131" s="38">
        <v>385.3</v>
      </c>
      <c r="H131" s="38">
        <v>376.65</v>
      </c>
      <c r="I131" s="38">
        <v>369.15</v>
      </c>
      <c r="J131" s="38">
        <v>401.45000000000005</v>
      </c>
      <c r="K131" s="38">
        <v>408.95000000000005</v>
      </c>
      <c r="L131" s="38">
        <v>417.60000000000008</v>
      </c>
      <c r="M131" s="28">
        <v>400.3</v>
      </c>
      <c r="N131" s="28">
        <v>384.15</v>
      </c>
      <c r="O131" s="39">
        <v>14942000</v>
      </c>
      <c r="P131" s="40">
        <v>-3.4380250743182114E-2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1852.45</v>
      </c>
      <c r="F132" s="37">
        <v>1850.9333333333334</v>
      </c>
      <c r="G132" s="38">
        <v>1823.9666666666667</v>
      </c>
      <c r="H132" s="38">
        <v>1795.4833333333333</v>
      </c>
      <c r="I132" s="38">
        <v>1768.5166666666667</v>
      </c>
      <c r="J132" s="38">
        <v>1879.4166666666667</v>
      </c>
      <c r="K132" s="38">
        <v>1906.3833333333334</v>
      </c>
      <c r="L132" s="38">
        <v>1934.8666666666668</v>
      </c>
      <c r="M132" s="28">
        <v>1877.9</v>
      </c>
      <c r="N132" s="28">
        <v>1822.45</v>
      </c>
      <c r="O132" s="39">
        <v>9467400</v>
      </c>
      <c r="P132" s="40">
        <v>1.6884707095443707E-2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4409.2</v>
      </c>
      <c r="F133" s="37">
        <v>4397</v>
      </c>
      <c r="G133" s="38">
        <v>4300.55</v>
      </c>
      <c r="H133" s="38">
        <v>4191.9000000000005</v>
      </c>
      <c r="I133" s="38">
        <v>4095.4500000000007</v>
      </c>
      <c r="J133" s="38">
        <v>4505.6499999999996</v>
      </c>
      <c r="K133" s="38">
        <v>4602.1000000000004</v>
      </c>
      <c r="L133" s="38">
        <v>4710.7499999999991</v>
      </c>
      <c r="M133" s="28">
        <v>4493.45</v>
      </c>
      <c r="N133" s="28">
        <v>4288.3500000000004</v>
      </c>
      <c r="O133" s="39">
        <v>1212900</v>
      </c>
      <c r="P133" s="40">
        <v>-4.4998228416204086E-2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3440.2</v>
      </c>
      <c r="F134" s="37">
        <v>3421.7333333333336</v>
      </c>
      <c r="G134" s="38">
        <v>3354.4666666666672</v>
      </c>
      <c r="H134" s="38">
        <v>3268.7333333333336</v>
      </c>
      <c r="I134" s="38">
        <v>3201.4666666666672</v>
      </c>
      <c r="J134" s="38">
        <v>3507.4666666666672</v>
      </c>
      <c r="K134" s="38">
        <v>3574.7333333333336</v>
      </c>
      <c r="L134" s="38">
        <v>3660.4666666666672</v>
      </c>
      <c r="M134" s="28">
        <v>3489</v>
      </c>
      <c r="N134" s="28">
        <v>3336</v>
      </c>
      <c r="O134" s="39">
        <v>1014600</v>
      </c>
      <c r="P134" s="40">
        <v>-0.11743215031315241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653.35</v>
      </c>
      <c r="F135" s="37">
        <v>650</v>
      </c>
      <c r="G135" s="38">
        <v>640.5</v>
      </c>
      <c r="H135" s="38">
        <v>627.65</v>
      </c>
      <c r="I135" s="38">
        <v>618.15</v>
      </c>
      <c r="J135" s="38">
        <v>662.85</v>
      </c>
      <c r="K135" s="38">
        <v>672.35</v>
      </c>
      <c r="L135" s="38">
        <v>685.2</v>
      </c>
      <c r="M135" s="28">
        <v>659.5</v>
      </c>
      <c r="N135" s="28">
        <v>637.15</v>
      </c>
      <c r="O135" s="39">
        <v>7874400</v>
      </c>
      <c r="P135" s="40">
        <v>-5.9587859100598925E-2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1234.2</v>
      </c>
      <c r="F136" s="37">
        <v>1235.2666666666667</v>
      </c>
      <c r="G136" s="38">
        <v>1213.4333333333334</v>
      </c>
      <c r="H136" s="38">
        <v>1192.6666666666667</v>
      </c>
      <c r="I136" s="38">
        <v>1170.8333333333335</v>
      </c>
      <c r="J136" s="38">
        <v>1256.0333333333333</v>
      </c>
      <c r="K136" s="38">
        <v>1277.8666666666668</v>
      </c>
      <c r="L136" s="38">
        <v>1298.6333333333332</v>
      </c>
      <c r="M136" s="28">
        <v>1257.0999999999999</v>
      </c>
      <c r="N136" s="28">
        <v>1214.5</v>
      </c>
      <c r="O136" s="39">
        <v>10416700</v>
      </c>
      <c r="P136" s="40">
        <v>-8.6603157684364794E-3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183.45</v>
      </c>
      <c r="F137" s="37">
        <v>184.11666666666667</v>
      </c>
      <c r="G137" s="38">
        <v>176.73333333333335</v>
      </c>
      <c r="H137" s="38">
        <v>170.01666666666668</v>
      </c>
      <c r="I137" s="38">
        <v>162.63333333333335</v>
      </c>
      <c r="J137" s="38">
        <v>190.83333333333334</v>
      </c>
      <c r="K137" s="38">
        <v>198.21666666666667</v>
      </c>
      <c r="L137" s="38">
        <v>204.93333333333334</v>
      </c>
      <c r="M137" s="28">
        <v>191.5</v>
      </c>
      <c r="N137" s="28">
        <v>177.4</v>
      </c>
      <c r="O137" s="39">
        <v>30760000</v>
      </c>
      <c r="P137" s="40">
        <v>0.13807902915495043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91.9</v>
      </c>
      <c r="F138" s="37">
        <v>92.116666666666674</v>
      </c>
      <c r="G138" s="38">
        <v>90.083333333333343</v>
      </c>
      <c r="H138" s="38">
        <v>88.266666666666666</v>
      </c>
      <c r="I138" s="38">
        <v>86.233333333333334</v>
      </c>
      <c r="J138" s="38">
        <v>93.933333333333351</v>
      </c>
      <c r="K138" s="38">
        <v>95.966666666666683</v>
      </c>
      <c r="L138" s="38">
        <v>97.78333333333336</v>
      </c>
      <c r="M138" s="28">
        <v>94.15</v>
      </c>
      <c r="N138" s="28">
        <v>90.3</v>
      </c>
      <c r="O138" s="39">
        <v>34254000</v>
      </c>
      <c r="P138" s="40">
        <v>-5.1818634778276036E-2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527.20000000000005</v>
      </c>
      <c r="F139" s="37">
        <v>534.69999999999993</v>
      </c>
      <c r="G139" s="38">
        <v>518.39999999999986</v>
      </c>
      <c r="H139" s="38">
        <v>509.59999999999991</v>
      </c>
      <c r="I139" s="38">
        <v>493.29999999999984</v>
      </c>
      <c r="J139" s="38">
        <v>543.49999999999989</v>
      </c>
      <c r="K139" s="38">
        <v>559.79999999999984</v>
      </c>
      <c r="L139" s="38">
        <v>568.59999999999991</v>
      </c>
      <c r="M139" s="28">
        <v>551</v>
      </c>
      <c r="N139" s="28">
        <v>525.9</v>
      </c>
      <c r="O139" s="39">
        <v>8142000</v>
      </c>
      <c r="P139" s="40">
        <v>2.3687386843693422E-2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8826.7000000000007</v>
      </c>
      <c r="F140" s="37">
        <v>8969.1999999999989</v>
      </c>
      <c r="G140" s="38">
        <v>8658.3999999999978</v>
      </c>
      <c r="H140" s="38">
        <v>8490.0999999999985</v>
      </c>
      <c r="I140" s="38">
        <v>8179.2999999999975</v>
      </c>
      <c r="J140" s="38">
        <v>9137.4999999999982</v>
      </c>
      <c r="K140" s="38">
        <v>9448.2999999999975</v>
      </c>
      <c r="L140" s="38">
        <v>9616.5999999999985</v>
      </c>
      <c r="M140" s="28">
        <v>9280</v>
      </c>
      <c r="N140" s="28">
        <v>8800.9</v>
      </c>
      <c r="O140" s="39">
        <v>3870800</v>
      </c>
      <c r="P140" s="40">
        <v>-1.9081016966634005E-3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847.05</v>
      </c>
      <c r="F141" s="37">
        <v>847.13333333333321</v>
      </c>
      <c r="G141" s="38">
        <v>830.21666666666647</v>
      </c>
      <c r="H141" s="38">
        <v>813.38333333333321</v>
      </c>
      <c r="I141" s="38">
        <v>796.46666666666647</v>
      </c>
      <c r="J141" s="38">
        <v>863.96666666666647</v>
      </c>
      <c r="K141" s="38">
        <v>880.88333333333321</v>
      </c>
      <c r="L141" s="38">
        <v>897.71666666666647</v>
      </c>
      <c r="M141" s="28">
        <v>864.05</v>
      </c>
      <c r="N141" s="28">
        <v>830.3</v>
      </c>
      <c r="O141" s="39">
        <v>17995625</v>
      </c>
      <c r="P141" s="40">
        <v>-1.7873588702800421E-2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1237.2</v>
      </c>
      <c r="F142" s="37">
        <v>1236.0166666666667</v>
      </c>
      <c r="G142" s="38">
        <v>1219.2833333333333</v>
      </c>
      <c r="H142" s="38">
        <v>1201.3666666666666</v>
      </c>
      <c r="I142" s="38">
        <v>1184.6333333333332</v>
      </c>
      <c r="J142" s="38">
        <v>1253.9333333333334</v>
      </c>
      <c r="K142" s="38">
        <v>1270.6666666666665</v>
      </c>
      <c r="L142" s="38">
        <v>1288.5833333333335</v>
      </c>
      <c r="M142" s="28">
        <v>1252.75</v>
      </c>
      <c r="N142" s="28">
        <v>1218.0999999999999</v>
      </c>
      <c r="O142" s="39">
        <v>3136400</v>
      </c>
      <c r="P142" s="40">
        <v>-2.4387209157645889E-2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1502.95</v>
      </c>
      <c r="F143" s="37">
        <v>1481.5166666666667</v>
      </c>
      <c r="G143" s="38">
        <v>1451.4333333333334</v>
      </c>
      <c r="H143" s="38">
        <v>1399.9166666666667</v>
      </c>
      <c r="I143" s="38">
        <v>1369.8333333333335</v>
      </c>
      <c r="J143" s="38">
        <v>1533.0333333333333</v>
      </c>
      <c r="K143" s="38">
        <v>1563.1166666666668</v>
      </c>
      <c r="L143" s="38">
        <v>1614.6333333333332</v>
      </c>
      <c r="M143" s="28">
        <v>1511.6</v>
      </c>
      <c r="N143" s="28">
        <v>1430</v>
      </c>
      <c r="O143" s="39">
        <v>940500</v>
      </c>
      <c r="P143" s="40">
        <v>-6.8350668647845461E-2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771.55</v>
      </c>
      <c r="F144" s="37">
        <v>771.51666666666677</v>
      </c>
      <c r="G144" s="38">
        <v>760.33333333333348</v>
      </c>
      <c r="H144" s="38">
        <v>749.11666666666667</v>
      </c>
      <c r="I144" s="38">
        <v>737.93333333333339</v>
      </c>
      <c r="J144" s="38">
        <v>782.73333333333358</v>
      </c>
      <c r="K144" s="38">
        <v>793.91666666666674</v>
      </c>
      <c r="L144" s="38">
        <v>805.13333333333367</v>
      </c>
      <c r="M144" s="28">
        <v>782.7</v>
      </c>
      <c r="N144" s="28">
        <v>760.3</v>
      </c>
      <c r="O144" s="39">
        <v>2372500</v>
      </c>
      <c r="P144" s="40">
        <v>0.13143211407315561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798.55</v>
      </c>
      <c r="F145" s="37">
        <v>808.5333333333333</v>
      </c>
      <c r="G145" s="38">
        <v>780.06666666666661</v>
      </c>
      <c r="H145" s="38">
        <v>761.58333333333326</v>
      </c>
      <c r="I145" s="38">
        <v>733.11666666666656</v>
      </c>
      <c r="J145" s="38">
        <v>827.01666666666665</v>
      </c>
      <c r="K145" s="38">
        <v>855.48333333333335</v>
      </c>
      <c r="L145" s="38">
        <v>873.9666666666667</v>
      </c>
      <c r="M145" s="28">
        <v>837</v>
      </c>
      <c r="N145" s="28">
        <v>790.05</v>
      </c>
      <c r="O145" s="39">
        <v>3184000</v>
      </c>
      <c r="P145" s="40">
        <v>-5.1929490233444495E-2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3142.45</v>
      </c>
      <c r="F146" s="37">
        <v>3131.7166666666667</v>
      </c>
      <c r="G146" s="38">
        <v>3058.4333333333334</v>
      </c>
      <c r="H146" s="38">
        <v>2974.4166666666665</v>
      </c>
      <c r="I146" s="38">
        <v>2901.1333333333332</v>
      </c>
      <c r="J146" s="38">
        <v>3215.7333333333336</v>
      </c>
      <c r="K146" s="38">
        <v>3289.0166666666673</v>
      </c>
      <c r="L146" s="38">
        <v>3373.0333333333338</v>
      </c>
      <c r="M146" s="28">
        <v>3205</v>
      </c>
      <c r="N146" s="28">
        <v>3047.7</v>
      </c>
      <c r="O146" s="39">
        <v>2606800</v>
      </c>
      <c r="P146" s="40">
        <v>-4.6106557377049183E-2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112.95</v>
      </c>
      <c r="F147" s="37">
        <v>114.55</v>
      </c>
      <c r="G147" s="38">
        <v>110.25</v>
      </c>
      <c r="H147" s="38">
        <v>107.55</v>
      </c>
      <c r="I147" s="38">
        <v>103.25</v>
      </c>
      <c r="J147" s="38">
        <v>117.25</v>
      </c>
      <c r="K147" s="38">
        <v>121.54999999999998</v>
      </c>
      <c r="L147" s="38">
        <v>124.25</v>
      </c>
      <c r="M147" s="28">
        <v>118.85</v>
      </c>
      <c r="N147" s="28">
        <v>111.85</v>
      </c>
      <c r="O147" s="39">
        <v>50049000</v>
      </c>
      <c r="P147" s="40">
        <v>2.9814814814814815E-2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2042.55</v>
      </c>
      <c r="F148" s="37">
        <v>2030.0333333333335</v>
      </c>
      <c r="G148" s="38">
        <v>1993.5666666666671</v>
      </c>
      <c r="H148" s="38">
        <v>1944.5833333333335</v>
      </c>
      <c r="I148" s="38">
        <v>1908.116666666667</v>
      </c>
      <c r="J148" s="38">
        <v>2079.0166666666673</v>
      </c>
      <c r="K148" s="38">
        <v>2115.4833333333336</v>
      </c>
      <c r="L148" s="38">
        <v>2164.4666666666672</v>
      </c>
      <c r="M148" s="28">
        <v>2066.5</v>
      </c>
      <c r="N148" s="28">
        <v>1981.05</v>
      </c>
      <c r="O148" s="39">
        <v>2039450</v>
      </c>
      <c r="P148" s="40">
        <v>-2.582964139429909E-2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79342.25</v>
      </c>
      <c r="F149" s="37">
        <v>80200.266666666663</v>
      </c>
      <c r="G149" s="38">
        <v>78101.983333333323</v>
      </c>
      <c r="H149" s="38">
        <v>76861.71666666666</v>
      </c>
      <c r="I149" s="38">
        <v>74763.43333333332</v>
      </c>
      <c r="J149" s="38">
        <v>81440.533333333326</v>
      </c>
      <c r="K149" s="38">
        <v>83538.816666666651</v>
      </c>
      <c r="L149" s="38">
        <v>84779.083333333328</v>
      </c>
      <c r="M149" s="28">
        <v>82298.55</v>
      </c>
      <c r="N149" s="28">
        <v>78960</v>
      </c>
      <c r="O149" s="39">
        <v>69580</v>
      </c>
      <c r="P149" s="40">
        <v>-1.0945273631840797E-2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954.9</v>
      </c>
      <c r="F150" s="37">
        <v>951.44999999999993</v>
      </c>
      <c r="G150" s="38">
        <v>931.74999999999989</v>
      </c>
      <c r="H150" s="38">
        <v>908.59999999999991</v>
      </c>
      <c r="I150" s="38">
        <v>888.89999999999986</v>
      </c>
      <c r="J150" s="38">
        <v>974.59999999999991</v>
      </c>
      <c r="K150" s="38">
        <v>994.3</v>
      </c>
      <c r="L150" s="38">
        <v>1017.4499999999999</v>
      </c>
      <c r="M150" s="28">
        <v>971.15</v>
      </c>
      <c r="N150" s="28">
        <v>928.3</v>
      </c>
      <c r="O150" s="39">
        <v>8064000</v>
      </c>
      <c r="P150" s="40">
        <v>-0.10111608075910213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68.849999999999994</v>
      </c>
      <c r="F151" s="37">
        <v>69.8</v>
      </c>
      <c r="G151" s="38">
        <v>67.599999999999994</v>
      </c>
      <c r="H151" s="38">
        <v>66.349999999999994</v>
      </c>
      <c r="I151" s="38">
        <v>64.149999999999991</v>
      </c>
      <c r="J151" s="38">
        <v>71.05</v>
      </c>
      <c r="K151" s="38">
        <v>73.250000000000014</v>
      </c>
      <c r="L151" s="38">
        <v>74.5</v>
      </c>
      <c r="M151" s="28">
        <v>72</v>
      </c>
      <c r="N151" s="28">
        <v>68.55</v>
      </c>
      <c r="O151" s="39">
        <v>75208000</v>
      </c>
      <c r="P151" s="40">
        <v>1.706994654865222E-2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3721.8</v>
      </c>
      <c r="F152" s="37">
        <v>3764.4833333333336</v>
      </c>
      <c r="G152" s="38">
        <v>3655.2666666666673</v>
      </c>
      <c r="H152" s="38">
        <v>3588.7333333333336</v>
      </c>
      <c r="I152" s="38">
        <v>3479.5166666666673</v>
      </c>
      <c r="J152" s="38">
        <v>3831.0166666666673</v>
      </c>
      <c r="K152" s="38">
        <v>3940.2333333333336</v>
      </c>
      <c r="L152" s="38">
        <v>4006.7666666666673</v>
      </c>
      <c r="M152" s="28">
        <v>3873.7</v>
      </c>
      <c r="N152" s="28">
        <v>3697.95</v>
      </c>
      <c r="O152" s="39">
        <v>1803875</v>
      </c>
      <c r="P152" s="40">
        <v>-4.8149858188773827E-2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4433.1000000000004</v>
      </c>
      <c r="F153" s="37">
        <v>4459.4000000000005</v>
      </c>
      <c r="G153" s="38">
        <v>4308.8000000000011</v>
      </c>
      <c r="H153" s="38">
        <v>4184.5000000000009</v>
      </c>
      <c r="I153" s="38">
        <v>4033.9000000000015</v>
      </c>
      <c r="J153" s="38">
        <v>4583.7000000000007</v>
      </c>
      <c r="K153" s="38">
        <v>4734.3000000000011</v>
      </c>
      <c r="L153" s="38">
        <v>4858.6000000000004</v>
      </c>
      <c r="M153" s="28">
        <v>4610</v>
      </c>
      <c r="N153" s="28">
        <v>4335.1000000000004</v>
      </c>
      <c r="O153" s="39">
        <v>650475</v>
      </c>
      <c r="P153" s="40">
        <v>2.2638839759462327E-2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18495.55</v>
      </c>
      <c r="F154" s="37">
        <v>18618.266666666666</v>
      </c>
      <c r="G154" s="38">
        <v>18332.083333333332</v>
      </c>
      <c r="H154" s="38">
        <v>18168.616666666665</v>
      </c>
      <c r="I154" s="38">
        <v>17882.433333333331</v>
      </c>
      <c r="J154" s="38">
        <v>18781.733333333334</v>
      </c>
      <c r="K154" s="38">
        <v>19067.916666666668</v>
      </c>
      <c r="L154" s="38">
        <v>19231.383333333335</v>
      </c>
      <c r="M154" s="28">
        <v>18904.45</v>
      </c>
      <c r="N154" s="28">
        <v>18454.8</v>
      </c>
      <c r="O154" s="39">
        <v>292400</v>
      </c>
      <c r="P154" s="40">
        <v>9.5851020128714232E-4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122.75</v>
      </c>
      <c r="F155" s="37">
        <v>123.03333333333335</v>
      </c>
      <c r="G155" s="38">
        <v>120.2166666666667</v>
      </c>
      <c r="H155" s="38">
        <v>117.68333333333335</v>
      </c>
      <c r="I155" s="38">
        <v>114.8666666666667</v>
      </c>
      <c r="J155" s="38">
        <v>125.56666666666669</v>
      </c>
      <c r="K155" s="38">
        <v>128.38333333333333</v>
      </c>
      <c r="L155" s="38">
        <v>130.91666666666669</v>
      </c>
      <c r="M155" s="28">
        <v>125.85</v>
      </c>
      <c r="N155" s="28">
        <v>120.5</v>
      </c>
      <c r="O155" s="39">
        <v>63227900</v>
      </c>
      <c r="P155" s="40">
        <v>-2.3186005589483489E-2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158.75</v>
      </c>
      <c r="F156" s="37">
        <v>159.78333333333333</v>
      </c>
      <c r="G156" s="38">
        <v>155.71666666666667</v>
      </c>
      <c r="H156" s="38">
        <v>152.68333333333334</v>
      </c>
      <c r="I156" s="38">
        <v>148.61666666666667</v>
      </c>
      <c r="J156" s="38">
        <v>162.81666666666666</v>
      </c>
      <c r="K156" s="38">
        <v>166.88333333333333</v>
      </c>
      <c r="L156" s="38">
        <v>169.91666666666666</v>
      </c>
      <c r="M156" s="28">
        <v>163.85</v>
      </c>
      <c r="N156" s="28">
        <v>156.75</v>
      </c>
      <c r="O156" s="39">
        <v>65664000</v>
      </c>
      <c r="P156" s="40">
        <v>-1.8321261184490838E-2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915.15</v>
      </c>
      <c r="F157" s="37">
        <v>923.43333333333339</v>
      </c>
      <c r="G157" s="38">
        <v>889.46666666666681</v>
      </c>
      <c r="H157" s="38">
        <v>863.78333333333342</v>
      </c>
      <c r="I157" s="38">
        <v>829.81666666666683</v>
      </c>
      <c r="J157" s="38">
        <v>949.11666666666679</v>
      </c>
      <c r="K157" s="38">
        <v>983.08333333333348</v>
      </c>
      <c r="L157" s="38">
        <v>1008.7666666666668</v>
      </c>
      <c r="M157" s="28">
        <v>957.4</v>
      </c>
      <c r="N157" s="28">
        <v>897.75</v>
      </c>
      <c r="O157" s="39">
        <v>5989200</v>
      </c>
      <c r="P157" s="40">
        <v>4.49438202247191E-2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2952</v>
      </c>
      <c r="F158" s="37">
        <v>2950.3166666666671</v>
      </c>
      <c r="G158" s="38">
        <v>2916.8833333333341</v>
      </c>
      <c r="H158" s="38">
        <v>2881.7666666666669</v>
      </c>
      <c r="I158" s="38">
        <v>2848.3333333333339</v>
      </c>
      <c r="J158" s="38">
        <v>2985.4333333333343</v>
      </c>
      <c r="K158" s="38">
        <v>3018.8666666666677</v>
      </c>
      <c r="L158" s="38">
        <v>3053.9833333333345</v>
      </c>
      <c r="M158" s="28">
        <v>2983.75</v>
      </c>
      <c r="N158" s="28">
        <v>2915.2</v>
      </c>
      <c r="O158" s="39">
        <v>609200</v>
      </c>
      <c r="P158" s="40">
        <v>1.9736842105263159E-3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123.6</v>
      </c>
      <c r="F159" s="37">
        <v>125.06666666666666</v>
      </c>
      <c r="G159" s="38">
        <v>121.13333333333333</v>
      </c>
      <c r="H159" s="38">
        <v>118.66666666666666</v>
      </c>
      <c r="I159" s="38">
        <v>114.73333333333332</v>
      </c>
      <c r="J159" s="38">
        <v>127.53333333333333</v>
      </c>
      <c r="K159" s="38">
        <v>131.46666666666667</v>
      </c>
      <c r="L159" s="38">
        <v>133.93333333333334</v>
      </c>
      <c r="M159" s="28">
        <v>129</v>
      </c>
      <c r="N159" s="28">
        <v>122.6</v>
      </c>
      <c r="O159" s="39">
        <v>44929500</v>
      </c>
      <c r="P159" s="40">
        <v>-4.1163421247227015E-2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50721.599999999999</v>
      </c>
      <c r="F160" s="37">
        <v>51338.73333333333</v>
      </c>
      <c r="G160" s="38">
        <v>49813.016666666663</v>
      </c>
      <c r="H160" s="38">
        <v>48904.433333333334</v>
      </c>
      <c r="I160" s="38">
        <v>47378.716666666667</v>
      </c>
      <c r="J160" s="38">
        <v>52247.316666666658</v>
      </c>
      <c r="K160" s="38">
        <v>53773.033333333318</v>
      </c>
      <c r="L160" s="38">
        <v>54681.616666666654</v>
      </c>
      <c r="M160" s="28">
        <v>52864.45</v>
      </c>
      <c r="N160" s="28">
        <v>50430.15</v>
      </c>
      <c r="O160" s="39">
        <v>99585</v>
      </c>
      <c r="P160" s="40">
        <v>-4.3509580752053016E-2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890.9</v>
      </c>
      <c r="F161" s="37">
        <v>903.55000000000007</v>
      </c>
      <c r="G161" s="38">
        <v>855.10000000000014</v>
      </c>
      <c r="H161" s="38">
        <v>819.30000000000007</v>
      </c>
      <c r="I161" s="38">
        <v>770.85000000000014</v>
      </c>
      <c r="J161" s="38">
        <v>939.35000000000014</v>
      </c>
      <c r="K161" s="38">
        <v>987.80000000000018</v>
      </c>
      <c r="L161" s="38">
        <v>1023.6000000000001</v>
      </c>
      <c r="M161" s="28">
        <v>952</v>
      </c>
      <c r="N161" s="28">
        <v>867.75</v>
      </c>
      <c r="O161" s="39">
        <v>6090425</v>
      </c>
      <c r="P161" s="40">
        <v>-7.6053400083437625E-2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3175.45</v>
      </c>
      <c r="F162" s="37">
        <v>3168.4500000000003</v>
      </c>
      <c r="G162" s="38">
        <v>3096.9000000000005</v>
      </c>
      <c r="H162" s="38">
        <v>3018.3500000000004</v>
      </c>
      <c r="I162" s="38">
        <v>2946.8000000000006</v>
      </c>
      <c r="J162" s="38">
        <v>3247.0000000000005</v>
      </c>
      <c r="K162" s="38">
        <v>3318.5500000000006</v>
      </c>
      <c r="L162" s="38">
        <v>3397.1000000000004</v>
      </c>
      <c r="M162" s="28">
        <v>3240</v>
      </c>
      <c r="N162" s="28">
        <v>3089.9</v>
      </c>
      <c r="O162" s="39">
        <v>719100</v>
      </c>
      <c r="P162" s="40">
        <v>-5.94467333725721E-2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202</v>
      </c>
      <c r="F163" s="37">
        <v>201.83333333333334</v>
      </c>
      <c r="G163" s="38">
        <v>198.66666666666669</v>
      </c>
      <c r="H163" s="38">
        <v>195.33333333333334</v>
      </c>
      <c r="I163" s="38">
        <v>192.16666666666669</v>
      </c>
      <c r="J163" s="38">
        <v>205.16666666666669</v>
      </c>
      <c r="K163" s="38">
        <v>208.33333333333337</v>
      </c>
      <c r="L163" s="38">
        <v>211.66666666666669</v>
      </c>
      <c r="M163" s="28">
        <v>205</v>
      </c>
      <c r="N163" s="28">
        <v>198.5</v>
      </c>
      <c r="O163" s="39">
        <v>14469000</v>
      </c>
      <c r="P163" s="40">
        <v>-4.8530282106924442E-2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106.6</v>
      </c>
      <c r="F164" s="37">
        <v>107.43333333333334</v>
      </c>
      <c r="G164" s="38">
        <v>105.46666666666667</v>
      </c>
      <c r="H164" s="38">
        <v>104.33333333333333</v>
      </c>
      <c r="I164" s="38">
        <v>102.36666666666666</v>
      </c>
      <c r="J164" s="38">
        <v>108.56666666666668</v>
      </c>
      <c r="K164" s="38">
        <v>110.53333333333335</v>
      </c>
      <c r="L164" s="38">
        <v>111.66666666666669</v>
      </c>
      <c r="M164" s="28">
        <v>109.4</v>
      </c>
      <c r="N164" s="28">
        <v>106.3</v>
      </c>
      <c r="O164" s="39">
        <v>60419000</v>
      </c>
      <c r="P164" s="40">
        <v>-8.6469989827060029E-3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2801.25</v>
      </c>
      <c r="F165" s="37">
        <v>2799.7000000000003</v>
      </c>
      <c r="G165" s="38">
        <v>2768.6500000000005</v>
      </c>
      <c r="H165" s="38">
        <v>2736.05</v>
      </c>
      <c r="I165" s="38">
        <v>2705.0000000000005</v>
      </c>
      <c r="J165" s="38">
        <v>2832.3000000000006</v>
      </c>
      <c r="K165" s="38">
        <v>2863.3500000000008</v>
      </c>
      <c r="L165" s="38">
        <v>2895.9500000000007</v>
      </c>
      <c r="M165" s="28">
        <v>2830.75</v>
      </c>
      <c r="N165" s="28">
        <v>2767.1</v>
      </c>
      <c r="O165" s="39">
        <v>2468500</v>
      </c>
      <c r="P165" s="40">
        <v>8.4771729139005211E-3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3004.15</v>
      </c>
      <c r="F166" s="37">
        <v>2997.6</v>
      </c>
      <c r="G166" s="38">
        <v>2942.85</v>
      </c>
      <c r="H166" s="38">
        <v>2881.55</v>
      </c>
      <c r="I166" s="38">
        <v>2826.8</v>
      </c>
      <c r="J166" s="38">
        <v>3058.8999999999996</v>
      </c>
      <c r="K166" s="38">
        <v>3113.6499999999996</v>
      </c>
      <c r="L166" s="38">
        <v>3174.9499999999994</v>
      </c>
      <c r="M166" s="28">
        <v>3052.35</v>
      </c>
      <c r="N166" s="28">
        <v>2936.3</v>
      </c>
      <c r="O166" s="39">
        <v>1899750</v>
      </c>
      <c r="P166" s="40">
        <v>4.6117841409691628E-2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36</v>
      </c>
      <c r="F167" s="37">
        <v>36.416666666666664</v>
      </c>
      <c r="G167" s="38">
        <v>35.333333333333329</v>
      </c>
      <c r="H167" s="38">
        <v>34.666666666666664</v>
      </c>
      <c r="I167" s="38">
        <v>33.583333333333329</v>
      </c>
      <c r="J167" s="38">
        <v>37.083333333333329</v>
      </c>
      <c r="K167" s="38">
        <v>38.166666666666657</v>
      </c>
      <c r="L167" s="38">
        <v>38.833333333333329</v>
      </c>
      <c r="M167" s="28">
        <v>37.5</v>
      </c>
      <c r="N167" s="28">
        <v>35.75</v>
      </c>
      <c r="O167" s="39">
        <v>252864000</v>
      </c>
      <c r="P167" s="40">
        <v>-6.9969987641970224E-2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2477.9</v>
      </c>
      <c r="F168" s="37">
        <v>2497.4</v>
      </c>
      <c r="G168" s="38">
        <v>2437.8500000000004</v>
      </c>
      <c r="H168" s="38">
        <v>2397.8000000000002</v>
      </c>
      <c r="I168" s="38">
        <v>2338.2500000000005</v>
      </c>
      <c r="J168" s="38">
        <v>2537.4500000000003</v>
      </c>
      <c r="K168" s="38">
        <v>2597.0000000000005</v>
      </c>
      <c r="L168" s="38">
        <v>2637.05</v>
      </c>
      <c r="M168" s="28">
        <v>2556.9499999999998</v>
      </c>
      <c r="N168" s="28">
        <v>2457.35</v>
      </c>
      <c r="O168" s="39">
        <v>1042200</v>
      </c>
      <c r="P168" s="40">
        <v>0.12209302325581395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201.65</v>
      </c>
      <c r="F169" s="37">
        <v>199.46666666666667</v>
      </c>
      <c r="G169" s="38">
        <v>189.18333333333334</v>
      </c>
      <c r="H169" s="38">
        <v>176.71666666666667</v>
      </c>
      <c r="I169" s="38">
        <v>166.43333333333334</v>
      </c>
      <c r="J169" s="38">
        <v>211.93333333333334</v>
      </c>
      <c r="K169" s="38">
        <v>222.2166666666667</v>
      </c>
      <c r="L169" s="38">
        <v>234.68333333333334</v>
      </c>
      <c r="M169" s="28">
        <v>209.75</v>
      </c>
      <c r="N169" s="28">
        <v>187</v>
      </c>
      <c r="O169" s="39">
        <v>59724000</v>
      </c>
      <c r="P169" s="40">
        <v>0.23327386262265834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1682.3</v>
      </c>
      <c r="F170" s="37">
        <v>1697.3666666666668</v>
      </c>
      <c r="G170" s="38">
        <v>1657.7333333333336</v>
      </c>
      <c r="H170" s="38">
        <v>1633.1666666666667</v>
      </c>
      <c r="I170" s="38">
        <v>1593.5333333333335</v>
      </c>
      <c r="J170" s="38">
        <v>1721.9333333333336</v>
      </c>
      <c r="K170" s="38">
        <v>1761.5666666666668</v>
      </c>
      <c r="L170" s="38">
        <v>1786.1333333333337</v>
      </c>
      <c r="M170" s="28">
        <v>1737</v>
      </c>
      <c r="N170" s="28">
        <v>1672.8</v>
      </c>
      <c r="O170" s="39">
        <v>4522991</v>
      </c>
      <c r="P170" s="40">
        <v>1.7208237986270022E-2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162.1</v>
      </c>
      <c r="F171" s="37">
        <v>163.86666666666665</v>
      </c>
      <c r="G171" s="38">
        <v>158.5333333333333</v>
      </c>
      <c r="H171" s="38">
        <v>154.96666666666667</v>
      </c>
      <c r="I171" s="38">
        <v>149.63333333333333</v>
      </c>
      <c r="J171" s="38">
        <v>167.43333333333328</v>
      </c>
      <c r="K171" s="38">
        <v>172.76666666666659</v>
      </c>
      <c r="L171" s="38">
        <v>176.33333333333326</v>
      </c>
      <c r="M171" s="28">
        <v>169.2</v>
      </c>
      <c r="N171" s="28">
        <v>160.30000000000001</v>
      </c>
      <c r="O171" s="39">
        <v>14570500</v>
      </c>
      <c r="P171" s="40">
        <v>9.2364208869063241E-2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711.3</v>
      </c>
      <c r="F172" s="37">
        <v>714.35</v>
      </c>
      <c r="G172" s="38">
        <v>697.95</v>
      </c>
      <c r="H172" s="38">
        <v>684.6</v>
      </c>
      <c r="I172" s="38">
        <v>668.2</v>
      </c>
      <c r="J172" s="38">
        <v>727.7</v>
      </c>
      <c r="K172" s="38">
        <v>744.09999999999991</v>
      </c>
      <c r="L172" s="38">
        <v>757.45</v>
      </c>
      <c r="M172" s="28">
        <v>730.75</v>
      </c>
      <c r="N172" s="28">
        <v>701</v>
      </c>
      <c r="O172" s="39">
        <v>4097000</v>
      </c>
      <c r="P172" s="40">
        <v>-7.8221490325236717E-3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112.45</v>
      </c>
      <c r="F173" s="37">
        <v>115.60000000000001</v>
      </c>
      <c r="G173" s="38">
        <v>108.80000000000001</v>
      </c>
      <c r="H173" s="38">
        <v>105.15</v>
      </c>
      <c r="I173" s="38">
        <v>98.350000000000009</v>
      </c>
      <c r="J173" s="38">
        <v>119.25000000000001</v>
      </c>
      <c r="K173" s="38">
        <v>126.05</v>
      </c>
      <c r="L173" s="38">
        <v>129.70000000000002</v>
      </c>
      <c r="M173" s="28">
        <v>122.4</v>
      </c>
      <c r="N173" s="28">
        <v>111.95</v>
      </c>
      <c r="O173" s="39">
        <v>53440000</v>
      </c>
      <c r="P173" s="40">
        <v>-1.4749262536873156E-2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97.85</v>
      </c>
      <c r="F174" s="37">
        <v>98.766666666666666</v>
      </c>
      <c r="G174" s="38">
        <v>96.583333333333329</v>
      </c>
      <c r="H174" s="38">
        <v>95.316666666666663</v>
      </c>
      <c r="I174" s="38">
        <v>93.133333333333326</v>
      </c>
      <c r="J174" s="38">
        <v>100.03333333333333</v>
      </c>
      <c r="K174" s="38">
        <v>102.21666666666667</v>
      </c>
      <c r="L174" s="38">
        <v>103.48333333333333</v>
      </c>
      <c r="M174" s="28">
        <v>100.95</v>
      </c>
      <c r="N174" s="28">
        <v>97.5</v>
      </c>
      <c r="O174" s="39">
        <v>35488000</v>
      </c>
      <c r="P174" s="40">
        <v>-4.4994617868675993E-2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2379.5500000000002</v>
      </c>
      <c r="F175" s="37">
        <v>2392.35</v>
      </c>
      <c r="G175" s="38">
        <v>2364.1999999999998</v>
      </c>
      <c r="H175" s="38">
        <v>2348.85</v>
      </c>
      <c r="I175" s="38">
        <v>2320.6999999999998</v>
      </c>
      <c r="J175" s="38">
        <v>2407.6999999999998</v>
      </c>
      <c r="K175" s="38">
        <v>2435.8500000000004</v>
      </c>
      <c r="L175" s="38">
        <v>2451.1999999999998</v>
      </c>
      <c r="M175" s="28">
        <v>2420.5</v>
      </c>
      <c r="N175" s="28">
        <v>2377</v>
      </c>
      <c r="O175" s="39">
        <v>37449250</v>
      </c>
      <c r="P175" s="40">
        <v>1.0939693337652521E-2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74.650000000000006</v>
      </c>
      <c r="F176" s="37">
        <v>75.233333333333334</v>
      </c>
      <c r="G176" s="38">
        <v>73.116666666666674</v>
      </c>
      <c r="H176" s="38">
        <v>71.583333333333343</v>
      </c>
      <c r="I176" s="38">
        <v>69.466666666666683</v>
      </c>
      <c r="J176" s="38">
        <v>76.766666666666666</v>
      </c>
      <c r="K176" s="38">
        <v>78.883333333333312</v>
      </c>
      <c r="L176" s="38">
        <v>80.416666666666657</v>
      </c>
      <c r="M176" s="28">
        <v>77.349999999999994</v>
      </c>
      <c r="N176" s="28">
        <v>73.7</v>
      </c>
      <c r="O176" s="39">
        <v>99798000</v>
      </c>
      <c r="P176" s="40">
        <v>8.4240929057103318E-4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878.7</v>
      </c>
      <c r="F177" s="37">
        <v>885.56666666666661</v>
      </c>
      <c r="G177" s="38">
        <v>860.08333333333326</v>
      </c>
      <c r="H177" s="38">
        <v>841.4666666666667</v>
      </c>
      <c r="I177" s="38">
        <v>815.98333333333335</v>
      </c>
      <c r="J177" s="38">
        <v>904.18333333333317</v>
      </c>
      <c r="K177" s="38">
        <v>929.66666666666652</v>
      </c>
      <c r="L177" s="38">
        <v>948.28333333333308</v>
      </c>
      <c r="M177" s="28">
        <v>911.05</v>
      </c>
      <c r="N177" s="28">
        <v>866.95</v>
      </c>
      <c r="O177" s="39">
        <v>4472000</v>
      </c>
      <c r="P177" s="40">
        <v>-8.9365504915102768E-4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1258.3499999999999</v>
      </c>
      <c r="F178" s="37">
        <v>1262.9999999999998</v>
      </c>
      <c r="G178" s="38">
        <v>1246.1999999999996</v>
      </c>
      <c r="H178" s="38">
        <v>1234.0499999999997</v>
      </c>
      <c r="I178" s="38">
        <v>1217.2499999999995</v>
      </c>
      <c r="J178" s="38">
        <v>1275.1499999999996</v>
      </c>
      <c r="K178" s="38">
        <v>1291.9499999999998</v>
      </c>
      <c r="L178" s="38">
        <v>1304.0999999999997</v>
      </c>
      <c r="M178" s="28">
        <v>1279.8</v>
      </c>
      <c r="N178" s="28">
        <v>1250.8499999999999</v>
      </c>
      <c r="O178" s="39">
        <v>5601750</v>
      </c>
      <c r="P178" s="40">
        <v>4.1677870395267543E-3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541.75</v>
      </c>
      <c r="F179" s="37">
        <v>541.38333333333333</v>
      </c>
      <c r="G179" s="38">
        <v>533.61666666666667</v>
      </c>
      <c r="H179" s="38">
        <v>525.48333333333335</v>
      </c>
      <c r="I179" s="38">
        <v>517.7166666666667</v>
      </c>
      <c r="J179" s="38">
        <v>549.51666666666665</v>
      </c>
      <c r="K179" s="38">
        <v>557.2833333333333</v>
      </c>
      <c r="L179" s="38">
        <v>565.41666666666663</v>
      </c>
      <c r="M179" s="28">
        <v>549.15</v>
      </c>
      <c r="N179" s="28">
        <v>533.25</v>
      </c>
      <c r="O179" s="39">
        <v>50667000</v>
      </c>
      <c r="P179" s="40">
        <v>-2.7775379213078894E-2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20829.5</v>
      </c>
      <c r="F180" s="37">
        <v>21019.133333333335</v>
      </c>
      <c r="G180" s="38">
        <v>20538.366666666669</v>
      </c>
      <c r="H180" s="38">
        <v>20247.233333333334</v>
      </c>
      <c r="I180" s="38">
        <v>19766.466666666667</v>
      </c>
      <c r="J180" s="38">
        <v>21310.26666666667</v>
      </c>
      <c r="K180" s="38">
        <v>21791.03333333334</v>
      </c>
      <c r="L180" s="38">
        <v>22082.166666666672</v>
      </c>
      <c r="M180" s="28">
        <v>21499.9</v>
      </c>
      <c r="N180" s="28">
        <v>20728</v>
      </c>
      <c r="O180" s="39">
        <v>486225</v>
      </c>
      <c r="P180" s="40">
        <v>-8.0946980436631705E-2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2767.5</v>
      </c>
      <c r="F181" s="37">
        <v>2794.25</v>
      </c>
      <c r="G181" s="38">
        <v>2732.5</v>
      </c>
      <c r="H181" s="38">
        <v>2697.5</v>
      </c>
      <c r="I181" s="38">
        <v>2635.75</v>
      </c>
      <c r="J181" s="38">
        <v>2829.25</v>
      </c>
      <c r="K181" s="38">
        <v>2891</v>
      </c>
      <c r="L181" s="38">
        <v>2926</v>
      </c>
      <c r="M181" s="28">
        <v>2856</v>
      </c>
      <c r="N181" s="28">
        <v>2759.25</v>
      </c>
      <c r="O181" s="39">
        <v>1659900</v>
      </c>
      <c r="P181" s="40">
        <v>1.753202966958867E-2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2513.5500000000002</v>
      </c>
      <c r="F182" s="37">
        <v>2513.75</v>
      </c>
      <c r="G182" s="38">
        <v>2472.5</v>
      </c>
      <c r="H182" s="38">
        <v>2431.4499999999998</v>
      </c>
      <c r="I182" s="38">
        <v>2390.1999999999998</v>
      </c>
      <c r="J182" s="38">
        <v>2554.8000000000002</v>
      </c>
      <c r="K182" s="38">
        <v>2596.0500000000002</v>
      </c>
      <c r="L182" s="38">
        <v>2637.1000000000004</v>
      </c>
      <c r="M182" s="28">
        <v>2555</v>
      </c>
      <c r="N182" s="28">
        <v>2472.6999999999998</v>
      </c>
      <c r="O182" s="39">
        <v>3809250</v>
      </c>
      <c r="P182" s="40">
        <v>2.368265245707519E-3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1176.8</v>
      </c>
      <c r="F183" s="37">
        <v>1175.9166666666667</v>
      </c>
      <c r="G183" s="38">
        <v>1148.6333333333334</v>
      </c>
      <c r="H183" s="38">
        <v>1120.4666666666667</v>
      </c>
      <c r="I183" s="38">
        <v>1093.1833333333334</v>
      </c>
      <c r="J183" s="38">
        <v>1204.0833333333335</v>
      </c>
      <c r="K183" s="38">
        <v>1231.3666666666668</v>
      </c>
      <c r="L183" s="38">
        <v>1259.5333333333335</v>
      </c>
      <c r="M183" s="28">
        <v>1203.2</v>
      </c>
      <c r="N183" s="28">
        <v>1147.75</v>
      </c>
      <c r="O183" s="39">
        <v>4768200</v>
      </c>
      <c r="P183" s="40">
        <v>-2.1064301552106431E-2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902.65</v>
      </c>
      <c r="F184" s="37">
        <v>909.56666666666661</v>
      </c>
      <c r="G184" s="38">
        <v>893.73333333333323</v>
      </c>
      <c r="H184" s="38">
        <v>884.81666666666661</v>
      </c>
      <c r="I184" s="38">
        <v>868.98333333333323</v>
      </c>
      <c r="J184" s="38">
        <v>918.48333333333323</v>
      </c>
      <c r="K184" s="38">
        <v>934.31666666666672</v>
      </c>
      <c r="L184" s="38">
        <v>943.23333333333323</v>
      </c>
      <c r="M184" s="28">
        <v>925.4</v>
      </c>
      <c r="N184" s="28">
        <v>900.65</v>
      </c>
      <c r="O184" s="39">
        <v>22703800</v>
      </c>
      <c r="P184" s="40">
        <v>-1.1791231223911521E-2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490.2</v>
      </c>
      <c r="F185" s="37">
        <v>493.33333333333331</v>
      </c>
      <c r="G185" s="38">
        <v>482.86666666666662</v>
      </c>
      <c r="H185" s="38">
        <v>475.5333333333333</v>
      </c>
      <c r="I185" s="38">
        <v>465.06666666666661</v>
      </c>
      <c r="J185" s="38">
        <v>500.66666666666663</v>
      </c>
      <c r="K185" s="38">
        <v>511.13333333333333</v>
      </c>
      <c r="L185" s="38">
        <v>518.4666666666667</v>
      </c>
      <c r="M185" s="28">
        <v>503.8</v>
      </c>
      <c r="N185" s="28">
        <v>486</v>
      </c>
      <c r="O185" s="39">
        <v>12099000</v>
      </c>
      <c r="P185" s="40">
        <v>5.2453027139874736E-2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556.1</v>
      </c>
      <c r="F186" s="37">
        <v>556.2166666666667</v>
      </c>
      <c r="G186" s="38">
        <v>549.33333333333337</v>
      </c>
      <c r="H186" s="38">
        <v>542.56666666666672</v>
      </c>
      <c r="I186" s="38">
        <v>535.68333333333339</v>
      </c>
      <c r="J186" s="38">
        <v>562.98333333333335</v>
      </c>
      <c r="K186" s="38">
        <v>569.86666666666656</v>
      </c>
      <c r="L186" s="38">
        <v>576.63333333333333</v>
      </c>
      <c r="M186" s="28">
        <v>563.1</v>
      </c>
      <c r="N186" s="28">
        <v>549.45000000000005</v>
      </c>
      <c r="O186" s="39">
        <v>3959000</v>
      </c>
      <c r="P186" s="40">
        <v>-2.535696701132447E-2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1061.5999999999999</v>
      </c>
      <c r="F187" s="37">
        <v>1072.8166666666666</v>
      </c>
      <c r="G187" s="38">
        <v>1019.7833333333333</v>
      </c>
      <c r="H187" s="38">
        <v>977.9666666666667</v>
      </c>
      <c r="I187" s="38">
        <v>924.93333333333339</v>
      </c>
      <c r="J187" s="38">
        <v>1114.6333333333332</v>
      </c>
      <c r="K187" s="38">
        <v>1167.6666666666665</v>
      </c>
      <c r="L187" s="38">
        <v>1209.4833333333331</v>
      </c>
      <c r="M187" s="28">
        <v>1125.8499999999999</v>
      </c>
      <c r="N187" s="28">
        <v>1031</v>
      </c>
      <c r="O187" s="39">
        <v>7687000</v>
      </c>
      <c r="P187" s="40">
        <v>-9.6921992481203006E-2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1130.25</v>
      </c>
      <c r="F188" s="37">
        <v>1128.1333333333334</v>
      </c>
      <c r="G188" s="38">
        <v>1101.2666666666669</v>
      </c>
      <c r="H188" s="38">
        <v>1072.2833333333335</v>
      </c>
      <c r="I188" s="38">
        <v>1045.416666666667</v>
      </c>
      <c r="J188" s="38">
        <v>1157.1166666666668</v>
      </c>
      <c r="K188" s="38">
        <v>1183.9833333333331</v>
      </c>
      <c r="L188" s="38">
        <v>1212.9666666666667</v>
      </c>
      <c r="M188" s="28">
        <v>1155</v>
      </c>
      <c r="N188" s="28">
        <v>1099.1500000000001</v>
      </c>
      <c r="O188" s="39">
        <v>2982000</v>
      </c>
      <c r="P188" s="40">
        <v>-1.5841584158415842E-2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780.4</v>
      </c>
      <c r="F189" s="37">
        <v>775.9</v>
      </c>
      <c r="G189" s="38">
        <v>767.34999999999991</v>
      </c>
      <c r="H189" s="38">
        <v>754.3</v>
      </c>
      <c r="I189" s="38">
        <v>745.74999999999989</v>
      </c>
      <c r="J189" s="38">
        <v>788.94999999999993</v>
      </c>
      <c r="K189" s="38">
        <v>797.49999999999989</v>
      </c>
      <c r="L189" s="38">
        <v>810.55</v>
      </c>
      <c r="M189" s="28">
        <v>784.45</v>
      </c>
      <c r="N189" s="28">
        <v>762.85</v>
      </c>
      <c r="O189" s="39">
        <v>8490600</v>
      </c>
      <c r="P189" s="40">
        <v>-5.0622231596709555E-3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397.9</v>
      </c>
      <c r="F190" s="37">
        <v>402.48333333333329</v>
      </c>
      <c r="G190" s="38">
        <v>387.06666666666661</v>
      </c>
      <c r="H190" s="38">
        <v>376.23333333333329</v>
      </c>
      <c r="I190" s="38">
        <v>360.81666666666661</v>
      </c>
      <c r="J190" s="38">
        <v>413.31666666666661</v>
      </c>
      <c r="K190" s="38">
        <v>428.73333333333323</v>
      </c>
      <c r="L190" s="38">
        <v>439.56666666666661</v>
      </c>
      <c r="M190" s="28">
        <v>417.9</v>
      </c>
      <c r="N190" s="28">
        <v>391.65</v>
      </c>
      <c r="O190" s="39">
        <v>77812125</v>
      </c>
      <c r="P190" s="40">
        <v>2.7201414624052372E-2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215.05</v>
      </c>
      <c r="F191" s="37">
        <v>216.96666666666667</v>
      </c>
      <c r="G191" s="38">
        <v>210.33333333333334</v>
      </c>
      <c r="H191" s="38">
        <v>205.61666666666667</v>
      </c>
      <c r="I191" s="38">
        <v>198.98333333333335</v>
      </c>
      <c r="J191" s="38">
        <v>221.68333333333334</v>
      </c>
      <c r="K191" s="38">
        <v>228.31666666666666</v>
      </c>
      <c r="L191" s="38">
        <v>233.03333333333333</v>
      </c>
      <c r="M191" s="28">
        <v>223.6</v>
      </c>
      <c r="N191" s="28">
        <v>212.25</v>
      </c>
      <c r="O191" s="39">
        <v>112171500</v>
      </c>
      <c r="P191" s="40">
        <v>-6.159918665151606E-3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99.7</v>
      </c>
      <c r="F192" s="37">
        <v>100.73333333333333</v>
      </c>
      <c r="G192" s="38">
        <v>97.216666666666669</v>
      </c>
      <c r="H192" s="38">
        <v>94.733333333333334</v>
      </c>
      <c r="I192" s="38">
        <v>91.216666666666669</v>
      </c>
      <c r="J192" s="38">
        <v>103.21666666666667</v>
      </c>
      <c r="K192" s="38">
        <v>106.73333333333335</v>
      </c>
      <c r="L192" s="38">
        <v>109.21666666666667</v>
      </c>
      <c r="M192" s="28">
        <v>104.25</v>
      </c>
      <c r="N192" s="28">
        <v>98.25</v>
      </c>
      <c r="O192" s="39">
        <v>253746250</v>
      </c>
      <c r="P192" s="40">
        <v>-6.6715469337503743E-3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3001.6</v>
      </c>
      <c r="F193" s="37">
        <v>2989.2166666666667</v>
      </c>
      <c r="G193" s="38">
        <v>2944.3333333333335</v>
      </c>
      <c r="H193" s="38">
        <v>2887.0666666666666</v>
      </c>
      <c r="I193" s="38">
        <v>2842.1833333333334</v>
      </c>
      <c r="J193" s="38">
        <v>3046.4833333333336</v>
      </c>
      <c r="K193" s="38">
        <v>3091.3666666666668</v>
      </c>
      <c r="L193" s="38">
        <v>3148.6333333333337</v>
      </c>
      <c r="M193" s="28">
        <v>3034.1</v>
      </c>
      <c r="N193" s="28">
        <v>2931.95</v>
      </c>
      <c r="O193" s="39">
        <v>13063200</v>
      </c>
      <c r="P193" s="40">
        <v>-8.2787678642600917E-3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1034.0999999999999</v>
      </c>
      <c r="F194" s="37">
        <v>1033.9666666666667</v>
      </c>
      <c r="G194" s="38">
        <v>1013.7333333333333</v>
      </c>
      <c r="H194" s="38">
        <v>993.36666666666667</v>
      </c>
      <c r="I194" s="38">
        <v>973.13333333333333</v>
      </c>
      <c r="J194" s="38">
        <v>1054.3333333333335</v>
      </c>
      <c r="K194" s="38">
        <v>1074.5666666666671</v>
      </c>
      <c r="L194" s="38">
        <v>1094.9333333333334</v>
      </c>
      <c r="M194" s="28">
        <v>1054.2</v>
      </c>
      <c r="N194" s="28">
        <v>1013.6</v>
      </c>
      <c r="O194" s="39">
        <v>16404600</v>
      </c>
      <c r="P194" s="40">
        <v>-4.3698335821710788E-3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2651.75</v>
      </c>
      <c r="F195" s="37">
        <v>2630.2833333333333</v>
      </c>
      <c r="G195" s="38">
        <v>2588.4666666666667</v>
      </c>
      <c r="H195" s="38">
        <v>2525.1833333333334</v>
      </c>
      <c r="I195" s="38">
        <v>2483.3666666666668</v>
      </c>
      <c r="J195" s="38">
        <v>2693.5666666666666</v>
      </c>
      <c r="K195" s="38">
        <v>2735.3833333333332</v>
      </c>
      <c r="L195" s="38">
        <v>2798.6666666666665</v>
      </c>
      <c r="M195" s="28">
        <v>2672.1</v>
      </c>
      <c r="N195" s="28">
        <v>2567</v>
      </c>
      <c r="O195" s="39">
        <v>4529625</v>
      </c>
      <c r="P195" s="40">
        <v>-1.1295735450601621E-2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1513.75</v>
      </c>
      <c r="F196" s="37">
        <v>1510.6666666666667</v>
      </c>
      <c r="G196" s="38">
        <v>1496.5333333333335</v>
      </c>
      <c r="H196" s="38">
        <v>1479.3166666666668</v>
      </c>
      <c r="I196" s="38">
        <v>1465.1833333333336</v>
      </c>
      <c r="J196" s="38">
        <v>1527.8833333333334</v>
      </c>
      <c r="K196" s="38">
        <v>1542.0166666666667</v>
      </c>
      <c r="L196" s="38">
        <v>1559.2333333333333</v>
      </c>
      <c r="M196" s="28">
        <v>1524.8</v>
      </c>
      <c r="N196" s="28">
        <v>1493.45</v>
      </c>
      <c r="O196" s="39">
        <v>1546000</v>
      </c>
      <c r="P196" s="40">
        <v>-2.4913276568905709E-2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495.9</v>
      </c>
      <c r="F197" s="37">
        <v>501.2833333333333</v>
      </c>
      <c r="G197" s="38">
        <v>488.01666666666665</v>
      </c>
      <c r="H197" s="38">
        <v>480.13333333333333</v>
      </c>
      <c r="I197" s="38">
        <v>466.86666666666667</v>
      </c>
      <c r="J197" s="38">
        <v>509.16666666666663</v>
      </c>
      <c r="K197" s="38">
        <v>522.43333333333328</v>
      </c>
      <c r="L197" s="38">
        <v>530.31666666666661</v>
      </c>
      <c r="M197" s="28">
        <v>514.54999999999995</v>
      </c>
      <c r="N197" s="28">
        <v>493.4</v>
      </c>
      <c r="O197" s="39">
        <v>4600500</v>
      </c>
      <c r="P197" s="40">
        <v>0.12179956108266277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1408.4</v>
      </c>
      <c r="F198" s="37">
        <v>1392.6166666666668</v>
      </c>
      <c r="G198" s="38">
        <v>1367.2833333333335</v>
      </c>
      <c r="H198" s="38">
        <v>1326.1666666666667</v>
      </c>
      <c r="I198" s="38">
        <v>1300.8333333333335</v>
      </c>
      <c r="J198" s="38">
        <v>1433.7333333333336</v>
      </c>
      <c r="K198" s="38">
        <v>1459.0666666666666</v>
      </c>
      <c r="L198" s="38">
        <v>1500.1833333333336</v>
      </c>
      <c r="M198" s="28">
        <v>1417.95</v>
      </c>
      <c r="N198" s="28">
        <v>1351.5</v>
      </c>
      <c r="O198" s="39">
        <v>4159325</v>
      </c>
      <c r="P198" s="40">
        <v>-4.7642762284196546E-2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1025.5999999999999</v>
      </c>
      <c r="F199" s="37">
        <v>1017.8666666666667</v>
      </c>
      <c r="G199" s="38">
        <v>1004.3333333333333</v>
      </c>
      <c r="H199" s="38">
        <v>983.06666666666661</v>
      </c>
      <c r="I199" s="38">
        <v>969.53333333333319</v>
      </c>
      <c r="J199" s="38">
        <v>1039.1333333333332</v>
      </c>
      <c r="K199" s="38">
        <v>1052.666666666667</v>
      </c>
      <c r="L199" s="38">
        <v>1073.9333333333334</v>
      </c>
      <c r="M199" s="28">
        <v>1031.4000000000001</v>
      </c>
      <c r="N199" s="28">
        <v>996.6</v>
      </c>
      <c r="O199" s="39">
        <v>8428000</v>
      </c>
      <c r="P199" s="40">
        <v>9.2162554426705373E-2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1645.15</v>
      </c>
      <c r="F200" s="37">
        <v>1643.3999999999999</v>
      </c>
      <c r="G200" s="38">
        <v>1613.4999999999998</v>
      </c>
      <c r="H200" s="38">
        <v>1581.85</v>
      </c>
      <c r="I200" s="38">
        <v>1551.9499999999998</v>
      </c>
      <c r="J200" s="38">
        <v>1675.0499999999997</v>
      </c>
      <c r="K200" s="38">
        <v>1704.9499999999998</v>
      </c>
      <c r="L200" s="38">
        <v>1736.5999999999997</v>
      </c>
      <c r="M200" s="28">
        <v>1673.3</v>
      </c>
      <c r="N200" s="28">
        <v>1611.75</v>
      </c>
      <c r="O200" s="39">
        <v>1128400</v>
      </c>
      <c r="P200" s="40">
        <v>-2.7911784975878703E-2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6170.95</v>
      </c>
      <c r="F201" s="37">
        <v>6136.8666666666659</v>
      </c>
      <c r="G201" s="38">
        <v>6035.0833333333321</v>
      </c>
      <c r="H201" s="38">
        <v>5899.2166666666662</v>
      </c>
      <c r="I201" s="38">
        <v>5797.4333333333325</v>
      </c>
      <c r="J201" s="38">
        <v>6272.7333333333318</v>
      </c>
      <c r="K201" s="38">
        <v>6374.5166666666664</v>
      </c>
      <c r="L201" s="38">
        <v>6510.3833333333314</v>
      </c>
      <c r="M201" s="28">
        <v>6238.65</v>
      </c>
      <c r="N201" s="28">
        <v>6001</v>
      </c>
      <c r="O201" s="39">
        <v>2252200</v>
      </c>
      <c r="P201" s="40">
        <v>-8.1858948226661232E-2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680.2</v>
      </c>
      <c r="F202" s="37">
        <v>682.91666666666663</v>
      </c>
      <c r="G202" s="38">
        <v>668.33333333333326</v>
      </c>
      <c r="H202" s="38">
        <v>656.46666666666658</v>
      </c>
      <c r="I202" s="38">
        <v>641.88333333333321</v>
      </c>
      <c r="J202" s="38">
        <v>694.7833333333333</v>
      </c>
      <c r="K202" s="38">
        <v>709.36666666666656</v>
      </c>
      <c r="L202" s="38">
        <v>721.23333333333335</v>
      </c>
      <c r="M202" s="28">
        <v>697.5</v>
      </c>
      <c r="N202" s="28">
        <v>671.05</v>
      </c>
      <c r="O202" s="39">
        <v>25766000</v>
      </c>
      <c r="P202" s="40">
        <v>7.0626492556272544E-3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264.35000000000002</v>
      </c>
      <c r="F203" s="37">
        <v>266.93333333333334</v>
      </c>
      <c r="G203" s="38">
        <v>256.81666666666666</v>
      </c>
      <c r="H203" s="38">
        <v>249.2833333333333</v>
      </c>
      <c r="I203" s="38">
        <v>239.16666666666663</v>
      </c>
      <c r="J203" s="38">
        <v>274.4666666666667</v>
      </c>
      <c r="K203" s="38">
        <v>284.58333333333337</v>
      </c>
      <c r="L203" s="38">
        <v>292.11666666666673</v>
      </c>
      <c r="M203" s="28">
        <v>277.05</v>
      </c>
      <c r="N203" s="28">
        <v>259.39999999999998</v>
      </c>
      <c r="O203" s="39">
        <v>33650500</v>
      </c>
      <c r="P203" s="40">
        <v>2.3670313089400225E-2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881.75</v>
      </c>
      <c r="F204" s="37">
        <v>910.96666666666658</v>
      </c>
      <c r="G204" s="38">
        <v>838.83333333333314</v>
      </c>
      <c r="H204" s="38">
        <v>795.91666666666652</v>
      </c>
      <c r="I204" s="38">
        <v>723.78333333333308</v>
      </c>
      <c r="J204" s="38">
        <v>953.88333333333321</v>
      </c>
      <c r="K204" s="38">
        <v>1026.0166666666667</v>
      </c>
      <c r="L204" s="38">
        <v>1068.9333333333334</v>
      </c>
      <c r="M204" s="28">
        <v>983.1</v>
      </c>
      <c r="N204" s="28">
        <v>868.05</v>
      </c>
      <c r="O204" s="39">
        <v>6723500</v>
      </c>
      <c r="P204" s="40">
        <v>0.10602072709327191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1632.5</v>
      </c>
      <c r="F205" s="37">
        <v>1632.0333333333335</v>
      </c>
      <c r="G205" s="38">
        <v>1609.366666666667</v>
      </c>
      <c r="H205" s="38">
        <v>1586.2333333333336</v>
      </c>
      <c r="I205" s="38">
        <v>1563.5666666666671</v>
      </c>
      <c r="J205" s="38">
        <v>1655.166666666667</v>
      </c>
      <c r="K205" s="38">
        <v>1677.8333333333335</v>
      </c>
      <c r="L205" s="38">
        <v>1700.9666666666669</v>
      </c>
      <c r="M205" s="28">
        <v>1654.7</v>
      </c>
      <c r="N205" s="28">
        <v>1608.9</v>
      </c>
      <c r="O205" s="39">
        <v>806050</v>
      </c>
      <c r="P205" s="40">
        <v>4.3610989969472304E-3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395.6</v>
      </c>
      <c r="F206" s="37">
        <v>393.3</v>
      </c>
      <c r="G206" s="38">
        <v>387.20000000000005</v>
      </c>
      <c r="H206" s="38">
        <v>378.8</v>
      </c>
      <c r="I206" s="38">
        <v>372.70000000000005</v>
      </c>
      <c r="J206" s="38">
        <v>401.70000000000005</v>
      </c>
      <c r="K206" s="38">
        <v>407.80000000000007</v>
      </c>
      <c r="L206" s="38">
        <v>416.20000000000005</v>
      </c>
      <c r="M206" s="28">
        <v>399.4</v>
      </c>
      <c r="N206" s="28">
        <v>384.9</v>
      </c>
      <c r="O206" s="39">
        <v>41757000</v>
      </c>
      <c r="P206" s="40">
        <v>-2.1029680686453792E-2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257.89999999999998</v>
      </c>
      <c r="F207" s="37">
        <v>255.21666666666667</v>
      </c>
      <c r="G207" s="38">
        <v>250.43333333333334</v>
      </c>
      <c r="H207" s="38">
        <v>242.96666666666667</v>
      </c>
      <c r="I207" s="38">
        <v>238.18333333333334</v>
      </c>
      <c r="J207" s="38">
        <v>262.68333333333334</v>
      </c>
      <c r="K207" s="38">
        <v>267.4666666666667</v>
      </c>
      <c r="L207" s="38">
        <v>274.93333333333334</v>
      </c>
      <c r="M207" s="28">
        <v>260</v>
      </c>
      <c r="N207" s="28">
        <v>247.75</v>
      </c>
      <c r="O207" s="39">
        <v>102492000</v>
      </c>
      <c r="P207" s="40">
        <v>-5.4257557302624292E-2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356.25</v>
      </c>
      <c r="F208" s="37">
        <v>355.98333333333335</v>
      </c>
      <c r="G208" s="38">
        <v>351.2166666666667</v>
      </c>
      <c r="H208" s="38">
        <v>346.18333333333334</v>
      </c>
      <c r="I208" s="38">
        <v>341.41666666666669</v>
      </c>
      <c r="J208" s="38">
        <v>361.01666666666671</v>
      </c>
      <c r="K208" s="38">
        <v>365.78333333333336</v>
      </c>
      <c r="L208" s="38">
        <v>370.81666666666672</v>
      </c>
      <c r="M208" s="28">
        <v>360.75</v>
      </c>
      <c r="N208" s="28">
        <v>350.95</v>
      </c>
      <c r="O208" s="39">
        <v>13426200</v>
      </c>
      <c r="P208" s="40">
        <v>-1.4402748414376321E-2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0" t="s">
        <v>16</v>
      </c>
      <c r="B8" s="472"/>
      <c r="C8" s="476" t="s">
        <v>20</v>
      </c>
      <c r="D8" s="476" t="s">
        <v>21</v>
      </c>
      <c r="E8" s="467" t="s">
        <v>22</v>
      </c>
      <c r="F8" s="468"/>
      <c r="G8" s="469"/>
      <c r="H8" s="467" t="s">
        <v>23</v>
      </c>
      <c r="I8" s="468"/>
      <c r="J8" s="469"/>
      <c r="K8" s="23"/>
      <c r="L8" s="50"/>
      <c r="M8" s="50"/>
      <c r="N8" s="1"/>
      <c r="O8" s="1"/>
    </row>
    <row r="9" spans="1:15" ht="36" customHeight="1">
      <c r="A9" s="474"/>
      <c r="B9" s="475"/>
      <c r="C9" s="475"/>
      <c r="D9" s="4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403" t="s">
        <v>230</v>
      </c>
      <c r="C10" s="403">
        <v>17016.3</v>
      </c>
      <c r="D10" s="403">
        <v>17063.666666666668</v>
      </c>
      <c r="E10" s="403">
        <v>16930.933333333334</v>
      </c>
      <c r="F10" s="403">
        <v>16845.566666666666</v>
      </c>
      <c r="G10" s="403">
        <v>16712.833333333332</v>
      </c>
      <c r="H10" s="403">
        <v>17149.033333333336</v>
      </c>
      <c r="I10" s="403">
        <v>17281.766666666666</v>
      </c>
      <c r="J10" s="403">
        <v>17367.133333333339</v>
      </c>
      <c r="K10" s="403">
        <v>17196.400000000001</v>
      </c>
      <c r="L10" s="403">
        <v>16978.3</v>
      </c>
      <c r="M10" s="404"/>
      <c r="N10" s="1"/>
      <c r="O10" s="1"/>
    </row>
    <row r="11" spans="1:15" ht="12.75" customHeight="1">
      <c r="A11" s="53">
        <v>2</v>
      </c>
      <c r="B11" s="268" t="s">
        <v>231</v>
      </c>
      <c r="C11" s="403">
        <v>38616.25</v>
      </c>
      <c r="D11" s="403">
        <v>38779.283333333333</v>
      </c>
      <c r="E11" s="403">
        <v>38329.166666666664</v>
      </c>
      <c r="F11" s="403">
        <v>38042.083333333328</v>
      </c>
      <c r="G11" s="403">
        <v>37591.96666666666</v>
      </c>
      <c r="H11" s="403">
        <v>39066.366666666669</v>
      </c>
      <c r="I11" s="403">
        <v>39516.483333333337</v>
      </c>
      <c r="J11" s="403">
        <v>39803.566666666673</v>
      </c>
      <c r="K11" s="403">
        <v>39229.4</v>
      </c>
      <c r="L11" s="403">
        <v>38492.199999999997</v>
      </c>
      <c r="M11" s="404"/>
      <c r="N11" s="1"/>
      <c r="O11" s="1"/>
    </row>
    <row r="12" spans="1:15" ht="12.75" customHeight="1">
      <c r="A12" s="53">
        <v>3</v>
      </c>
      <c r="B12" s="268" t="s">
        <v>232</v>
      </c>
      <c r="C12" s="269">
        <v>2530.85</v>
      </c>
      <c r="D12" s="269">
        <v>2537.15</v>
      </c>
      <c r="E12" s="269">
        <v>2478.3000000000002</v>
      </c>
      <c r="F12" s="269">
        <v>2425.75</v>
      </c>
      <c r="G12" s="269">
        <v>2366.9</v>
      </c>
      <c r="H12" s="269">
        <v>2589.7000000000003</v>
      </c>
      <c r="I12" s="269">
        <v>2648.5499999999997</v>
      </c>
      <c r="J12" s="269">
        <v>2701.1000000000004</v>
      </c>
      <c r="K12" s="269">
        <v>2596</v>
      </c>
      <c r="L12" s="269">
        <v>2484.6</v>
      </c>
      <c r="M12" s="404"/>
      <c r="N12" s="1"/>
      <c r="O12" s="1"/>
    </row>
    <row r="13" spans="1:15" ht="12.75" customHeight="1">
      <c r="A13" s="53">
        <v>4</v>
      </c>
      <c r="B13" s="268" t="s">
        <v>233</v>
      </c>
      <c r="C13" s="269">
        <v>4888.3999999999996</v>
      </c>
      <c r="D13" s="269">
        <v>4909.2</v>
      </c>
      <c r="E13" s="269">
        <v>4845.75</v>
      </c>
      <c r="F13" s="269">
        <v>4803.1000000000004</v>
      </c>
      <c r="G13" s="269">
        <v>4739.6500000000005</v>
      </c>
      <c r="H13" s="269">
        <v>4951.8499999999995</v>
      </c>
      <c r="I13" s="269">
        <v>5015.2999999999984</v>
      </c>
      <c r="J13" s="269">
        <v>5057.9499999999989</v>
      </c>
      <c r="K13" s="269">
        <v>4972.6499999999996</v>
      </c>
      <c r="L13" s="269">
        <v>4866.55</v>
      </c>
      <c r="M13" s="404"/>
      <c r="N13" s="1"/>
      <c r="O13" s="1"/>
    </row>
    <row r="14" spans="1:15" ht="12.75" customHeight="1">
      <c r="A14" s="53">
        <v>5</v>
      </c>
      <c r="B14" s="268" t="s">
        <v>234</v>
      </c>
      <c r="C14" s="269">
        <v>26743.65</v>
      </c>
      <c r="D14" s="269">
        <v>26659.850000000002</v>
      </c>
      <c r="E14" s="269">
        <v>26270.500000000004</v>
      </c>
      <c r="F14" s="269">
        <v>25797.350000000002</v>
      </c>
      <c r="G14" s="269">
        <v>25408.000000000004</v>
      </c>
      <c r="H14" s="269">
        <v>27133.000000000004</v>
      </c>
      <c r="I14" s="269">
        <v>27522.350000000002</v>
      </c>
      <c r="J14" s="269">
        <v>27995.500000000004</v>
      </c>
      <c r="K14" s="269">
        <v>27049.200000000001</v>
      </c>
      <c r="L14" s="269">
        <v>26186.7</v>
      </c>
      <c r="M14" s="404"/>
      <c r="N14" s="1"/>
      <c r="O14" s="1"/>
    </row>
    <row r="15" spans="1:15" ht="12.75" customHeight="1">
      <c r="A15" s="53">
        <v>6</v>
      </c>
      <c r="B15" s="268" t="s">
        <v>235</v>
      </c>
      <c r="C15" s="269">
        <v>3934.9</v>
      </c>
      <c r="D15" s="269">
        <v>3949.15</v>
      </c>
      <c r="E15" s="269">
        <v>3867.4</v>
      </c>
      <c r="F15" s="269">
        <v>3799.9</v>
      </c>
      <c r="G15" s="269">
        <v>3718.15</v>
      </c>
      <c r="H15" s="269">
        <v>4016.65</v>
      </c>
      <c r="I15" s="269">
        <v>4098.3999999999996</v>
      </c>
      <c r="J15" s="269">
        <v>4165.8999999999996</v>
      </c>
      <c r="K15" s="269">
        <v>4030.9</v>
      </c>
      <c r="L15" s="269">
        <v>3881.65</v>
      </c>
      <c r="M15" s="404"/>
      <c r="N15" s="1"/>
      <c r="O15" s="1"/>
    </row>
    <row r="16" spans="1:15" ht="12.75" customHeight="1">
      <c r="A16" s="53">
        <v>7</v>
      </c>
      <c r="B16" s="268" t="s">
        <v>236</v>
      </c>
      <c r="C16" s="269">
        <v>8174.45</v>
      </c>
      <c r="D16" s="269">
        <v>8210.7833333333328</v>
      </c>
      <c r="E16" s="269">
        <v>8058.5166666666664</v>
      </c>
      <c r="F16" s="269">
        <v>7942.5833333333339</v>
      </c>
      <c r="G16" s="269">
        <v>7790.3166666666675</v>
      </c>
      <c r="H16" s="269">
        <v>8326.7166666666653</v>
      </c>
      <c r="I16" s="269">
        <v>8478.9833333333318</v>
      </c>
      <c r="J16" s="269">
        <v>8594.9166666666642</v>
      </c>
      <c r="K16" s="269">
        <v>8363.0499999999993</v>
      </c>
      <c r="L16" s="269">
        <v>8094.85</v>
      </c>
      <c r="M16" s="404"/>
      <c r="N16" s="1"/>
      <c r="O16" s="1"/>
    </row>
    <row r="17" spans="1:15" ht="12.75" customHeight="1">
      <c r="A17" s="53">
        <v>8</v>
      </c>
      <c r="B17" s="405" t="s">
        <v>288</v>
      </c>
      <c r="C17" s="268">
        <v>3002.2</v>
      </c>
      <c r="D17" s="269">
        <v>3031.2333333333336</v>
      </c>
      <c r="E17" s="269">
        <v>2937.0166666666673</v>
      </c>
      <c r="F17" s="269">
        <v>2871.8333333333339</v>
      </c>
      <c r="G17" s="269">
        <v>2777.6166666666677</v>
      </c>
      <c r="H17" s="269">
        <v>3096.416666666667</v>
      </c>
      <c r="I17" s="269">
        <v>3190.6333333333332</v>
      </c>
      <c r="J17" s="269">
        <v>3255.8166666666666</v>
      </c>
      <c r="K17" s="268">
        <v>3125.45</v>
      </c>
      <c r="L17" s="268">
        <v>2966.05</v>
      </c>
      <c r="M17" s="268">
        <v>2.95539</v>
      </c>
      <c r="N17" s="1"/>
      <c r="O17" s="1"/>
    </row>
    <row r="18" spans="1:15" ht="12.75" customHeight="1">
      <c r="A18" s="53">
        <v>9</v>
      </c>
      <c r="B18" s="405" t="s">
        <v>43</v>
      </c>
      <c r="C18" s="268">
        <v>2378.25</v>
      </c>
      <c r="D18" s="269">
        <v>2401.4166666666665</v>
      </c>
      <c r="E18" s="269">
        <v>2326.833333333333</v>
      </c>
      <c r="F18" s="269">
        <v>2275.4166666666665</v>
      </c>
      <c r="G18" s="269">
        <v>2200.833333333333</v>
      </c>
      <c r="H18" s="269">
        <v>2452.833333333333</v>
      </c>
      <c r="I18" s="269">
        <v>2527.4166666666661</v>
      </c>
      <c r="J18" s="269">
        <v>2578.833333333333</v>
      </c>
      <c r="K18" s="268">
        <v>2476</v>
      </c>
      <c r="L18" s="268">
        <v>2350</v>
      </c>
      <c r="M18" s="268">
        <v>16.876719999999999</v>
      </c>
      <c r="N18" s="1"/>
      <c r="O18" s="1"/>
    </row>
    <row r="19" spans="1:15" ht="12.75" customHeight="1">
      <c r="A19" s="53">
        <v>10</v>
      </c>
      <c r="B19" s="405" t="s">
        <v>59</v>
      </c>
      <c r="C19" s="268">
        <v>597.15</v>
      </c>
      <c r="D19" s="269">
        <v>607.26666666666677</v>
      </c>
      <c r="E19" s="269">
        <v>579.53333333333353</v>
      </c>
      <c r="F19" s="269">
        <v>561.91666666666674</v>
      </c>
      <c r="G19" s="269">
        <v>534.18333333333351</v>
      </c>
      <c r="H19" s="269">
        <v>624.88333333333355</v>
      </c>
      <c r="I19" s="269">
        <v>652.6166666666669</v>
      </c>
      <c r="J19" s="269">
        <v>670.23333333333358</v>
      </c>
      <c r="K19" s="268">
        <v>635</v>
      </c>
      <c r="L19" s="268">
        <v>589.65</v>
      </c>
      <c r="M19" s="268">
        <v>29.57525</v>
      </c>
      <c r="N19" s="1"/>
      <c r="O19" s="1"/>
    </row>
    <row r="20" spans="1:15" ht="12.75" customHeight="1">
      <c r="A20" s="53">
        <v>11</v>
      </c>
      <c r="B20" s="405" t="s">
        <v>237</v>
      </c>
      <c r="C20" s="268">
        <v>17586.2</v>
      </c>
      <c r="D20" s="269">
        <v>17670.216666666671</v>
      </c>
      <c r="E20" s="269">
        <v>17397.78333333334</v>
      </c>
      <c r="F20" s="269">
        <v>17209.366666666669</v>
      </c>
      <c r="G20" s="269">
        <v>16936.933333333338</v>
      </c>
      <c r="H20" s="269">
        <v>17858.633333333342</v>
      </c>
      <c r="I20" s="269">
        <v>18131.066666666669</v>
      </c>
      <c r="J20" s="269">
        <v>18319.483333333344</v>
      </c>
      <c r="K20" s="268">
        <v>17942.650000000001</v>
      </c>
      <c r="L20" s="268">
        <v>17481.8</v>
      </c>
      <c r="M20" s="268">
        <v>0.35903000000000002</v>
      </c>
      <c r="N20" s="1"/>
      <c r="O20" s="1"/>
    </row>
    <row r="21" spans="1:15" ht="12.75" customHeight="1">
      <c r="A21" s="53">
        <v>12</v>
      </c>
      <c r="B21" s="405" t="s">
        <v>45</v>
      </c>
      <c r="C21" s="268">
        <v>3586.2</v>
      </c>
      <c r="D21" s="269">
        <v>3592.0666666666671</v>
      </c>
      <c r="E21" s="269">
        <v>3526.1333333333341</v>
      </c>
      <c r="F21" s="269">
        <v>3466.0666666666671</v>
      </c>
      <c r="G21" s="269">
        <v>3400.1333333333341</v>
      </c>
      <c r="H21" s="269">
        <v>3652.1333333333341</v>
      </c>
      <c r="I21" s="269">
        <v>3718.0666666666675</v>
      </c>
      <c r="J21" s="269">
        <v>3778.1333333333341</v>
      </c>
      <c r="K21" s="268">
        <v>3658</v>
      </c>
      <c r="L21" s="268">
        <v>3532</v>
      </c>
      <c r="M21" s="268">
        <v>31.239080000000001</v>
      </c>
      <c r="N21" s="1"/>
      <c r="O21" s="1"/>
    </row>
    <row r="22" spans="1:15" ht="12.75" customHeight="1">
      <c r="A22" s="53">
        <v>13</v>
      </c>
      <c r="B22" s="405" t="s">
        <v>238</v>
      </c>
      <c r="C22" s="268">
        <v>2210.35</v>
      </c>
      <c r="D22" s="269">
        <v>2230.3833333333332</v>
      </c>
      <c r="E22" s="269">
        <v>2160.9666666666662</v>
      </c>
      <c r="F22" s="269">
        <v>2111.583333333333</v>
      </c>
      <c r="G22" s="269">
        <v>2042.1666666666661</v>
      </c>
      <c r="H22" s="269">
        <v>2279.7666666666664</v>
      </c>
      <c r="I22" s="269">
        <v>2349.1833333333334</v>
      </c>
      <c r="J22" s="269">
        <v>2398.5666666666666</v>
      </c>
      <c r="K22" s="268">
        <v>2299.8000000000002</v>
      </c>
      <c r="L22" s="268">
        <v>2181</v>
      </c>
      <c r="M22" s="268">
        <v>18.650960000000001</v>
      </c>
      <c r="N22" s="1"/>
      <c r="O22" s="1"/>
    </row>
    <row r="23" spans="1:15" ht="12.75" customHeight="1">
      <c r="A23" s="53">
        <v>14</v>
      </c>
      <c r="B23" s="405" t="s">
        <v>46</v>
      </c>
      <c r="C23" s="268">
        <v>863.4</v>
      </c>
      <c r="D23" s="269">
        <v>876.18333333333339</v>
      </c>
      <c r="E23" s="269">
        <v>842.46666666666681</v>
      </c>
      <c r="F23" s="269">
        <v>821.53333333333342</v>
      </c>
      <c r="G23" s="269">
        <v>787.81666666666683</v>
      </c>
      <c r="H23" s="269">
        <v>897.11666666666679</v>
      </c>
      <c r="I23" s="269">
        <v>930.83333333333348</v>
      </c>
      <c r="J23" s="269">
        <v>951.76666666666677</v>
      </c>
      <c r="K23" s="268">
        <v>909.9</v>
      </c>
      <c r="L23" s="268">
        <v>855.25</v>
      </c>
      <c r="M23" s="268">
        <v>98.802359999999993</v>
      </c>
      <c r="N23" s="1"/>
      <c r="O23" s="1"/>
    </row>
    <row r="24" spans="1:15" ht="12.75" customHeight="1">
      <c r="A24" s="53">
        <v>15</v>
      </c>
      <c r="B24" s="405" t="s">
        <v>239</v>
      </c>
      <c r="C24" s="268">
        <v>3371.05</v>
      </c>
      <c r="D24" s="269">
        <v>3391.3833333333332</v>
      </c>
      <c r="E24" s="269">
        <v>3255.3166666666666</v>
      </c>
      <c r="F24" s="269">
        <v>3139.5833333333335</v>
      </c>
      <c r="G24" s="269">
        <v>3003.5166666666669</v>
      </c>
      <c r="H24" s="269">
        <v>3507.1166666666663</v>
      </c>
      <c r="I24" s="269">
        <v>3643.1833333333329</v>
      </c>
      <c r="J24" s="269">
        <v>3758.9166666666661</v>
      </c>
      <c r="K24" s="268">
        <v>3527.45</v>
      </c>
      <c r="L24" s="268">
        <v>3275.65</v>
      </c>
      <c r="M24" s="268">
        <v>3.95275</v>
      </c>
      <c r="N24" s="1"/>
      <c r="O24" s="1"/>
    </row>
    <row r="25" spans="1:15" ht="12.75" customHeight="1">
      <c r="A25" s="53">
        <v>16</v>
      </c>
      <c r="B25" s="405" t="s">
        <v>240</v>
      </c>
      <c r="C25" s="268">
        <v>3713</v>
      </c>
      <c r="D25" s="269">
        <v>3739</v>
      </c>
      <c r="E25" s="269">
        <v>3624</v>
      </c>
      <c r="F25" s="269">
        <v>3535</v>
      </c>
      <c r="G25" s="269">
        <v>3420</v>
      </c>
      <c r="H25" s="269">
        <v>3828</v>
      </c>
      <c r="I25" s="269">
        <v>3943</v>
      </c>
      <c r="J25" s="269">
        <v>4032</v>
      </c>
      <c r="K25" s="268">
        <v>3854</v>
      </c>
      <c r="L25" s="268">
        <v>3650</v>
      </c>
      <c r="M25" s="268">
        <v>3.6408</v>
      </c>
      <c r="N25" s="1"/>
      <c r="O25" s="1"/>
    </row>
    <row r="26" spans="1:15" ht="12.75" customHeight="1">
      <c r="A26" s="53">
        <v>17</v>
      </c>
      <c r="B26" s="405" t="s">
        <v>241</v>
      </c>
      <c r="C26" s="268">
        <v>107.65</v>
      </c>
      <c r="D26" s="269">
        <v>108.8</v>
      </c>
      <c r="E26" s="269">
        <v>106.35</v>
      </c>
      <c r="F26" s="269">
        <v>105.05</v>
      </c>
      <c r="G26" s="269">
        <v>102.6</v>
      </c>
      <c r="H26" s="269">
        <v>110.1</v>
      </c>
      <c r="I26" s="269">
        <v>112.55000000000001</v>
      </c>
      <c r="J26" s="269">
        <v>113.85</v>
      </c>
      <c r="K26" s="268">
        <v>111.25</v>
      </c>
      <c r="L26" s="268">
        <v>107.5</v>
      </c>
      <c r="M26" s="268">
        <v>26.846830000000001</v>
      </c>
      <c r="N26" s="1"/>
      <c r="O26" s="1"/>
    </row>
    <row r="27" spans="1:15" ht="12.75" customHeight="1">
      <c r="A27" s="53">
        <v>18</v>
      </c>
      <c r="B27" s="405" t="s">
        <v>41</v>
      </c>
      <c r="C27" s="268">
        <v>318</v>
      </c>
      <c r="D27" s="269">
        <v>321.91666666666669</v>
      </c>
      <c r="E27" s="269">
        <v>311.13333333333338</v>
      </c>
      <c r="F27" s="269">
        <v>304.26666666666671</v>
      </c>
      <c r="G27" s="269">
        <v>293.48333333333341</v>
      </c>
      <c r="H27" s="269">
        <v>328.78333333333336</v>
      </c>
      <c r="I27" s="269">
        <v>339.56666666666666</v>
      </c>
      <c r="J27" s="269">
        <v>346.43333333333334</v>
      </c>
      <c r="K27" s="268">
        <v>332.7</v>
      </c>
      <c r="L27" s="268">
        <v>315.05</v>
      </c>
      <c r="M27" s="268">
        <v>28.415389999999999</v>
      </c>
      <c r="N27" s="1"/>
      <c r="O27" s="1"/>
    </row>
    <row r="28" spans="1:15" ht="12.75" customHeight="1">
      <c r="A28" s="53">
        <v>19</v>
      </c>
      <c r="B28" s="405" t="s">
        <v>52</v>
      </c>
      <c r="C28" s="268">
        <v>595.6</v>
      </c>
      <c r="D28" s="269">
        <v>597.75</v>
      </c>
      <c r="E28" s="269">
        <v>588.95000000000005</v>
      </c>
      <c r="F28" s="269">
        <v>582.30000000000007</v>
      </c>
      <c r="G28" s="269">
        <v>573.50000000000011</v>
      </c>
      <c r="H28" s="269">
        <v>604.4</v>
      </c>
      <c r="I28" s="269">
        <v>613.19999999999993</v>
      </c>
      <c r="J28" s="269">
        <v>619.84999999999991</v>
      </c>
      <c r="K28" s="268">
        <v>606.54999999999995</v>
      </c>
      <c r="L28" s="268">
        <v>591.1</v>
      </c>
      <c r="M28" s="268">
        <v>0.71403000000000005</v>
      </c>
      <c r="N28" s="1"/>
      <c r="O28" s="1"/>
    </row>
    <row r="29" spans="1:15" ht="12.75" customHeight="1">
      <c r="A29" s="53">
        <v>20</v>
      </c>
      <c r="B29" s="405" t="s">
        <v>48</v>
      </c>
      <c r="C29" s="268">
        <v>3290.6</v>
      </c>
      <c r="D29" s="269">
        <v>3303.2333333333336</v>
      </c>
      <c r="E29" s="269">
        <v>3206.4666666666672</v>
      </c>
      <c r="F29" s="269">
        <v>3122.3333333333335</v>
      </c>
      <c r="G29" s="269">
        <v>3025.5666666666671</v>
      </c>
      <c r="H29" s="269">
        <v>3387.3666666666672</v>
      </c>
      <c r="I29" s="269">
        <v>3484.1333333333337</v>
      </c>
      <c r="J29" s="269">
        <v>3568.2666666666673</v>
      </c>
      <c r="K29" s="268">
        <v>3400</v>
      </c>
      <c r="L29" s="268">
        <v>3219.1</v>
      </c>
      <c r="M29" s="268">
        <v>2.2423899999999999</v>
      </c>
      <c r="N29" s="1"/>
      <c r="O29" s="1"/>
    </row>
    <row r="30" spans="1:15" ht="12.75" customHeight="1">
      <c r="A30" s="53">
        <v>21</v>
      </c>
      <c r="B30" s="405" t="s">
        <v>51</v>
      </c>
      <c r="C30" s="268">
        <v>511.2</v>
      </c>
      <c r="D30" s="269">
        <v>518.1</v>
      </c>
      <c r="E30" s="269">
        <v>492.20000000000005</v>
      </c>
      <c r="F30" s="269">
        <v>473.20000000000005</v>
      </c>
      <c r="G30" s="269">
        <v>447.30000000000007</v>
      </c>
      <c r="H30" s="269">
        <v>537.1</v>
      </c>
      <c r="I30" s="269">
        <v>562.99999999999989</v>
      </c>
      <c r="J30" s="269">
        <v>582</v>
      </c>
      <c r="K30" s="268">
        <v>544</v>
      </c>
      <c r="L30" s="268">
        <v>499.1</v>
      </c>
      <c r="M30" s="268">
        <v>177.56138999999999</v>
      </c>
      <c r="N30" s="1"/>
      <c r="O30" s="1"/>
    </row>
    <row r="31" spans="1:15" ht="12.75" customHeight="1">
      <c r="A31" s="53">
        <v>22</v>
      </c>
      <c r="B31" s="405" t="s">
        <v>53</v>
      </c>
      <c r="C31" s="268">
        <v>4282.7</v>
      </c>
      <c r="D31" s="269">
        <v>4298.083333333333</v>
      </c>
      <c r="E31" s="269">
        <v>4175.7166666666662</v>
      </c>
      <c r="F31" s="269">
        <v>4068.7333333333336</v>
      </c>
      <c r="G31" s="269">
        <v>3946.3666666666668</v>
      </c>
      <c r="H31" s="269">
        <v>4405.0666666666657</v>
      </c>
      <c r="I31" s="269">
        <v>4527.4333333333325</v>
      </c>
      <c r="J31" s="269">
        <v>4634.4166666666652</v>
      </c>
      <c r="K31" s="268">
        <v>4420.45</v>
      </c>
      <c r="L31" s="268">
        <v>4191.1000000000004</v>
      </c>
      <c r="M31" s="268">
        <v>8.4390099999999997</v>
      </c>
      <c r="N31" s="1"/>
      <c r="O31" s="1"/>
    </row>
    <row r="32" spans="1:15" ht="12.75" customHeight="1">
      <c r="A32" s="53">
        <v>23</v>
      </c>
      <c r="B32" s="405" t="s">
        <v>54</v>
      </c>
      <c r="C32" s="268">
        <v>274.05</v>
      </c>
      <c r="D32" s="269">
        <v>274.81666666666666</v>
      </c>
      <c r="E32" s="269">
        <v>266.5333333333333</v>
      </c>
      <c r="F32" s="269">
        <v>259.01666666666665</v>
      </c>
      <c r="G32" s="269">
        <v>250.73333333333329</v>
      </c>
      <c r="H32" s="269">
        <v>282.33333333333331</v>
      </c>
      <c r="I32" s="269">
        <v>290.61666666666673</v>
      </c>
      <c r="J32" s="269">
        <v>298.13333333333333</v>
      </c>
      <c r="K32" s="268">
        <v>283.10000000000002</v>
      </c>
      <c r="L32" s="268">
        <v>267.3</v>
      </c>
      <c r="M32" s="268">
        <v>39.535080000000001</v>
      </c>
      <c r="N32" s="1"/>
      <c r="O32" s="1"/>
    </row>
    <row r="33" spans="1:15" ht="12.75" customHeight="1">
      <c r="A33" s="53">
        <v>24</v>
      </c>
      <c r="B33" s="405" t="s">
        <v>55</v>
      </c>
      <c r="C33" s="268">
        <v>154.5</v>
      </c>
      <c r="D33" s="269">
        <v>154.51666666666665</v>
      </c>
      <c r="E33" s="269">
        <v>150.58333333333331</v>
      </c>
      <c r="F33" s="269">
        <v>146.66666666666666</v>
      </c>
      <c r="G33" s="269">
        <v>142.73333333333332</v>
      </c>
      <c r="H33" s="269">
        <v>158.43333333333331</v>
      </c>
      <c r="I33" s="269">
        <v>162.36666666666665</v>
      </c>
      <c r="J33" s="269">
        <v>166.2833333333333</v>
      </c>
      <c r="K33" s="268">
        <v>158.44999999999999</v>
      </c>
      <c r="L33" s="268">
        <v>150.6</v>
      </c>
      <c r="M33" s="268">
        <v>92.220060000000004</v>
      </c>
      <c r="N33" s="1"/>
      <c r="O33" s="1"/>
    </row>
    <row r="34" spans="1:15" ht="12.75" customHeight="1">
      <c r="A34" s="53">
        <v>25</v>
      </c>
      <c r="B34" s="405" t="s">
        <v>57</v>
      </c>
      <c r="C34" s="268">
        <v>3438.05</v>
      </c>
      <c r="D34" s="269">
        <v>3420.0166666666664</v>
      </c>
      <c r="E34" s="269">
        <v>3372.0333333333328</v>
      </c>
      <c r="F34" s="269">
        <v>3306.0166666666664</v>
      </c>
      <c r="G34" s="269">
        <v>3258.0333333333328</v>
      </c>
      <c r="H34" s="269">
        <v>3486.0333333333328</v>
      </c>
      <c r="I34" s="269">
        <v>3534.0166666666664</v>
      </c>
      <c r="J34" s="269">
        <v>3600.0333333333328</v>
      </c>
      <c r="K34" s="268">
        <v>3468</v>
      </c>
      <c r="L34" s="268">
        <v>3354</v>
      </c>
      <c r="M34" s="268">
        <v>14.29914</v>
      </c>
      <c r="N34" s="1"/>
      <c r="O34" s="1"/>
    </row>
    <row r="35" spans="1:15" ht="12.75" customHeight="1">
      <c r="A35" s="53">
        <v>26</v>
      </c>
      <c r="B35" s="405" t="s">
        <v>302</v>
      </c>
      <c r="C35" s="268">
        <v>2208.65</v>
      </c>
      <c r="D35" s="269">
        <v>2234.6166666666663</v>
      </c>
      <c r="E35" s="269">
        <v>2164.2333333333327</v>
      </c>
      <c r="F35" s="269">
        <v>2119.8166666666662</v>
      </c>
      <c r="G35" s="269">
        <v>2049.4333333333325</v>
      </c>
      <c r="H35" s="269">
        <v>2279.0333333333328</v>
      </c>
      <c r="I35" s="269">
        <v>2349.416666666667</v>
      </c>
      <c r="J35" s="269">
        <v>2393.833333333333</v>
      </c>
      <c r="K35" s="268">
        <v>2305</v>
      </c>
      <c r="L35" s="268">
        <v>2190.1999999999998</v>
      </c>
      <c r="M35" s="268">
        <v>6.4157599999999997</v>
      </c>
      <c r="N35" s="1"/>
      <c r="O35" s="1"/>
    </row>
    <row r="36" spans="1:15" ht="12.75" customHeight="1">
      <c r="A36" s="53">
        <v>27</v>
      </c>
      <c r="B36" s="405" t="s">
        <v>60</v>
      </c>
      <c r="C36" s="268">
        <v>502.15</v>
      </c>
      <c r="D36" s="269">
        <v>505.16666666666669</v>
      </c>
      <c r="E36" s="269">
        <v>494.83333333333337</v>
      </c>
      <c r="F36" s="269">
        <v>487.51666666666671</v>
      </c>
      <c r="G36" s="269">
        <v>477.18333333333339</v>
      </c>
      <c r="H36" s="269">
        <v>512.48333333333335</v>
      </c>
      <c r="I36" s="269">
        <v>522.81666666666672</v>
      </c>
      <c r="J36" s="269">
        <v>530.13333333333333</v>
      </c>
      <c r="K36" s="268">
        <v>515.5</v>
      </c>
      <c r="L36" s="268">
        <v>497.85</v>
      </c>
      <c r="M36" s="268">
        <v>11.090350000000001</v>
      </c>
      <c r="N36" s="1"/>
      <c r="O36" s="1"/>
    </row>
    <row r="37" spans="1:15" ht="12.75" customHeight="1">
      <c r="A37" s="53">
        <v>28</v>
      </c>
      <c r="B37" s="405" t="s">
        <v>243</v>
      </c>
      <c r="C37" s="268">
        <v>4375.3</v>
      </c>
      <c r="D37" s="269">
        <v>4361.4333333333334</v>
      </c>
      <c r="E37" s="269">
        <v>4274.8666666666668</v>
      </c>
      <c r="F37" s="269">
        <v>4174.4333333333334</v>
      </c>
      <c r="G37" s="269">
        <v>4087.8666666666668</v>
      </c>
      <c r="H37" s="269">
        <v>4461.8666666666668</v>
      </c>
      <c r="I37" s="269">
        <v>4548.4333333333343</v>
      </c>
      <c r="J37" s="269">
        <v>4648.8666666666668</v>
      </c>
      <c r="K37" s="268">
        <v>4448</v>
      </c>
      <c r="L37" s="268">
        <v>4261</v>
      </c>
      <c r="M37" s="268">
        <v>4.0307599999999999</v>
      </c>
      <c r="N37" s="1"/>
      <c r="O37" s="1"/>
    </row>
    <row r="38" spans="1:15" ht="12.75" customHeight="1">
      <c r="A38" s="53">
        <v>29</v>
      </c>
      <c r="B38" s="405" t="s">
        <v>61</v>
      </c>
      <c r="C38" s="268">
        <v>742.6</v>
      </c>
      <c r="D38" s="269">
        <v>749.0333333333333</v>
      </c>
      <c r="E38" s="269">
        <v>734.56666666666661</v>
      </c>
      <c r="F38" s="269">
        <v>726.5333333333333</v>
      </c>
      <c r="G38" s="269">
        <v>712.06666666666661</v>
      </c>
      <c r="H38" s="269">
        <v>757.06666666666661</v>
      </c>
      <c r="I38" s="269">
        <v>771.5333333333333</v>
      </c>
      <c r="J38" s="269">
        <v>779.56666666666661</v>
      </c>
      <c r="K38" s="268">
        <v>763.5</v>
      </c>
      <c r="L38" s="268">
        <v>741</v>
      </c>
      <c r="M38" s="268">
        <v>110.90327000000001</v>
      </c>
      <c r="N38" s="1"/>
      <c r="O38" s="1"/>
    </row>
    <row r="39" spans="1:15" ht="12.75" customHeight="1">
      <c r="A39" s="53">
        <v>30</v>
      </c>
      <c r="B39" s="405" t="s">
        <v>62</v>
      </c>
      <c r="C39" s="268">
        <v>3574.5</v>
      </c>
      <c r="D39" s="269">
        <v>3609.0833333333335</v>
      </c>
      <c r="E39" s="269">
        <v>3531.416666666667</v>
      </c>
      <c r="F39" s="269">
        <v>3488.3333333333335</v>
      </c>
      <c r="G39" s="269">
        <v>3410.666666666667</v>
      </c>
      <c r="H39" s="269">
        <v>3652.166666666667</v>
      </c>
      <c r="I39" s="269">
        <v>3729.8333333333339</v>
      </c>
      <c r="J39" s="269">
        <v>3772.916666666667</v>
      </c>
      <c r="K39" s="268">
        <v>3686.75</v>
      </c>
      <c r="L39" s="268">
        <v>3566</v>
      </c>
      <c r="M39" s="268">
        <v>5.1763700000000004</v>
      </c>
      <c r="N39" s="1"/>
      <c r="O39" s="1"/>
    </row>
    <row r="40" spans="1:15" ht="12.75" customHeight="1">
      <c r="A40" s="53">
        <v>31</v>
      </c>
      <c r="B40" s="405" t="s">
        <v>65</v>
      </c>
      <c r="C40" s="268">
        <v>7259.5</v>
      </c>
      <c r="D40" s="269">
        <v>7282.833333333333</v>
      </c>
      <c r="E40" s="269">
        <v>7105.6666666666661</v>
      </c>
      <c r="F40" s="269">
        <v>6951.833333333333</v>
      </c>
      <c r="G40" s="269">
        <v>6774.6666666666661</v>
      </c>
      <c r="H40" s="269">
        <v>7436.6666666666661</v>
      </c>
      <c r="I40" s="269">
        <v>7613.8333333333321</v>
      </c>
      <c r="J40" s="269">
        <v>7767.6666666666661</v>
      </c>
      <c r="K40" s="268">
        <v>7460</v>
      </c>
      <c r="L40" s="268">
        <v>7129</v>
      </c>
      <c r="M40" s="268">
        <v>18.752050000000001</v>
      </c>
      <c r="N40" s="1"/>
      <c r="O40" s="1"/>
    </row>
    <row r="41" spans="1:15" ht="12.75" customHeight="1">
      <c r="A41" s="53">
        <v>32</v>
      </c>
      <c r="B41" s="405" t="s">
        <v>64</v>
      </c>
      <c r="C41" s="268">
        <v>1676.8</v>
      </c>
      <c r="D41" s="269">
        <v>1694.4666666666665</v>
      </c>
      <c r="E41" s="269">
        <v>1643.833333333333</v>
      </c>
      <c r="F41" s="269">
        <v>1610.8666666666666</v>
      </c>
      <c r="G41" s="269">
        <v>1560.2333333333331</v>
      </c>
      <c r="H41" s="269">
        <v>1727.4333333333329</v>
      </c>
      <c r="I41" s="269">
        <v>1778.0666666666666</v>
      </c>
      <c r="J41" s="269">
        <v>1811.0333333333328</v>
      </c>
      <c r="K41" s="268">
        <v>1745.1</v>
      </c>
      <c r="L41" s="268">
        <v>1661.5</v>
      </c>
      <c r="M41" s="268">
        <v>49.151730000000001</v>
      </c>
      <c r="N41" s="1"/>
      <c r="O41" s="1"/>
    </row>
    <row r="42" spans="1:15" ht="12.75" customHeight="1">
      <c r="A42" s="53">
        <v>33</v>
      </c>
      <c r="B42" s="405" t="s">
        <v>244</v>
      </c>
      <c r="C42" s="268">
        <v>6760.85</v>
      </c>
      <c r="D42" s="269">
        <v>6751.6166666666659</v>
      </c>
      <c r="E42" s="269">
        <v>6664.2333333333318</v>
      </c>
      <c r="F42" s="269">
        <v>6567.6166666666659</v>
      </c>
      <c r="G42" s="269">
        <v>6480.2333333333318</v>
      </c>
      <c r="H42" s="269">
        <v>6848.2333333333318</v>
      </c>
      <c r="I42" s="269">
        <v>6935.616666666665</v>
      </c>
      <c r="J42" s="269">
        <v>7032.2333333333318</v>
      </c>
      <c r="K42" s="268">
        <v>6839</v>
      </c>
      <c r="L42" s="268">
        <v>6655</v>
      </c>
      <c r="M42" s="268">
        <v>0.82757999999999998</v>
      </c>
      <c r="N42" s="1"/>
      <c r="O42" s="1"/>
    </row>
    <row r="43" spans="1:15" ht="12.75" customHeight="1">
      <c r="A43" s="53">
        <v>34</v>
      </c>
      <c r="B43" s="405" t="s">
        <v>66</v>
      </c>
      <c r="C43" s="268">
        <v>1882.15</v>
      </c>
      <c r="D43" s="269">
        <v>1877.3666666666668</v>
      </c>
      <c r="E43" s="269">
        <v>1844.8833333333337</v>
      </c>
      <c r="F43" s="269">
        <v>1807.6166666666668</v>
      </c>
      <c r="G43" s="269">
        <v>1775.1333333333337</v>
      </c>
      <c r="H43" s="269">
        <v>1914.6333333333337</v>
      </c>
      <c r="I43" s="269">
        <v>1947.1166666666668</v>
      </c>
      <c r="J43" s="269">
        <v>1984.3833333333337</v>
      </c>
      <c r="K43" s="268">
        <v>1909.85</v>
      </c>
      <c r="L43" s="268">
        <v>1840.1</v>
      </c>
      <c r="M43" s="268">
        <v>5.6579199999999998</v>
      </c>
      <c r="N43" s="1"/>
      <c r="O43" s="1"/>
    </row>
    <row r="44" spans="1:15" ht="12.75" customHeight="1">
      <c r="A44" s="53">
        <v>35</v>
      </c>
      <c r="B44" s="405" t="s">
        <v>67</v>
      </c>
      <c r="C44" s="268">
        <v>261.55</v>
      </c>
      <c r="D44" s="269">
        <v>265.46666666666664</v>
      </c>
      <c r="E44" s="269">
        <v>255.43333333333328</v>
      </c>
      <c r="F44" s="269">
        <v>249.31666666666666</v>
      </c>
      <c r="G44" s="269">
        <v>239.2833333333333</v>
      </c>
      <c r="H44" s="269">
        <v>271.58333333333326</v>
      </c>
      <c r="I44" s="269">
        <v>281.61666666666667</v>
      </c>
      <c r="J44" s="269">
        <v>287.73333333333323</v>
      </c>
      <c r="K44" s="268">
        <v>275.5</v>
      </c>
      <c r="L44" s="268">
        <v>259.35000000000002</v>
      </c>
      <c r="M44" s="268">
        <v>190.78648999999999</v>
      </c>
      <c r="N44" s="1"/>
      <c r="O44" s="1"/>
    </row>
    <row r="45" spans="1:15" ht="12.75" customHeight="1">
      <c r="A45" s="53">
        <v>36</v>
      </c>
      <c r="B45" s="405" t="s">
        <v>68</v>
      </c>
      <c r="C45" s="268">
        <v>128.15</v>
      </c>
      <c r="D45" s="269">
        <v>127.7</v>
      </c>
      <c r="E45" s="269">
        <v>124.95000000000002</v>
      </c>
      <c r="F45" s="269">
        <v>121.75000000000001</v>
      </c>
      <c r="G45" s="269">
        <v>119.00000000000003</v>
      </c>
      <c r="H45" s="269">
        <v>130.9</v>
      </c>
      <c r="I45" s="269">
        <v>133.64999999999998</v>
      </c>
      <c r="J45" s="269">
        <v>136.85</v>
      </c>
      <c r="K45" s="268">
        <v>130.44999999999999</v>
      </c>
      <c r="L45" s="268">
        <v>124.5</v>
      </c>
      <c r="M45" s="268">
        <v>373.31411000000003</v>
      </c>
      <c r="N45" s="1"/>
      <c r="O45" s="1"/>
    </row>
    <row r="46" spans="1:15" ht="12.75" customHeight="1">
      <c r="A46" s="53">
        <v>37</v>
      </c>
      <c r="B46" s="405" t="s">
        <v>245</v>
      </c>
      <c r="C46" s="268">
        <v>47.4</v>
      </c>
      <c r="D46" s="269">
        <v>47.933333333333337</v>
      </c>
      <c r="E46" s="269">
        <v>46.416666666666671</v>
      </c>
      <c r="F46" s="269">
        <v>45.433333333333337</v>
      </c>
      <c r="G46" s="269">
        <v>43.916666666666671</v>
      </c>
      <c r="H46" s="269">
        <v>48.916666666666671</v>
      </c>
      <c r="I46" s="269">
        <v>50.433333333333337</v>
      </c>
      <c r="J46" s="269">
        <v>51.416666666666671</v>
      </c>
      <c r="K46" s="268">
        <v>49.45</v>
      </c>
      <c r="L46" s="268">
        <v>46.95</v>
      </c>
      <c r="M46" s="268">
        <v>31.131620000000002</v>
      </c>
      <c r="N46" s="1"/>
      <c r="O46" s="1"/>
    </row>
    <row r="47" spans="1:15" ht="12.75" customHeight="1">
      <c r="A47" s="53">
        <v>38</v>
      </c>
      <c r="B47" s="405" t="s">
        <v>69</v>
      </c>
      <c r="C47" s="268">
        <v>1811.75</v>
      </c>
      <c r="D47" s="269">
        <v>1812.5833333333333</v>
      </c>
      <c r="E47" s="269">
        <v>1777.1666666666665</v>
      </c>
      <c r="F47" s="269">
        <v>1742.5833333333333</v>
      </c>
      <c r="G47" s="269">
        <v>1707.1666666666665</v>
      </c>
      <c r="H47" s="269">
        <v>1847.1666666666665</v>
      </c>
      <c r="I47" s="269">
        <v>1882.583333333333</v>
      </c>
      <c r="J47" s="269">
        <v>1917.1666666666665</v>
      </c>
      <c r="K47" s="268">
        <v>1848</v>
      </c>
      <c r="L47" s="268">
        <v>1778</v>
      </c>
      <c r="M47" s="268">
        <v>2.3088600000000001</v>
      </c>
      <c r="N47" s="1"/>
      <c r="O47" s="1"/>
    </row>
    <row r="48" spans="1:15" ht="12.75" customHeight="1">
      <c r="A48" s="53">
        <v>39</v>
      </c>
      <c r="B48" s="405" t="s">
        <v>72</v>
      </c>
      <c r="C48" s="268">
        <v>626.75</v>
      </c>
      <c r="D48" s="269">
        <v>628.44999999999993</v>
      </c>
      <c r="E48" s="269">
        <v>620.59999999999991</v>
      </c>
      <c r="F48" s="269">
        <v>614.44999999999993</v>
      </c>
      <c r="G48" s="269">
        <v>606.59999999999991</v>
      </c>
      <c r="H48" s="269">
        <v>634.59999999999991</v>
      </c>
      <c r="I48" s="269">
        <v>642.45000000000005</v>
      </c>
      <c r="J48" s="269">
        <v>648.59999999999991</v>
      </c>
      <c r="K48" s="268">
        <v>636.29999999999995</v>
      </c>
      <c r="L48" s="268">
        <v>622.29999999999995</v>
      </c>
      <c r="M48" s="268">
        <v>9.2959099999999992</v>
      </c>
      <c r="N48" s="1"/>
      <c r="O48" s="1"/>
    </row>
    <row r="49" spans="1:15" ht="12.75" customHeight="1">
      <c r="A49" s="53">
        <v>40</v>
      </c>
      <c r="B49" s="405" t="s">
        <v>71</v>
      </c>
      <c r="C49" s="268">
        <v>100.7</v>
      </c>
      <c r="D49" s="269">
        <v>101.73333333333333</v>
      </c>
      <c r="E49" s="269">
        <v>98.466666666666669</v>
      </c>
      <c r="F49" s="269">
        <v>96.233333333333334</v>
      </c>
      <c r="G49" s="269">
        <v>92.966666666666669</v>
      </c>
      <c r="H49" s="269">
        <v>103.96666666666667</v>
      </c>
      <c r="I49" s="269">
        <v>107.23333333333335</v>
      </c>
      <c r="J49" s="269">
        <v>109.46666666666667</v>
      </c>
      <c r="K49" s="268">
        <v>105</v>
      </c>
      <c r="L49" s="268">
        <v>99.5</v>
      </c>
      <c r="M49" s="268">
        <v>415.67351000000002</v>
      </c>
      <c r="N49" s="1"/>
      <c r="O49" s="1"/>
    </row>
    <row r="50" spans="1:15" ht="12.75" customHeight="1">
      <c r="A50" s="53">
        <v>41</v>
      </c>
      <c r="B50" s="405" t="s">
        <v>73</v>
      </c>
      <c r="C50" s="268">
        <v>723.9</v>
      </c>
      <c r="D50" s="269">
        <v>725.33333333333337</v>
      </c>
      <c r="E50" s="269">
        <v>706.66666666666674</v>
      </c>
      <c r="F50" s="269">
        <v>689.43333333333339</v>
      </c>
      <c r="G50" s="269">
        <v>670.76666666666677</v>
      </c>
      <c r="H50" s="269">
        <v>742.56666666666672</v>
      </c>
      <c r="I50" s="269">
        <v>761.23333333333346</v>
      </c>
      <c r="J50" s="269">
        <v>778.4666666666667</v>
      </c>
      <c r="K50" s="268">
        <v>744</v>
      </c>
      <c r="L50" s="268">
        <v>708.1</v>
      </c>
      <c r="M50" s="268">
        <v>10.93066</v>
      </c>
      <c r="N50" s="1"/>
      <c r="O50" s="1"/>
    </row>
    <row r="51" spans="1:15" ht="12.75" customHeight="1">
      <c r="A51" s="53">
        <v>42</v>
      </c>
      <c r="B51" s="405" t="s">
        <v>76</v>
      </c>
      <c r="C51" s="268">
        <v>55.35</v>
      </c>
      <c r="D51" s="269">
        <v>56</v>
      </c>
      <c r="E51" s="269">
        <v>54.25</v>
      </c>
      <c r="F51" s="269">
        <v>53.15</v>
      </c>
      <c r="G51" s="269">
        <v>51.4</v>
      </c>
      <c r="H51" s="269">
        <v>57.1</v>
      </c>
      <c r="I51" s="269">
        <v>58.85</v>
      </c>
      <c r="J51" s="269">
        <v>59.95</v>
      </c>
      <c r="K51" s="268">
        <v>57.75</v>
      </c>
      <c r="L51" s="268">
        <v>54.9</v>
      </c>
      <c r="M51" s="268">
        <v>232.20635999999999</v>
      </c>
      <c r="N51" s="1"/>
      <c r="O51" s="1"/>
    </row>
    <row r="52" spans="1:15" ht="12.75" customHeight="1">
      <c r="A52" s="53">
        <v>43</v>
      </c>
      <c r="B52" s="405" t="s">
        <v>80</v>
      </c>
      <c r="C52" s="268">
        <v>304.89999999999998</v>
      </c>
      <c r="D52" s="269">
        <v>307.91666666666663</v>
      </c>
      <c r="E52" s="269">
        <v>299.88333333333327</v>
      </c>
      <c r="F52" s="269">
        <v>294.86666666666662</v>
      </c>
      <c r="G52" s="269">
        <v>286.83333333333326</v>
      </c>
      <c r="H52" s="269">
        <v>312.93333333333328</v>
      </c>
      <c r="I52" s="269">
        <v>320.96666666666658</v>
      </c>
      <c r="J52" s="269">
        <v>325.98333333333329</v>
      </c>
      <c r="K52" s="268">
        <v>315.95</v>
      </c>
      <c r="L52" s="268">
        <v>302.89999999999998</v>
      </c>
      <c r="M52" s="268">
        <v>54.67239</v>
      </c>
      <c r="N52" s="1"/>
      <c r="O52" s="1"/>
    </row>
    <row r="53" spans="1:15" ht="12.75" customHeight="1">
      <c r="A53" s="53">
        <v>44</v>
      </c>
      <c r="B53" s="405" t="s">
        <v>75</v>
      </c>
      <c r="C53" s="268">
        <v>755.05</v>
      </c>
      <c r="D53" s="269">
        <v>759.79999999999984</v>
      </c>
      <c r="E53" s="269">
        <v>748.4499999999997</v>
      </c>
      <c r="F53" s="269">
        <v>741.84999999999991</v>
      </c>
      <c r="G53" s="269">
        <v>730.49999999999977</v>
      </c>
      <c r="H53" s="269">
        <v>766.39999999999964</v>
      </c>
      <c r="I53" s="269">
        <v>777.74999999999977</v>
      </c>
      <c r="J53" s="269">
        <v>784.34999999999957</v>
      </c>
      <c r="K53" s="268">
        <v>771.15</v>
      </c>
      <c r="L53" s="268">
        <v>753.2</v>
      </c>
      <c r="M53" s="268">
        <v>131.44297</v>
      </c>
      <c r="N53" s="1"/>
      <c r="O53" s="1"/>
    </row>
    <row r="54" spans="1:15" ht="12.75" customHeight="1">
      <c r="A54" s="53">
        <v>45</v>
      </c>
      <c r="B54" s="405" t="s">
        <v>77</v>
      </c>
      <c r="C54" s="268">
        <v>276.05</v>
      </c>
      <c r="D54" s="269">
        <v>278.40000000000003</v>
      </c>
      <c r="E54" s="269">
        <v>273.00000000000006</v>
      </c>
      <c r="F54" s="269">
        <v>269.95000000000005</v>
      </c>
      <c r="G54" s="269">
        <v>264.55000000000007</v>
      </c>
      <c r="H54" s="269">
        <v>281.45000000000005</v>
      </c>
      <c r="I54" s="269">
        <v>286.85000000000002</v>
      </c>
      <c r="J54" s="269">
        <v>289.90000000000003</v>
      </c>
      <c r="K54" s="268">
        <v>283.8</v>
      </c>
      <c r="L54" s="268">
        <v>275.35000000000002</v>
      </c>
      <c r="M54" s="268">
        <v>13.526579999999999</v>
      </c>
      <c r="N54" s="1"/>
      <c r="O54" s="1"/>
    </row>
    <row r="55" spans="1:15" ht="12.75" customHeight="1">
      <c r="A55" s="53">
        <v>46</v>
      </c>
      <c r="B55" s="405" t="s">
        <v>78</v>
      </c>
      <c r="C55" s="268">
        <v>15855.95</v>
      </c>
      <c r="D55" s="269">
        <v>15884.416666666666</v>
      </c>
      <c r="E55" s="269">
        <v>15570.833333333332</v>
      </c>
      <c r="F55" s="269">
        <v>15285.716666666665</v>
      </c>
      <c r="G55" s="269">
        <v>14972.133333333331</v>
      </c>
      <c r="H55" s="269">
        <v>16169.533333333333</v>
      </c>
      <c r="I55" s="269">
        <v>16483.116666666665</v>
      </c>
      <c r="J55" s="269">
        <v>16768.233333333334</v>
      </c>
      <c r="K55" s="268">
        <v>16198</v>
      </c>
      <c r="L55" s="268">
        <v>15599.3</v>
      </c>
      <c r="M55" s="268">
        <v>0.36709999999999998</v>
      </c>
      <c r="N55" s="1"/>
      <c r="O55" s="1"/>
    </row>
    <row r="56" spans="1:15" ht="12.75" customHeight="1">
      <c r="A56" s="53">
        <v>47</v>
      </c>
      <c r="B56" s="405" t="s">
        <v>81</v>
      </c>
      <c r="C56" s="268">
        <v>3787.5</v>
      </c>
      <c r="D56" s="269">
        <v>3796.9500000000003</v>
      </c>
      <c r="E56" s="269">
        <v>3766.0500000000006</v>
      </c>
      <c r="F56" s="269">
        <v>3744.6000000000004</v>
      </c>
      <c r="G56" s="269">
        <v>3713.7000000000007</v>
      </c>
      <c r="H56" s="269">
        <v>3818.4000000000005</v>
      </c>
      <c r="I56" s="269">
        <v>3849.3</v>
      </c>
      <c r="J56" s="269">
        <v>3870.7500000000005</v>
      </c>
      <c r="K56" s="268">
        <v>3827.85</v>
      </c>
      <c r="L56" s="268">
        <v>3775.5</v>
      </c>
      <c r="M56" s="268">
        <v>6.2688199999999998</v>
      </c>
      <c r="N56" s="1"/>
      <c r="O56" s="1"/>
    </row>
    <row r="57" spans="1:15" ht="12.75" customHeight="1">
      <c r="A57" s="53">
        <v>48</v>
      </c>
      <c r="B57" s="405" t="s">
        <v>82</v>
      </c>
      <c r="C57" s="268">
        <v>217.15</v>
      </c>
      <c r="D57" s="269">
        <v>220.2833333333333</v>
      </c>
      <c r="E57" s="269">
        <v>213.06666666666661</v>
      </c>
      <c r="F57" s="269">
        <v>208.98333333333329</v>
      </c>
      <c r="G57" s="269">
        <v>201.76666666666659</v>
      </c>
      <c r="H57" s="269">
        <v>224.36666666666662</v>
      </c>
      <c r="I57" s="269">
        <v>231.58333333333331</v>
      </c>
      <c r="J57" s="269">
        <v>235.66666666666663</v>
      </c>
      <c r="K57" s="268">
        <v>227.5</v>
      </c>
      <c r="L57" s="268">
        <v>216.2</v>
      </c>
      <c r="M57" s="268">
        <v>101.67429</v>
      </c>
      <c r="N57" s="1"/>
      <c r="O57" s="1"/>
    </row>
    <row r="58" spans="1:15" ht="12.75" customHeight="1">
      <c r="A58" s="53">
        <v>49</v>
      </c>
      <c r="B58" s="405" t="s">
        <v>83</v>
      </c>
      <c r="C58" s="268">
        <v>713.95</v>
      </c>
      <c r="D58" s="269">
        <v>713.30000000000007</v>
      </c>
      <c r="E58" s="269">
        <v>694.65000000000009</v>
      </c>
      <c r="F58" s="269">
        <v>675.35</v>
      </c>
      <c r="G58" s="269">
        <v>656.7</v>
      </c>
      <c r="H58" s="269">
        <v>732.60000000000014</v>
      </c>
      <c r="I58" s="269">
        <v>751.25</v>
      </c>
      <c r="J58" s="269">
        <v>770.55000000000018</v>
      </c>
      <c r="K58" s="268">
        <v>731.95</v>
      </c>
      <c r="L58" s="268">
        <v>694</v>
      </c>
      <c r="M58" s="268">
        <v>21.678059999999999</v>
      </c>
      <c r="N58" s="1"/>
      <c r="O58" s="1"/>
    </row>
    <row r="59" spans="1:15" ht="12.75" customHeight="1">
      <c r="A59" s="53">
        <v>50</v>
      </c>
      <c r="B59" s="405" t="s">
        <v>84</v>
      </c>
      <c r="C59" s="268">
        <v>1065.6500000000001</v>
      </c>
      <c r="D59" s="269">
        <v>1065.9000000000001</v>
      </c>
      <c r="E59" s="269">
        <v>1050.6000000000001</v>
      </c>
      <c r="F59" s="269">
        <v>1035.55</v>
      </c>
      <c r="G59" s="269">
        <v>1020.25</v>
      </c>
      <c r="H59" s="269">
        <v>1080.9500000000003</v>
      </c>
      <c r="I59" s="269">
        <v>1096.2500000000005</v>
      </c>
      <c r="J59" s="269">
        <v>1111.3000000000004</v>
      </c>
      <c r="K59" s="268">
        <v>1081.2</v>
      </c>
      <c r="L59" s="268">
        <v>1050.8499999999999</v>
      </c>
      <c r="M59" s="268">
        <v>12.1945</v>
      </c>
      <c r="N59" s="1"/>
      <c r="O59" s="1"/>
    </row>
    <row r="60" spans="1:15" ht="12.75" customHeight="1">
      <c r="A60" s="53">
        <v>51</v>
      </c>
      <c r="B60" s="405" t="s">
        <v>830</v>
      </c>
      <c r="C60" s="268">
        <v>1759.5</v>
      </c>
      <c r="D60" s="269">
        <v>1783.0833333333333</v>
      </c>
      <c r="E60" s="269">
        <v>1726.4166666666665</v>
      </c>
      <c r="F60" s="269">
        <v>1693.3333333333333</v>
      </c>
      <c r="G60" s="269">
        <v>1636.6666666666665</v>
      </c>
      <c r="H60" s="269">
        <v>1816.1666666666665</v>
      </c>
      <c r="I60" s="269">
        <v>1872.833333333333</v>
      </c>
      <c r="J60" s="269">
        <v>1905.9166666666665</v>
      </c>
      <c r="K60" s="268">
        <v>1839.75</v>
      </c>
      <c r="L60" s="268">
        <v>1750</v>
      </c>
      <c r="M60" s="268">
        <v>1.63707</v>
      </c>
      <c r="N60" s="1"/>
      <c r="O60" s="1"/>
    </row>
    <row r="61" spans="1:15" ht="12.75" customHeight="1">
      <c r="A61" s="53">
        <v>52</v>
      </c>
      <c r="B61" s="405" t="s">
        <v>85</v>
      </c>
      <c r="C61" s="268">
        <v>215.5</v>
      </c>
      <c r="D61" s="269">
        <v>216.70000000000002</v>
      </c>
      <c r="E61" s="269">
        <v>211.30000000000004</v>
      </c>
      <c r="F61" s="269">
        <v>207.10000000000002</v>
      </c>
      <c r="G61" s="269">
        <v>201.70000000000005</v>
      </c>
      <c r="H61" s="269">
        <v>220.90000000000003</v>
      </c>
      <c r="I61" s="269">
        <v>226.3</v>
      </c>
      <c r="J61" s="269">
        <v>230.50000000000003</v>
      </c>
      <c r="K61" s="268">
        <v>222.1</v>
      </c>
      <c r="L61" s="268">
        <v>212.5</v>
      </c>
      <c r="M61" s="268">
        <v>78.325940000000003</v>
      </c>
      <c r="N61" s="1"/>
      <c r="O61" s="1"/>
    </row>
    <row r="62" spans="1:15" ht="12.75" customHeight="1">
      <c r="A62" s="53">
        <v>53</v>
      </c>
      <c r="B62" s="405" t="s">
        <v>87</v>
      </c>
      <c r="C62" s="268">
        <v>3384.25</v>
      </c>
      <c r="D62" s="269">
        <v>3371.65</v>
      </c>
      <c r="E62" s="269">
        <v>3318.3</v>
      </c>
      <c r="F62" s="269">
        <v>3252.35</v>
      </c>
      <c r="G62" s="269">
        <v>3199</v>
      </c>
      <c r="H62" s="269">
        <v>3437.6000000000004</v>
      </c>
      <c r="I62" s="269">
        <v>3490.95</v>
      </c>
      <c r="J62" s="269">
        <v>3556.9000000000005</v>
      </c>
      <c r="K62" s="268">
        <v>3425</v>
      </c>
      <c r="L62" s="268">
        <v>3305.7</v>
      </c>
      <c r="M62" s="268">
        <v>4.5386300000000004</v>
      </c>
      <c r="N62" s="1"/>
      <c r="O62" s="1"/>
    </row>
    <row r="63" spans="1:15" ht="12.75" customHeight="1">
      <c r="A63" s="53">
        <v>54</v>
      </c>
      <c r="B63" s="405" t="s">
        <v>88</v>
      </c>
      <c r="C63" s="268">
        <v>1563.4</v>
      </c>
      <c r="D63" s="269">
        <v>1568.5</v>
      </c>
      <c r="E63" s="269">
        <v>1547.9</v>
      </c>
      <c r="F63" s="269">
        <v>1532.4</v>
      </c>
      <c r="G63" s="269">
        <v>1511.8000000000002</v>
      </c>
      <c r="H63" s="269">
        <v>1584</v>
      </c>
      <c r="I63" s="269">
        <v>1604.6</v>
      </c>
      <c r="J63" s="269">
        <v>1620.1</v>
      </c>
      <c r="K63" s="268">
        <v>1589.1</v>
      </c>
      <c r="L63" s="268">
        <v>1553</v>
      </c>
      <c r="M63" s="268">
        <v>2.5453000000000001</v>
      </c>
      <c r="N63" s="1"/>
      <c r="O63" s="1"/>
    </row>
    <row r="64" spans="1:15" ht="12.75" customHeight="1">
      <c r="A64" s="53">
        <v>55</v>
      </c>
      <c r="B64" s="405" t="s">
        <v>89</v>
      </c>
      <c r="C64" s="268">
        <v>698.4</v>
      </c>
      <c r="D64" s="269">
        <v>705.6</v>
      </c>
      <c r="E64" s="269">
        <v>686.30000000000007</v>
      </c>
      <c r="F64" s="269">
        <v>674.2</v>
      </c>
      <c r="G64" s="269">
        <v>654.90000000000009</v>
      </c>
      <c r="H64" s="269">
        <v>717.7</v>
      </c>
      <c r="I64" s="269">
        <v>737</v>
      </c>
      <c r="J64" s="269">
        <v>749.1</v>
      </c>
      <c r="K64" s="268">
        <v>724.9</v>
      </c>
      <c r="L64" s="268">
        <v>693.5</v>
      </c>
      <c r="M64" s="268">
        <v>19.56203</v>
      </c>
      <c r="N64" s="1"/>
      <c r="O64" s="1"/>
    </row>
    <row r="65" spans="1:15" ht="12.75" customHeight="1">
      <c r="A65" s="53">
        <v>56</v>
      </c>
      <c r="B65" s="405" t="s">
        <v>90</v>
      </c>
      <c r="C65" s="268">
        <v>969.55</v>
      </c>
      <c r="D65" s="269">
        <v>979.61666666666667</v>
      </c>
      <c r="E65" s="269">
        <v>953.2833333333333</v>
      </c>
      <c r="F65" s="269">
        <v>937.01666666666665</v>
      </c>
      <c r="G65" s="269">
        <v>910.68333333333328</v>
      </c>
      <c r="H65" s="269">
        <v>995.88333333333333</v>
      </c>
      <c r="I65" s="269">
        <v>1022.2166666666666</v>
      </c>
      <c r="J65" s="269">
        <v>1038.4833333333333</v>
      </c>
      <c r="K65" s="268">
        <v>1005.95</v>
      </c>
      <c r="L65" s="268">
        <v>963.35</v>
      </c>
      <c r="M65" s="268">
        <v>5.9282000000000004</v>
      </c>
      <c r="N65" s="1"/>
      <c r="O65" s="1"/>
    </row>
    <row r="66" spans="1:15" ht="12.75" customHeight="1">
      <c r="A66" s="53">
        <v>57</v>
      </c>
      <c r="B66" s="405" t="s">
        <v>249</v>
      </c>
      <c r="C66" s="268">
        <v>404.6</v>
      </c>
      <c r="D66" s="269">
        <v>401.09999999999997</v>
      </c>
      <c r="E66" s="269">
        <v>394.54999999999995</v>
      </c>
      <c r="F66" s="269">
        <v>384.5</v>
      </c>
      <c r="G66" s="269">
        <v>377.95</v>
      </c>
      <c r="H66" s="269">
        <v>411.14999999999992</v>
      </c>
      <c r="I66" s="269">
        <v>417.7</v>
      </c>
      <c r="J66" s="269">
        <v>427.74999999999989</v>
      </c>
      <c r="K66" s="268">
        <v>407.65</v>
      </c>
      <c r="L66" s="268">
        <v>391.05</v>
      </c>
      <c r="M66" s="268">
        <v>19.85773</v>
      </c>
      <c r="N66" s="1"/>
      <c r="O66" s="1"/>
    </row>
    <row r="67" spans="1:15" ht="12.75" customHeight="1">
      <c r="A67" s="53">
        <v>58</v>
      </c>
      <c r="B67" s="405" t="s">
        <v>92</v>
      </c>
      <c r="C67" s="268">
        <v>1191.8</v>
      </c>
      <c r="D67" s="269">
        <v>1186.5</v>
      </c>
      <c r="E67" s="269">
        <v>1167.8</v>
      </c>
      <c r="F67" s="269">
        <v>1143.8</v>
      </c>
      <c r="G67" s="269">
        <v>1125.0999999999999</v>
      </c>
      <c r="H67" s="269">
        <v>1210.5</v>
      </c>
      <c r="I67" s="269">
        <v>1229.1999999999998</v>
      </c>
      <c r="J67" s="269">
        <v>1253.2</v>
      </c>
      <c r="K67" s="268">
        <v>1205.2</v>
      </c>
      <c r="L67" s="268">
        <v>1162.5</v>
      </c>
      <c r="M67" s="268">
        <v>5.9059299999999997</v>
      </c>
      <c r="N67" s="1"/>
      <c r="O67" s="1"/>
    </row>
    <row r="68" spans="1:15" ht="12.75" customHeight="1">
      <c r="A68" s="53">
        <v>59</v>
      </c>
      <c r="B68" s="405" t="s">
        <v>97</v>
      </c>
      <c r="C68" s="268">
        <v>352.05</v>
      </c>
      <c r="D68" s="269">
        <v>356.26666666666665</v>
      </c>
      <c r="E68" s="269">
        <v>346.0333333333333</v>
      </c>
      <c r="F68" s="269">
        <v>340.01666666666665</v>
      </c>
      <c r="G68" s="269">
        <v>329.7833333333333</v>
      </c>
      <c r="H68" s="269">
        <v>362.2833333333333</v>
      </c>
      <c r="I68" s="269">
        <v>372.51666666666665</v>
      </c>
      <c r="J68" s="269">
        <v>378.5333333333333</v>
      </c>
      <c r="K68" s="268">
        <v>366.5</v>
      </c>
      <c r="L68" s="268">
        <v>350.25</v>
      </c>
      <c r="M68" s="268">
        <v>59.474420000000002</v>
      </c>
      <c r="N68" s="1"/>
      <c r="O68" s="1"/>
    </row>
    <row r="69" spans="1:15" ht="12.75" customHeight="1">
      <c r="A69" s="53">
        <v>60</v>
      </c>
      <c r="B69" s="405" t="s">
        <v>93</v>
      </c>
      <c r="C69" s="268">
        <v>556.20000000000005</v>
      </c>
      <c r="D69" s="269">
        <v>559.36666666666667</v>
      </c>
      <c r="E69" s="269">
        <v>551.93333333333339</v>
      </c>
      <c r="F69" s="269">
        <v>547.66666666666674</v>
      </c>
      <c r="G69" s="269">
        <v>540.23333333333346</v>
      </c>
      <c r="H69" s="269">
        <v>563.63333333333333</v>
      </c>
      <c r="I69" s="269">
        <v>571.06666666666649</v>
      </c>
      <c r="J69" s="269">
        <v>575.33333333333326</v>
      </c>
      <c r="K69" s="268">
        <v>566.79999999999995</v>
      </c>
      <c r="L69" s="268">
        <v>555.1</v>
      </c>
      <c r="M69" s="268">
        <v>14.42609</v>
      </c>
      <c r="N69" s="1"/>
      <c r="O69" s="1"/>
    </row>
    <row r="70" spans="1:15" ht="12.75" customHeight="1">
      <c r="A70" s="53">
        <v>61</v>
      </c>
      <c r="B70" s="405" t="s">
        <v>250</v>
      </c>
      <c r="C70" s="268">
        <v>1545.8</v>
      </c>
      <c r="D70" s="269">
        <v>1542.3166666666668</v>
      </c>
      <c r="E70" s="269">
        <v>1509.6333333333337</v>
      </c>
      <c r="F70" s="269">
        <v>1473.4666666666669</v>
      </c>
      <c r="G70" s="269">
        <v>1440.7833333333338</v>
      </c>
      <c r="H70" s="269">
        <v>1578.4833333333336</v>
      </c>
      <c r="I70" s="269">
        <v>1611.1666666666665</v>
      </c>
      <c r="J70" s="269">
        <v>1647.3333333333335</v>
      </c>
      <c r="K70" s="268">
        <v>1575</v>
      </c>
      <c r="L70" s="268">
        <v>1506.15</v>
      </c>
      <c r="M70" s="268">
        <v>1.6129599999999999</v>
      </c>
      <c r="N70" s="1"/>
      <c r="O70" s="1"/>
    </row>
    <row r="71" spans="1:15" ht="12.75" customHeight="1">
      <c r="A71" s="53">
        <v>62</v>
      </c>
      <c r="B71" s="405" t="s">
        <v>94</v>
      </c>
      <c r="C71" s="268">
        <v>2087.35</v>
      </c>
      <c r="D71" s="269">
        <v>2088.0166666666664</v>
      </c>
      <c r="E71" s="269">
        <v>2025.833333333333</v>
      </c>
      <c r="F71" s="269">
        <v>1964.3166666666666</v>
      </c>
      <c r="G71" s="269">
        <v>1902.1333333333332</v>
      </c>
      <c r="H71" s="269">
        <v>2149.5333333333328</v>
      </c>
      <c r="I71" s="269">
        <v>2211.7166666666662</v>
      </c>
      <c r="J71" s="269">
        <v>2273.2333333333327</v>
      </c>
      <c r="K71" s="268">
        <v>2150.1999999999998</v>
      </c>
      <c r="L71" s="268">
        <v>2026.5</v>
      </c>
      <c r="M71" s="268">
        <v>14.57183</v>
      </c>
      <c r="N71" s="1"/>
      <c r="O71" s="1"/>
    </row>
    <row r="72" spans="1:15" ht="12.75" customHeight="1">
      <c r="A72" s="53">
        <v>63</v>
      </c>
      <c r="B72" s="405" t="s">
        <v>95</v>
      </c>
      <c r="C72" s="268">
        <v>3670</v>
      </c>
      <c r="D72" s="269">
        <v>3659.9333333333329</v>
      </c>
      <c r="E72" s="269">
        <v>3600.0666666666657</v>
      </c>
      <c r="F72" s="269">
        <v>3530.1333333333328</v>
      </c>
      <c r="G72" s="269">
        <v>3470.2666666666655</v>
      </c>
      <c r="H72" s="269">
        <v>3729.8666666666659</v>
      </c>
      <c r="I72" s="269">
        <v>3789.7333333333336</v>
      </c>
      <c r="J72" s="269">
        <v>3859.6666666666661</v>
      </c>
      <c r="K72" s="268">
        <v>3719.8</v>
      </c>
      <c r="L72" s="268">
        <v>3590</v>
      </c>
      <c r="M72" s="268">
        <v>8.09605</v>
      </c>
      <c r="N72" s="1"/>
      <c r="O72" s="1"/>
    </row>
    <row r="73" spans="1:15" ht="12.75" customHeight="1">
      <c r="A73" s="53">
        <v>64</v>
      </c>
      <c r="B73" s="405" t="s">
        <v>252</v>
      </c>
      <c r="C73" s="268">
        <v>4174.05</v>
      </c>
      <c r="D73" s="269">
        <v>4199.5</v>
      </c>
      <c r="E73" s="269">
        <v>4085.05</v>
      </c>
      <c r="F73" s="269">
        <v>3996.05</v>
      </c>
      <c r="G73" s="269">
        <v>3881.6000000000004</v>
      </c>
      <c r="H73" s="269">
        <v>4288.5</v>
      </c>
      <c r="I73" s="269">
        <v>4402.9500000000007</v>
      </c>
      <c r="J73" s="269">
        <v>4491.95</v>
      </c>
      <c r="K73" s="268">
        <v>4313.95</v>
      </c>
      <c r="L73" s="268">
        <v>4110.5</v>
      </c>
      <c r="M73" s="268">
        <v>2.9792999999999998</v>
      </c>
      <c r="N73" s="1"/>
      <c r="O73" s="1"/>
    </row>
    <row r="74" spans="1:15" ht="12.75" customHeight="1">
      <c r="A74" s="53">
        <v>65</v>
      </c>
      <c r="B74" s="405" t="s">
        <v>143</v>
      </c>
      <c r="C74" s="268">
        <v>2567.1999999999998</v>
      </c>
      <c r="D74" s="269">
        <v>2545.7000000000003</v>
      </c>
      <c r="E74" s="269">
        <v>2506.4000000000005</v>
      </c>
      <c r="F74" s="269">
        <v>2445.6000000000004</v>
      </c>
      <c r="G74" s="269">
        <v>2406.3000000000006</v>
      </c>
      <c r="H74" s="269">
        <v>2606.5000000000005</v>
      </c>
      <c r="I74" s="269">
        <v>2645.8000000000006</v>
      </c>
      <c r="J74" s="269">
        <v>2706.6000000000004</v>
      </c>
      <c r="K74" s="268">
        <v>2585</v>
      </c>
      <c r="L74" s="268">
        <v>2484.9</v>
      </c>
      <c r="M74" s="268">
        <v>5.5833599999999999</v>
      </c>
      <c r="N74" s="1"/>
      <c r="O74" s="1"/>
    </row>
    <row r="75" spans="1:15" ht="12.75" customHeight="1">
      <c r="A75" s="53">
        <v>66</v>
      </c>
      <c r="B75" s="405" t="s">
        <v>98</v>
      </c>
      <c r="C75" s="268">
        <v>4127.8500000000004</v>
      </c>
      <c r="D75" s="269">
        <v>4125.3166666666666</v>
      </c>
      <c r="E75" s="269">
        <v>4091.833333333333</v>
      </c>
      <c r="F75" s="269">
        <v>4055.8166666666666</v>
      </c>
      <c r="G75" s="269">
        <v>4022.333333333333</v>
      </c>
      <c r="H75" s="269">
        <v>4161.333333333333</v>
      </c>
      <c r="I75" s="269">
        <v>4194.8166666666666</v>
      </c>
      <c r="J75" s="269">
        <v>4230.833333333333</v>
      </c>
      <c r="K75" s="268">
        <v>4158.8</v>
      </c>
      <c r="L75" s="268">
        <v>4089.3</v>
      </c>
      <c r="M75" s="268">
        <v>4.1105799999999997</v>
      </c>
      <c r="N75" s="1"/>
      <c r="O75" s="1"/>
    </row>
    <row r="76" spans="1:15" ht="12.75" customHeight="1">
      <c r="A76" s="53">
        <v>67</v>
      </c>
      <c r="B76" s="405" t="s">
        <v>99</v>
      </c>
      <c r="C76" s="268">
        <v>3515.55</v>
      </c>
      <c r="D76" s="269">
        <v>3552.5666666666671</v>
      </c>
      <c r="E76" s="269">
        <v>3435.1833333333343</v>
      </c>
      <c r="F76" s="269">
        <v>3354.8166666666671</v>
      </c>
      <c r="G76" s="269">
        <v>3237.4333333333343</v>
      </c>
      <c r="H76" s="269">
        <v>3632.9333333333343</v>
      </c>
      <c r="I76" s="269">
        <v>3750.3166666666666</v>
      </c>
      <c r="J76" s="269">
        <v>3830.6833333333343</v>
      </c>
      <c r="K76" s="268">
        <v>3669.95</v>
      </c>
      <c r="L76" s="268">
        <v>3472.2</v>
      </c>
      <c r="M76" s="268">
        <v>9.79894</v>
      </c>
      <c r="N76" s="1"/>
      <c r="O76" s="1"/>
    </row>
    <row r="77" spans="1:15" ht="12.75" customHeight="1">
      <c r="A77" s="53">
        <v>68</v>
      </c>
      <c r="B77" s="405" t="s">
        <v>253</v>
      </c>
      <c r="C77" s="268">
        <v>521.85</v>
      </c>
      <c r="D77" s="269">
        <v>510.48333333333329</v>
      </c>
      <c r="E77" s="269">
        <v>496.96666666666658</v>
      </c>
      <c r="F77" s="269">
        <v>472.08333333333331</v>
      </c>
      <c r="G77" s="269">
        <v>458.56666666666661</v>
      </c>
      <c r="H77" s="269">
        <v>535.36666666666656</v>
      </c>
      <c r="I77" s="269">
        <v>548.88333333333333</v>
      </c>
      <c r="J77" s="269">
        <v>573.76666666666654</v>
      </c>
      <c r="K77" s="268">
        <v>524</v>
      </c>
      <c r="L77" s="268">
        <v>485.6</v>
      </c>
      <c r="M77" s="268">
        <v>5.0977499999999996</v>
      </c>
      <c r="N77" s="1"/>
      <c r="O77" s="1"/>
    </row>
    <row r="78" spans="1:15" ht="12.75" customHeight="1">
      <c r="A78" s="53">
        <v>69</v>
      </c>
      <c r="B78" s="405" t="s">
        <v>100</v>
      </c>
      <c r="C78" s="268">
        <v>2000.1</v>
      </c>
      <c r="D78" s="269">
        <v>2017.0166666666667</v>
      </c>
      <c r="E78" s="269">
        <v>1960.0333333333333</v>
      </c>
      <c r="F78" s="269">
        <v>1919.9666666666667</v>
      </c>
      <c r="G78" s="269">
        <v>1862.9833333333333</v>
      </c>
      <c r="H78" s="269">
        <v>2057.083333333333</v>
      </c>
      <c r="I78" s="269">
        <v>2114.0666666666666</v>
      </c>
      <c r="J78" s="269">
        <v>2154.1333333333332</v>
      </c>
      <c r="K78" s="268">
        <v>2074</v>
      </c>
      <c r="L78" s="268">
        <v>1976.95</v>
      </c>
      <c r="M78" s="268">
        <v>5.9445800000000002</v>
      </c>
      <c r="N78" s="1"/>
      <c r="O78" s="1"/>
    </row>
    <row r="79" spans="1:15" ht="12.75" customHeight="1">
      <c r="A79" s="53">
        <v>70</v>
      </c>
      <c r="B79" s="405" t="s">
        <v>101</v>
      </c>
      <c r="C79" s="268">
        <v>154.5</v>
      </c>
      <c r="D79" s="269">
        <v>155.21666666666667</v>
      </c>
      <c r="E79" s="269">
        <v>151.98333333333335</v>
      </c>
      <c r="F79" s="269">
        <v>149.46666666666667</v>
      </c>
      <c r="G79" s="269">
        <v>146.23333333333335</v>
      </c>
      <c r="H79" s="269">
        <v>157.73333333333335</v>
      </c>
      <c r="I79" s="269">
        <v>160.96666666666664</v>
      </c>
      <c r="J79" s="269">
        <v>163.48333333333335</v>
      </c>
      <c r="K79" s="268">
        <v>158.44999999999999</v>
      </c>
      <c r="L79" s="268">
        <v>152.69999999999999</v>
      </c>
      <c r="M79" s="268">
        <v>25.217870000000001</v>
      </c>
      <c r="N79" s="1"/>
      <c r="O79" s="1"/>
    </row>
    <row r="80" spans="1:15" ht="12.75" customHeight="1">
      <c r="A80" s="53">
        <v>71</v>
      </c>
      <c r="B80" s="405" t="s">
        <v>831</v>
      </c>
      <c r="C80" s="268">
        <v>1277.5</v>
      </c>
      <c r="D80" s="269">
        <v>1279.55</v>
      </c>
      <c r="E80" s="269">
        <v>1251.6999999999998</v>
      </c>
      <c r="F80" s="269">
        <v>1225.8999999999999</v>
      </c>
      <c r="G80" s="269">
        <v>1198.0499999999997</v>
      </c>
      <c r="H80" s="269">
        <v>1305.3499999999999</v>
      </c>
      <c r="I80" s="269">
        <v>1333.1999999999998</v>
      </c>
      <c r="J80" s="269">
        <v>1359</v>
      </c>
      <c r="K80" s="268">
        <v>1307.4000000000001</v>
      </c>
      <c r="L80" s="268">
        <v>1253.75</v>
      </c>
      <c r="M80" s="268">
        <v>2.6447500000000002</v>
      </c>
      <c r="N80" s="1"/>
      <c r="O80" s="1"/>
    </row>
    <row r="81" spans="1:15" ht="12.75" customHeight="1">
      <c r="A81" s="53">
        <v>72</v>
      </c>
      <c r="B81" s="405" t="s">
        <v>102</v>
      </c>
      <c r="C81" s="268">
        <v>111</v>
      </c>
      <c r="D81" s="269">
        <v>112.14999999999999</v>
      </c>
      <c r="E81" s="269">
        <v>108.29999999999998</v>
      </c>
      <c r="F81" s="269">
        <v>105.6</v>
      </c>
      <c r="G81" s="269">
        <v>101.74999999999999</v>
      </c>
      <c r="H81" s="269">
        <v>114.84999999999998</v>
      </c>
      <c r="I81" s="269">
        <v>118.69999999999997</v>
      </c>
      <c r="J81" s="269">
        <v>121.39999999999998</v>
      </c>
      <c r="K81" s="268">
        <v>116</v>
      </c>
      <c r="L81" s="268">
        <v>109.45</v>
      </c>
      <c r="M81" s="268">
        <v>209.98829000000001</v>
      </c>
      <c r="N81" s="1"/>
      <c r="O81" s="1"/>
    </row>
    <row r="82" spans="1:15" ht="12.75" customHeight="1">
      <c r="A82" s="53">
        <v>73</v>
      </c>
      <c r="B82" s="405" t="s">
        <v>255</v>
      </c>
      <c r="C82" s="268">
        <v>258.05</v>
      </c>
      <c r="D82" s="269">
        <v>259.8</v>
      </c>
      <c r="E82" s="269">
        <v>254.60000000000002</v>
      </c>
      <c r="F82" s="269">
        <v>251.15000000000003</v>
      </c>
      <c r="G82" s="269">
        <v>245.95000000000005</v>
      </c>
      <c r="H82" s="269">
        <v>263.25</v>
      </c>
      <c r="I82" s="269">
        <v>268.44999999999993</v>
      </c>
      <c r="J82" s="269">
        <v>271.89999999999998</v>
      </c>
      <c r="K82" s="268">
        <v>265</v>
      </c>
      <c r="L82" s="268">
        <v>256.35000000000002</v>
      </c>
      <c r="M82" s="268">
        <v>54.771380000000001</v>
      </c>
      <c r="N82" s="1"/>
      <c r="O82" s="1"/>
    </row>
    <row r="83" spans="1:15" ht="12.75" customHeight="1">
      <c r="A83" s="53">
        <v>74</v>
      </c>
      <c r="B83" s="405" t="s">
        <v>103</v>
      </c>
      <c r="C83" s="268">
        <v>84.85</v>
      </c>
      <c r="D83" s="269">
        <v>84.600000000000009</v>
      </c>
      <c r="E83" s="269">
        <v>83.250000000000014</v>
      </c>
      <c r="F83" s="269">
        <v>81.650000000000006</v>
      </c>
      <c r="G83" s="269">
        <v>80.300000000000011</v>
      </c>
      <c r="H83" s="269">
        <v>86.200000000000017</v>
      </c>
      <c r="I83" s="269">
        <v>87.550000000000011</v>
      </c>
      <c r="J83" s="269">
        <v>89.15000000000002</v>
      </c>
      <c r="K83" s="268">
        <v>85.95</v>
      </c>
      <c r="L83" s="268">
        <v>83</v>
      </c>
      <c r="M83" s="268">
        <v>151.19710000000001</v>
      </c>
      <c r="N83" s="1"/>
      <c r="O83" s="1"/>
    </row>
    <row r="84" spans="1:15" ht="12.75" customHeight="1">
      <c r="A84" s="53">
        <v>75</v>
      </c>
      <c r="B84" s="405" t="s">
        <v>256</v>
      </c>
      <c r="C84" s="268">
        <v>2063.9499999999998</v>
      </c>
      <c r="D84" s="269">
        <v>2091.5</v>
      </c>
      <c r="E84" s="269">
        <v>2027.9499999999998</v>
      </c>
      <c r="F84" s="269">
        <v>1991.9499999999998</v>
      </c>
      <c r="G84" s="269">
        <v>1928.3999999999996</v>
      </c>
      <c r="H84" s="269">
        <v>2127.5</v>
      </c>
      <c r="I84" s="269">
        <v>2191.0500000000002</v>
      </c>
      <c r="J84" s="269">
        <v>2227.0500000000002</v>
      </c>
      <c r="K84" s="268">
        <v>2155.0500000000002</v>
      </c>
      <c r="L84" s="268">
        <v>2055.5</v>
      </c>
      <c r="M84" s="268">
        <v>5.7964799999999999</v>
      </c>
      <c r="N84" s="1"/>
      <c r="O84" s="1"/>
    </row>
    <row r="85" spans="1:15" ht="12.75" customHeight="1">
      <c r="A85" s="53">
        <v>76</v>
      </c>
      <c r="B85" s="405" t="s">
        <v>104</v>
      </c>
      <c r="C85" s="268">
        <v>368</v>
      </c>
      <c r="D85" s="269">
        <v>372.7166666666667</v>
      </c>
      <c r="E85" s="269">
        <v>362.43333333333339</v>
      </c>
      <c r="F85" s="269">
        <v>356.86666666666667</v>
      </c>
      <c r="G85" s="269">
        <v>346.58333333333337</v>
      </c>
      <c r="H85" s="269">
        <v>378.28333333333342</v>
      </c>
      <c r="I85" s="269">
        <v>388.56666666666672</v>
      </c>
      <c r="J85" s="269">
        <v>394.13333333333344</v>
      </c>
      <c r="K85" s="268">
        <v>383</v>
      </c>
      <c r="L85" s="268">
        <v>367.15</v>
      </c>
      <c r="M85" s="268">
        <v>7.7059800000000003</v>
      </c>
      <c r="N85" s="1"/>
      <c r="O85" s="1"/>
    </row>
    <row r="86" spans="1:15" ht="12.75" customHeight="1">
      <c r="A86" s="53">
        <v>77</v>
      </c>
      <c r="B86" s="405" t="s">
        <v>107</v>
      </c>
      <c r="C86" s="268">
        <v>871.75</v>
      </c>
      <c r="D86" s="269">
        <v>880.30000000000007</v>
      </c>
      <c r="E86" s="269">
        <v>859.90000000000009</v>
      </c>
      <c r="F86" s="269">
        <v>848.05000000000007</v>
      </c>
      <c r="G86" s="269">
        <v>827.65000000000009</v>
      </c>
      <c r="H86" s="269">
        <v>892.15000000000009</v>
      </c>
      <c r="I86" s="269">
        <v>912.55</v>
      </c>
      <c r="J86" s="269">
        <v>924.40000000000009</v>
      </c>
      <c r="K86" s="268">
        <v>900.7</v>
      </c>
      <c r="L86" s="268">
        <v>868.45</v>
      </c>
      <c r="M86" s="268">
        <v>12.53637</v>
      </c>
      <c r="N86" s="1"/>
      <c r="O86" s="1"/>
    </row>
    <row r="87" spans="1:15" ht="12.75" customHeight="1">
      <c r="A87" s="53">
        <v>78</v>
      </c>
      <c r="B87" s="405" t="s">
        <v>108</v>
      </c>
      <c r="C87" s="268">
        <v>1165.3</v>
      </c>
      <c r="D87" s="269">
        <v>1180.3500000000001</v>
      </c>
      <c r="E87" s="269">
        <v>1141.7000000000003</v>
      </c>
      <c r="F87" s="269">
        <v>1118.1000000000001</v>
      </c>
      <c r="G87" s="269">
        <v>1079.4500000000003</v>
      </c>
      <c r="H87" s="269">
        <v>1203.9500000000003</v>
      </c>
      <c r="I87" s="269">
        <v>1242.6000000000004</v>
      </c>
      <c r="J87" s="269">
        <v>1266.2000000000003</v>
      </c>
      <c r="K87" s="268">
        <v>1219</v>
      </c>
      <c r="L87" s="268">
        <v>1156.75</v>
      </c>
      <c r="M87" s="268">
        <v>8.3721700000000006</v>
      </c>
      <c r="N87" s="1"/>
      <c r="O87" s="1"/>
    </row>
    <row r="88" spans="1:15" ht="12.75" customHeight="1">
      <c r="A88" s="53">
        <v>79</v>
      </c>
      <c r="B88" s="405" t="s">
        <v>110</v>
      </c>
      <c r="C88" s="268">
        <v>1665.45</v>
      </c>
      <c r="D88" s="269">
        <v>1670.3166666666666</v>
      </c>
      <c r="E88" s="269">
        <v>1647.6333333333332</v>
      </c>
      <c r="F88" s="269">
        <v>1629.8166666666666</v>
      </c>
      <c r="G88" s="269">
        <v>1607.1333333333332</v>
      </c>
      <c r="H88" s="269">
        <v>1688.1333333333332</v>
      </c>
      <c r="I88" s="269">
        <v>1710.8166666666666</v>
      </c>
      <c r="J88" s="269">
        <v>1728.6333333333332</v>
      </c>
      <c r="K88" s="268">
        <v>1693</v>
      </c>
      <c r="L88" s="268">
        <v>1652.5</v>
      </c>
      <c r="M88" s="268">
        <v>7.8095400000000001</v>
      </c>
      <c r="N88" s="1"/>
      <c r="O88" s="1"/>
    </row>
    <row r="89" spans="1:15" ht="12.75" customHeight="1">
      <c r="A89" s="53">
        <v>80</v>
      </c>
      <c r="B89" s="405" t="s">
        <v>111</v>
      </c>
      <c r="C89" s="268">
        <v>487.2</v>
      </c>
      <c r="D89" s="269">
        <v>488.73333333333329</v>
      </c>
      <c r="E89" s="269">
        <v>478.61666666666656</v>
      </c>
      <c r="F89" s="269">
        <v>470.03333333333325</v>
      </c>
      <c r="G89" s="269">
        <v>459.91666666666652</v>
      </c>
      <c r="H89" s="269">
        <v>497.31666666666661</v>
      </c>
      <c r="I89" s="269">
        <v>507.43333333333328</v>
      </c>
      <c r="J89" s="269">
        <v>516.01666666666665</v>
      </c>
      <c r="K89" s="268">
        <v>498.85</v>
      </c>
      <c r="L89" s="268">
        <v>480.15</v>
      </c>
      <c r="M89" s="268">
        <v>13.04964</v>
      </c>
      <c r="N89" s="1"/>
      <c r="O89" s="1"/>
    </row>
    <row r="90" spans="1:15" ht="12.75" customHeight="1">
      <c r="A90" s="53">
        <v>81</v>
      </c>
      <c r="B90" s="405" t="s">
        <v>259</v>
      </c>
      <c r="C90" s="268">
        <v>222.35</v>
      </c>
      <c r="D90" s="269">
        <v>225.38333333333333</v>
      </c>
      <c r="E90" s="269">
        <v>217.41666666666666</v>
      </c>
      <c r="F90" s="269">
        <v>212.48333333333332</v>
      </c>
      <c r="G90" s="269">
        <v>204.51666666666665</v>
      </c>
      <c r="H90" s="269">
        <v>230.31666666666666</v>
      </c>
      <c r="I90" s="269">
        <v>238.28333333333336</v>
      </c>
      <c r="J90" s="269">
        <v>243.21666666666667</v>
      </c>
      <c r="K90" s="268">
        <v>233.35</v>
      </c>
      <c r="L90" s="268">
        <v>220.45</v>
      </c>
      <c r="M90" s="268">
        <v>11.13076</v>
      </c>
      <c r="N90" s="1"/>
      <c r="O90" s="1"/>
    </row>
    <row r="91" spans="1:15" ht="12.75" customHeight="1">
      <c r="A91" s="53">
        <v>82</v>
      </c>
      <c r="B91" s="405" t="s">
        <v>113</v>
      </c>
      <c r="C91" s="268">
        <v>906.7</v>
      </c>
      <c r="D91" s="269">
        <v>902.0333333333333</v>
      </c>
      <c r="E91" s="269">
        <v>886.66666666666663</v>
      </c>
      <c r="F91" s="269">
        <v>866.63333333333333</v>
      </c>
      <c r="G91" s="269">
        <v>851.26666666666665</v>
      </c>
      <c r="H91" s="269">
        <v>922.06666666666661</v>
      </c>
      <c r="I91" s="269">
        <v>937.43333333333339</v>
      </c>
      <c r="J91" s="269">
        <v>957.46666666666658</v>
      </c>
      <c r="K91" s="268">
        <v>917.4</v>
      </c>
      <c r="L91" s="268">
        <v>882</v>
      </c>
      <c r="M91" s="268">
        <v>41.827019999999997</v>
      </c>
      <c r="N91" s="1"/>
      <c r="O91" s="1"/>
    </row>
    <row r="92" spans="1:15" ht="12.75" customHeight="1">
      <c r="A92" s="53">
        <v>83</v>
      </c>
      <c r="B92" s="405" t="s">
        <v>115</v>
      </c>
      <c r="C92" s="268">
        <v>1851.1</v>
      </c>
      <c r="D92" s="269">
        <v>1861.6000000000001</v>
      </c>
      <c r="E92" s="269">
        <v>1836.5000000000002</v>
      </c>
      <c r="F92" s="269">
        <v>1821.9</v>
      </c>
      <c r="G92" s="269">
        <v>1796.8000000000002</v>
      </c>
      <c r="H92" s="269">
        <v>1876.2000000000003</v>
      </c>
      <c r="I92" s="269">
        <v>1901.3000000000002</v>
      </c>
      <c r="J92" s="269">
        <v>1915.9000000000003</v>
      </c>
      <c r="K92" s="268">
        <v>1886.7</v>
      </c>
      <c r="L92" s="268">
        <v>1847</v>
      </c>
      <c r="M92" s="268">
        <v>3.70567</v>
      </c>
      <c r="N92" s="1"/>
      <c r="O92" s="1"/>
    </row>
    <row r="93" spans="1:15" ht="12.75" customHeight="1">
      <c r="A93" s="53">
        <v>84</v>
      </c>
      <c r="B93" s="405" t="s">
        <v>116</v>
      </c>
      <c r="C93" s="268">
        <v>1426.65</v>
      </c>
      <c r="D93" s="269">
        <v>1427.0333333333335</v>
      </c>
      <c r="E93" s="269">
        <v>1417.616666666667</v>
      </c>
      <c r="F93" s="269">
        <v>1408.5833333333335</v>
      </c>
      <c r="G93" s="269">
        <v>1399.166666666667</v>
      </c>
      <c r="H93" s="269">
        <v>1436.0666666666671</v>
      </c>
      <c r="I93" s="269">
        <v>1445.4833333333336</v>
      </c>
      <c r="J93" s="269">
        <v>1454.5166666666671</v>
      </c>
      <c r="K93" s="268">
        <v>1436.45</v>
      </c>
      <c r="L93" s="268">
        <v>1418</v>
      </c>
      <c r="M93" s="268">
        <v>44.617429999999999</v>
      </c>
      <c r="N93" s="1"/>
      <c r="O93" s="1"/>
    </row>
    <row r="94" spans="1:15" ht="12.75" customHeight="1">
      <c r="A94" s="53">
        <v>85</v>
      </c>
      <c r="B94" s="405" t="s">
        <v>117</v>
      </c>
      <c r="C94" s="268">
        <v>522.75</v>
      </c>
      <c r="D94" s="269">
        <v>526.4</v>
      </c>
      <c r="E94" s="269">
        <v>516.34999999999991</v>
      </c>
      <c r="F94" s="269">
        <v>509.94999999999993</v>
      </c>
      <c r="G94" s="269">
        <v>499.89999999999986</v>
      </c>
      <c r="H94" s="269">
        <v>532.79999999999995</v>
      </c>
      <c r="I94" s="269">
        <v>542.84999999999991</v>
      </c>
      <c r="J94" s="269">
        <v>549.25</v>
      </c>
      <c r="K94" s="268">
        <v>536.45000000000005</v>
      </c>
      <c r="L94" s="268">
        <v>520</v>
      </c>
      <c r="M94" s="268">
        <v>39.748040000000003</v>
      </c>
      <c r="N94" s="1"/>
      <c r="O94" s="1"/>
    </row>
    <row r="95" spans="1:15" ht="12.75" customHeight="1">
      <c r="A95" s="53">
        <v>86</v>
      </c>
      <c r="B95" s="405" t="s">
        <v>112</v>
      </c>
      <c r="C95" s="268">
        <v>1292.8499999999999</v>
      </c>
      <c r="D95" s="269">
        <v>1290.0666666666666</v>
      </c>
      <c r="E95" s="269">
        <v>1273.0333333333333</v>
      </c>
      <c r="F95" s="269">
        <v>1253.2166666666667</v>
      </c>
      <c r="G95" s="269">
        <v>1236.1833333333334</v>
      </c>
      <c r="H95" s="269">
        <v>1309.8833333333332</v>
      </c>
      <c r="I95" s="269">
        <v>1326.9166666666665</v>
      </c>
      <c r="J95" s="269">
        <v>1346.7333333333331</v>
      </c>
      <c r="K95" s="268">
        <v>1307.0999999999999</v>
      </c>
      <c r="L95" s="268">
        <v>1270.25</v>
      </c>
      <c r="M95" s="268">
        <v>6.79026</v>
      </c>
      <c r="N95" s="1"/>
      <c r="O95" s="1"/>
    </row>
    <row r="96" spans="1:15" ht="12.75" customHeight="1">
      <c r="A96" s="53">
        <v>87</v>
      </c>
      <c r="B96" s="405" t="s">
        <v>118</v>
      </c>
      <c r="C96" s="268">
        <v>2721.35</v>
      </c>
      <c r="D96" s="269">
        <v>2715.4666666666667</v>
      </c>
      <c r="E96" s="269">
        <v>2676.0833333333335</v>
      </c>
      <c r="F96" s="269">
        <v>2630.8166666666666</v>
      </c>
      <c r="G96" s="269">
        <v>2591.4333333333334</v>
      </c>
      <c r="H96" s="269">
        <v>2760.7333333333336</v>
      </c>
      <c r="I96" s="269">
        <v>2800.1166666666668</v>
      </c>
      <c r="J96" s="269">
        <v>2845.3833333333337</v>
      </c>
      <c r="K96" s="268">
        <v>2754.85</v>
      </c>
      <c r="L96" s="268">
        <v>2670.2</v>
      </c>
      <c r="M96" s="268">
        <v>6.1091800000000003</v>
      </c>
      <c r="N96" s="1"/>
      <c r="O96" s="1"/>
    </row>
    <row r="97" spans="1:15" ht="12.75" customHeight="1">
      <c r="A97" s="53">
        <v>88</v>
      </c>
      <c r="B97" s="405" t="s">
        <v>120</v>
      </c>
      <c r="C97" s="268">
        <v>373.4</v>
      </c>
      <c r="D97" s="269">
        <v>377.66666666666669</v>
      </c>
      <c r="E97" s="269">
        <v>365.33333333333337</v>
      </c>
      <c r="F97" s="269">
        <v>357.26666666666671</v>
      </c>
      <c r="G97" s="269">
        <v>344.93333333333339</v>
      </c>
      <c r="H97" s="269">
        <v>385.73333333333335</v>
      </c>
      <c r="I97" s="269">
        <v>398.06666666666672</v>
      </c>
      <c r="J97" s="269">
        <v>406.13333333333333</v>
      </c>
      <c r="K97" s="268">
        <v>390</v>
      </c>
      <c r="L97" s="268">
        <v>369.6</v>
      </c>
      <c r="M97" s="268">
        <v>130.92570000000001</v>
      </c>
      <c r="N97" s="1"/>
      <c r="O97" s="1"/>
    </row>
    <row r="98" spans="1:15" ht="12.75" customHeight="1">
      <c r="A98" s="53">
        <v>89</v>
      </c>
      <c r="B98" s="405" t="s">
        <v>260</v>
      </c>
      <c r="C98" s="268">
        <v>2339.65</v>
      </c>
      <c r="D98" s="269">
        <v>2339.7000000000003</v>
      </c>
      <c r="E98" s="269">
        <v>2271.4500000000007</v>
      </c>
      <c r="F98" s="269">
        <v>2203.2500000000005</v>
      </c>
      <c r="G98" s="269">
        <v>2135.0000000000009</v>
      </c>
      <c r="H98" s="269">
        <v>2407.9000000000005</v>
      </c>
      <c r="I98" s="269">
        <v>2476.1499999999996</v>
      </c>
      <c r="J98" s="269">
        <v>2544.3500000000004</v>
      </c>
      <c r="K98" s="268">
        <v>2407.9499999999998</v>
      </c>
      <c r="L98" s="268">
        <v>2271.5</v>
      </c>
      <c r="M98" s="268">
        <v>14.536199999999999</v>
      </c>
      <c r="N98" s="1"/>
      <c r="O98" s="1"/>
    </row>
    <row r="99" spans="1:15" ht="12.75" customHeight="1">
      <c r="A99" s="53">
        <v>90</v>
      </c>
      <c r="B99" s="405" t="s">
        <v>121</v>
      </c>
      <c r="C99" s="268">
        <v>219.9</v>
      </c>
      <c r="D99" s="269">
        <v>223.61666666666665</v>
      </c>
      <c r="E99" s="269">
        <v>215.23333333333329</v>
      </c>
      <c r="F99" s="269">
        <v>210.56666666666663</v>
      </c>
      <c r="G99" s="269">
        <v>202.18333333333328</v>
      </c>
      <c r="H99" s="269">
        <v>228.2833333333333</v>
      </c>
      <c r="I99" s="269">
        <v>236.66666666666669</v>
      </c>
      <c r="J99" s="269">
        <v>241.33333333333331</v>
      </c>
      <c r="K99" s="268">
        <v>232</v>
      </c>
      <c r="L99" s="268">
        <v>218.95</v>
      </c>
      <c r="M99" s="268">
        <v>41.092019999999998</v>
      </c>
      <c r="N99" s="1"/>
      <c r="O99" s="1"/>
    </row>
    <row r="100" spans="1:15" ht="12.75" customHeight="1">
      <c r="A100" s="53">
        <v>91</v>
      </c>
      <c r="B100" s="405" t="s">
        <v>122</v>
      </c>
      <c r="C100" s="268">
        <v>2660.55</v>
      </c>
      <c r="D100" s="269">
        <v>2677.5333333333333</v>
      </c>
      <c r="E100" s="269">
        <v>2626.0666666666666</v>
      </c>
      <c r="F100" s="269">
        <v>2591.5833333333335</v>
      </c>
      <c r="G100" s="269">
        <v>2540.1166666666668</v>
      </c>
      <c r="H100" s="269">
        <v>2712.0166666666664</v>
      </c>
      <c r="I100" s="269">
        <v>2763.4833333333327</v>
      </c>
      <c r="J100" s="269">
        <v>2797.9666666666662</v>
      </c>
      <c r="K100" s="268">
        <v>2729</v>
      </c>
      <c r="L100" s="268">
        <v>2643.05</v>
      </c>
      <c r="M100" s="268">
        <v>26.785509999999999</v>
      </c>
      <c r="N100" s="1"/>
      <c r="O100" s="1"/>
    </row>
    <row r="101" spans="1:15" ht="12.75" customHeight="1">
      <c r="A101" s="53">
        <v>92</v>
      </c>
      <c r="B101" s="405" t="s">
        <v>261</v>
      </c>
      <c r="C101" s="268">
        <v>272.45</v>
      </c>
      <c r="D101" s="269">
        <v>272.48333333333335</v>
      </c>
      <c r="E101" s="269">
        <v>268.9666666666667</v>
      </c>
      <c r="F101" s="269">
        <v>265.48333333333335</v>
      </c>
      <c r="G101" s="269">
        <v>261.9666666666667</v>
      </c>
      <c r="H101" s="269">
        <v>275.9666666666667</v>
      </c>
      <c r="I101" s="269">
        <v>279.48333333333335</v>
      </c>
      <c r="J101" s="269">
        <v>282.9666666666667</v>
      </c>
      <c r="K101" s="268">
        <v>276</v>
      </c>
      <c r="L101" s="268">
        <v>269</v>
      </c>
      <c r="M101" s="268">
        <v>2.9658600000000002</v>
      </c>
      <c r="N101" s="1"/>
      <c r="O101" s="1"/>
    </row>
    <row r="102" spans="1:15" ht="12.75" customHeight="1">
      <c r="A102" s="53">
        <v>93</v>
      </c>
      <c r="B102" s="405" t="s">
        <v>380</v>
      </c>
      <c r="C102" s="268">
        <v>39715.9</v>
      </c>
      <c r="D102" s="269">
        <v>39777.133333333331</v>
      </c>
      <c r="E102" s="269">
        <v>39114.266666666663</v>
      </c>
      <c r="F102" s="269">
        <v>38512.633333333331</v>
      </c>
      <c r="G102" s="269">
        <v>37849.766666666663</v>
      </c>
      <c r="H102" s="269">
        <v>40378.766666666663</v>
      </c>
      <c r="I102" s="269">
        <v>41041.633333333331</v>
      </c>
      <c r="J102" s="269">
        <v>41643.266666666663</v>
      </c>
      <c r="K102" s="268">
        <v>40440</v>
      </c>
      <c r="L102" s="268">
        <v>39175.5</v>
      </c>
      <c r="M102" s="268">
        <v>5.3510000000000002E-2</v>
      </c>
      <c r="N102" s="1"/>
      <c r="O102" s="1"/>
    </row>
    <row r="103" spans="1:15" ht="12.75" customHeight="1">
      <c r="A103" s="53">
        <v>94</v>
      </c>
      <c r="B103" s="405" t="s">
        <v>114</v>
      </c>
      <c r="C103" s="268">
        <v>2309.65</v>
      </c>
      <c r="D103" s="269">
        <v>2318.75</v>
      </c>
      <c r="E103" s="269">
        <v>2295.9</v>
      </c>
      <c r="F103" s="269">
        <v>2282.15</v>
      </c>
      <c r="G103" s="269">
        <v>2259.3000000000002</v>
      </c>
      <c r="H103" s="269">
        <v>2332.5</v>
      </c>
      <c r="I103" s="269">
        <v>2355.3500000000004</v>
      </c>
      <c r="J103" s="269">
        <v>2369.1</v>
      </c>
      <c r="K103" s="268">
        <v>2341.6</v>
      </c>
      <c r="L103" s="268">
        <v>2305</v>
      </c>
      <c r="M103" s="268">
        <v>26.797190000000001</v>
      </c>
      <c r="N103" s="1"/>
      <c r="O103" s="1"/>
    </row>
    <row r="104" spans="1:15" ht="12.75" customHeight="1">
      <c r="A104" s="53">
        <v>95</v>
      </c>
      <c r="B104" s="405" t="s">
        <v>124</v>
      </c>
      <c r="C104" s="268">
        <v>861.05</v>
      </c>
      <c r="D104" s="269">
        <v>866.04999999999984</v>
      </c>
      <c r="E104" s="269">
        <v>854.1999999999997</v>
      </c>
      <c r="F104" s="269">
        <v>847.34999999999991</v>
      </c>
      <c r="G104" s="269">
        <v>835.49999999999977</v>
      </c>
      <c r="H104" s="269">
        <v>872.89999999999964</v>
      </c>
      <c r="I104" s="269">
        <v>884.74999999999977</v>
      </c>
      <c r="J104" s="269">
        <v>891.59999999999957</v>
      </c>
      <c r="K104" s="268">
        <v>877.9</v>
      </c>
      <c r="L104" s="268">
        <v>859.2</v>
      </c>
      <c r="M104" s="268">
        <v>142.0864</v>
      </c>
      <c r="N104" s="1"/>
      <c r="O104" s="1"/>
    </row>
    <row r="105" spans="1:15" ht="12.75" customHeight="1">
      <c r="A105" s="53">
        <v>96</v>
      </c>
      <c r="B105" s="405" t="s">
        <v>125</v>
      </c>
      <c r="C105" s="268">
        <v>1145.5999999999999</v>
      </c>
      <c r="D105" s="269">
        <v>1155.2333333333333</v>
      </c>
      <c r="E105" s="269">
        <v>1132.5166666666667</v>
      </c>
      <c r="F105" s="269">
        <v>1119.4333333333334</v>
      </c>
      <c r="G105" s="269">
        <v>1096.7166666666667</v>
      </c>
      <c r="H105" s="269">
        <v>1168.3166666666666</v>
      </c>
      <c r="I105" s="269">
        <v>1191.0333333333333</v>
      </c>
      <c r="J105" s="269">
        <v>1204.1166666666666</v>
      </c>
      <c r="K105" s="268">
        <v>1177.95</v>
      </c>
      <c r="L105" s="268">
        <v>1142.1500000000001</v>
      </c>
      <c r="M105" s="268">
        <v>9.8872099999999996</v>
      </c>
      <c r="N105" s="1"/>
      <c r="O105" s="1"/>
    </row>
    <row r="106" spans="1:15" ht="12.75" customHeight="1">
      <c r="A106" s="53">
        <v>97</v>
      </c>
      <c r="B106" s="405" t="s">
        <v>126</v>
      </c>
      <c r="C106" s="268">
        <v>535.15</v>
      </c>
      <c r="D106" s="269">
        <v>535.9</v>
      </c>
      <c r="E106" s="269">
        <v>527.69999999999993</v>
      </c>
      <c r="F106" s="269">
        <v>520.25</v>
      </c>
      <c r="G106" s="269">
        <v>512.04999999999995</v>
      </c>
      <c r="H106" s="269">
        <v>543.34999999999991</v>
      </c>
      <c r="I106" s="269">
        <v>551.54999999999995</v>
      </c>
      <c r="J106" s="269">
        <v>558.99999999999989</v>
      </c>
      <c r="K106" s="268">
        <v>544.1</v>
      </c>
      <c r="L106" s="268">
        <v>528.45000000000005</v>
      </c>
      <c r="M106" s="268">
        <v>10.392469999999999</v>
      </c>
      <c r="N106" s="1"/>
      <c r="O106" s="1"/>
    </row>
    <row r="107" spans="1:15" ht="12.75" customHeight="1">
      <c r="A107" s="53">
        <v>98</v>
      </c>
      <c r="B107" s="405" t="s">
        <v>262</v>
      </c>
      <c r="C107" s="268">
        <v>515.5</v>
      </c>
      <c r="D107" s="269">
        <v>515.83333333333337</v>
      </c>
      <c r="E107" s="269">
        <v>504.86666666666679</v>
      </c>
      <c r="F107" s="269">
        <v>494.23333333333341</v>
      </c>
      <c r="G107" s="269">
        <v>483.26666666666682</v>
      </c>
      <c r="H107" s="269">
        <v>526.4666666666667</v>
      </c>
      <c r="I107" s="269">
        <v>537.43333333333317</v>
      </c>
      <c r="J107" s="269">
        <v>548.06666666666672</v>
      </c>
      <c r="K107" s="268">
        <v>526.79999999999995</v>
      </c>
      <c r="L107" s="268">
        <v>505.2</v>
      </c>
      <c r="M107" s="268">
        <v>2.68066</v>
      </c>
      <c r="N107" s="1"/>
      <c r="O107" s="1"/>
    </row>
    <row r="108" spans="1:15" ht="12.75" customHeight="1">
      <c r="A108" s="53">
        <v>99</v>
      </c>
      <c r="B108" s="405" t="s">
        <v>383</v>
      </c>
      <c r="C108" s="268">
        <v>40.25</v>
      </c>
      <c r="D108" s="269">
        <v>40.866666666666667</v>
      </c>
      <c r="E108" s="269">
        <v>39.433333333333337</v>
      </c>
      <c r="F108" s="269">
        <v>38.616666666666667</v>
      </c>
      <c r="G108" s="269">
        <v>37.183333333333337</v>
      </c>
      <c r="H108" s="269">
        <v>41.683333333333337</v>
      </c>
      <c r="I108" s="269">
        <v>43.11666666666666</v>
      </c>
      <c r="J108" s="269">
        <v>43.933333333333337</v>
      </c>
      <c r="K108" s="268">
        <v>42.3</v>
      </c>
      <c r="L108" s="268">
        <v>40.049999999999997</v>
      </c>
      <c r="M108" s="268">
        <v>74.892219999999995</v>
      </c>
      <c r="N108" s="1"/>
      <c r="O108" s="1"/>
    </row>
    <row r="109" spans="1:15" ht="12.75" customHeight="1">
      <c r="A109" s="53">
        <v>100</v>
      </c>
      <c r="B109" s="405" t="s">
        <v>128</v>
      </c>
      <c r="C109" s="268">
        <v>47.25</v>
      </c>
      <c r="D109" s="269">
        <v>47.300000000000004</v>
      </c>
      <c r="E109" s="269">
        <v>46.45000000000001</v>
      </c>
      <c r="F109" s="269">
        <v>45.650000000000006</v>
      </c>
      <c r="G109" s="269">
        <v>44.800000000000011</v>
      </c>
      <c r="H109" s="269">
        <v>48.100000000000009</v>
      </c>
      <c r="I109" s="269">
        <v>48.95</v>
      </c>
      <c r="J109" s="269">
        <v>49.750000000000007</v>
      </c>
      <c r="K109" s="268">
        <v>48.15</v>
      </c>
      <c r="L109" s="268">
        <v>46.5</v>
      </c>
      <c r="M109" s="268">
        <v>423.01787999999999</v>
      </c>
      <c r="N109" s="1"/>
      <c r="O109" s="1"/>
    </row>
    <row r="110" spans="1:15" ht="12.75" customHeight="1">
      <c r="A110" s="53">
        <v>101</v>
      </c>
      <c r="B110" s="405" t="s">
        <v>137</v>
      </c>
      <c r="C110" s="268">
        <v>332.6</v>
      </c>
      <c r="D110" s="269">
        <v>336.76666666666665</v>
      </c>
      <c r="E110" s="269">
        <v>327.58333333333331</v>
      </c>
      <c r="F110" s="269">
        <v>322.56666666666666</v>
      </c>
      <c r="G110" s="269">
        <v>313.38333333333333</v>
      </c>
      <c r="H110" s="269">
        <v>341.7833333333333</v>
      </c>
      <c r="I110" s="269">
        <v>350.9666666666667</v>
      </c>
      <c r="J110" s="269">
        <v>355.98333333333329</v>
      </c>
      <c r="K110" s="268">
        <v>345.95</v>
      </c>
      <c r="L110" s="268">
        <v>331.75</v>
      </c>
      <c r="M110" s="268">
        <v>162.05788999999999</v>
      </c>
      <c r="N110" s="1"/>
      <c r="O110" s="1"/>
    </row>
    <row r="111" spans="1:15" ht="12.75" customHeight="1">
      <c r="A111" s="53">
        <v>102</v>
      </c>
      <c r="B111" s="405" t="s">
        <v>263</v>
      </c>
      <c r="C111" s="268">
        <v>4363.3500000000004</v>
      </c>
      <c r="D111" s="269">
        <v>4333.2166666666672</v>
      </c>
      <c r="E111" s="269">
        <v>4260.1333333333341</v>
      </c>
      <c r="F111" s="269">
        <v>4156.916666666667</v>
      </c>
      <c r="G111" s="269">
        <v>4083.8333333333339</v>
      </c>
      <c r="H111" s="269">
        <v>4436.4333333333343</v>
      </c>
      <c r="I111" s="269">
        <v>4509.5166666666664</v>
      </c>
      <c r="J111" s="269">
        <v>4612.7333333333345</v>
      </c>
      <c r="K111" s="268">
        <v>4406.3</v>
      </c>
      <c r="L111" s="268">
        <v>4230</v>
      </c>
      <c r="M111" s="268">
        <v>1.5365500000000001</v>
      </c>
      <c r="N111" s="1"/>
      <c r="O111" s="1"/>
    </row>
    <row r="112" spans="1:15" ht="12.75" customHeight="1">
      <c r="A112" s="53">
        <v>103</v>
      </c>
      <c r="B112" s="405" t="s">
        <v>393</v>
      </c>
      <c r="C112" s="268">
        <v>186.2</v>
      </c>
      <c r="D112" s="269">
        <v>188.2833333333333</v>
      </c>
      <c r="E112" s="269">
        <v>181.61666666666662</v>
      </c>
      <c r="F112" s="269">
        <v>177.0333333333333</v>
      </c>
      <c r="G112" s="269">
        <v>170.36666666666662</v>
      </c>
      <c r="H112" s="269">
        <v>192.86666666666662</v>
      </c>
      <c r="I112" s="269">
        <v>199.5333333333333</v>
      </c>
      <c r="J112" s="269">
        <v>204.11666666666662</v>
      </c>
      <c r="K112" s="268">
        <v>194.95</v>
      </c>
      <c r="L112" s="268">
        <v>183.7</v>
      </c>
      <c r="M112" s="268">
        <v>14.9626</v>
      </c>
      <c r="N112" s="1"/>
      <c r="O112" s="1"/>
    </row>
    <row r="113" spans="1:15" ht="12.75" customHeight="1">
      <c r="A113" s="53">
        <v>104</v>
      </c>
      <c r="B113" s="405" t="s">
        <v>394</v>
      </c>
      <c r="C113" s="268">
        <v>142.75</v>
      </c>
      <c r="D113" s="269">
        <v>143.5</v>
      </c>
      <c r="E113" s="269">
        <v>140.25</v>
      </c>
      <c r="F113" s="269">
        <v>137.75</v>
      </c>
      <c r="G113" s="269">
        <v>134.5</v>
      </c>
      <c r="H113" s="269">
        <v>146</v>
      </c>
      <c r="I113" s="269">
        <v>149.25</v>
      </c>
      <c r="J113" s="269">
        <v>151.75</v>
      </c>
      <c r="K113" s="268">
        <v>146.75</v>
      </c>
      <c r="L113" s="268">
        <v>141</v>
      </c>
      <c r="M113" s="268">
        <v>86.340649999999997</v>
      </c>
      <c r="N113" s="1"/>
      <c r="O113" s="1"/>
    </row>
    <row r="114" spans="1:15" ht="12.75" customHeight="1">
      <c r="A114" s="53">
        <v>105</v>
      </c>
      <c r="B114" s="405" t="s">
        <v>130</v>
      </c>
      <c r="C114" s="268">
        <v>316.3</v>
      </c>
      <c r="D114" s="269">
        <v>317.16666666666669</v>
      </c>
      <c r="E114" s="269">
        <v>304.58333333333337</v>
      </c>
      <c r="F114" s="269">
        <v>292.86666666666667</v>
      </c>
      <c r="G114" s="269">
        <v>280.28333333333336</v>
      </c>
      <c r="H114" s="269">
        <v>328.88333333333338</v>
      </c>
      <c r="I114" s="269">
        <v>341.46666666666675</v>
      </c>
      <c r="J114" s="269">
        <v>353.18333333333339</v>
      </c>
      <c r="K114" s="268">
        <v>329.75</v>
      </c>
      <c r="L114" s="268">
        <v>305.45</v>
      </c>
      <c r="M114" s="268">
        <v>78.182479999999998</v>
      </c>
      <c r="N114" s="1"/>
      <c r="O114" s="1"/>
    </row>
    <row r="115" spans="1:15" ht="12.75" customHeight="1">
      <c r="A115" s="53">
        <v>106</v>
      </c>
      <c r="B115" s="405" t="s">
        <v>135</v>
      </c>
      <c r="C115" s="268">
        <v>66.05</v>
      </c>
      <c r="D115" s="269">
        <v>66.45</v>
      </c>
      <c r="E115" s="269">
        <v>65.5</v>
      </c>
      <c r="F115" s="269">
        <v>64.95</v>
      </c>
      <c r="G115" s="269">
        <v>64</v>
      </c>
      <c r="H115" s="269">
        <v>67</v>
      </c>
      <c r="I115" s="269">
        <v>67.950000000000017</v>
      </c>
      <c r="J115" s="269">
        <v>68.5</v>
      </c>
      <c r="K115" s="268">
        <v>67.400000000000006</v>
      </c>
      <c r="L115" s="268">
        <v>65.900000000000006</v>
      </c>
      <c r="M115" s="268">
        <v>191.94238000000001</v>
      </c>
      <c r="N115" s="1"/>
      <c r="O115" s="1"/>
    </row>
    <row r="116" spans="1:15" ht="12.75" customHeight="1">
      <c r="A116" s="53">
        <v>107</v>
      </c>
      <c r="B116" s="405" t="s">
        <v>136</v>
      </c>
      <c r="C116" s="268">
        <v>664.5</v>
      </c>
      <c r="D116" s="269">
        <v>668.9666666666667</v>
      </c>
      <c r="E116" s="269">
        <v>656.53333333333342</v>
      </c>
      <c r="F116" s="269">
        <v>648.56666666666672</v>
      </c>
      <c r="G116" s="269">
        <v>636.13333333333344</v>
      </c>
      <c r="H116" s="269">
        <v>676.93333333333339</v>
      </c>
      <c r="I116" s="269">
        <v>689.36666666666679</v>
      </c>
      <c r="J116" s="269">
        <v>697.33333333333337</v>
      </c>
      <c r="K116" s="268">
        <v>681.4</v>
      </c>
      <c r="L116" s="268">
        <v>661</v>
      </c>
      <c r="M116" s="268">
        <v>32.494900000000001</v>
      </c>
      <c r="N116" s="1"/>
      <c r="O116" s="1"/>
    </row>
    <row r="117" spans="1:15" ht="12.75" customHeight="1">
      <c r="A117" s="53">
        <v>108</v>
      </c>
      <c r="B117" s="405" t="s">
        <v>129</v>
      </c>
      <c r="C117" s="268">
        <v>395.8</v>
      </c>
      <c r="D117" s="269">
        <v>397.26666666666671</v>
      </c>
      <c r="E117" s="269">
        <v>388.18333333333339</v>
      </c>
      <c r="F117" s="269">
        <v>380.56666666666666</v>
      </c>
      <c r="G117" s="269">
        <v>371.48333333333335</v>
      </c>
      <c r="H117" s="269">
        <v>404.88333333333344</v>
      </c>
      <c r="I117" s="269">
        <v>413.96666666666681</v>
      </c>
      <c r="J117" s="269">
        <v>421.58333333333348</v>
      </c>
      <c r="K117" s="268">
        <v>406.35</v>
      </c>
      <c r="L117" s="268">
        <v>389.65</v>
      </c>
      <c r="M117" s="268">
        <v>28.161470000000001</v>
      </c>
      <c r="N117" s="1"/>
      <c r="O117" s="1"/>
    </row>
    <row r="118" spans="1:15" ht="12.75" customHeight="1">
      <c r="A118" s="53">
        <v>109</v>
      </c>
      <c r="B118" s="405" t="s">
        <v>133</v>
      </c>
      <c r="C118" s="268">
        <v>186</v>
      </c>
      <c r="D118" s="269">
        <v>187.79999999999998</v>
      </c>
      <c r="E118" s="269">
        <v>183.59999999999997</v>
      </c>
      <c r="F118" s="269">
        <v>181.2</v>
      </c>
      <c r="G118" s="269">
        <v>176.99999999999997</v>
      </c>
      <c r="H118" s="269">
        <v>190.19999999999996</v>
      </c>
      <c r="I118" s="269">
        <v>194.39999999999995</v>
      </c>
      <c r="J118" s="269">
        <v>196.79999999999995</v>
      </c>
      <c r="K118" s="268">
        <v>192</v>
      </c>
      <c r="L118" s="268">
        <v>185.4</v>
      </c>
      <c r="M118" s="268">
        <v>14.78026</v>
      </c>
      <c r="N118" s="1"/>
      <c r="O118" s="1"/>
    </row>
    <row r="119" spans="1:15" ht="12.75" customHeight="1">
      <c r="A119" s="53">
        <v>110</v>
      </c>
      <c r="B119" s="405" t="s">
        <v>132</v>
      </c>
      <c r="C119" s="268">
        <v>1149.5999999999999</v>
      </c>
      <c r="D119" s="269">
        <v>1155.1000000000001</v>
      </c>
      <c r="E119" s="269">
        <v>1130.2000000000003</v>
      </c>
      <c r="F119" s="269">
        <v>1110.8000000000002</v>
      </c>
      <c r="G119" s="269">
        <v>1085.9000000000003</v>
      </c>
      <c r="H119" s="269">
        <v>1174.5000000000002</v>
      </c>
      <c r="I119" s="269">
        <v>1199.4000000000003</v>
      </c>
      <c r="J119" s="269">
        <v>1218.8000000000002</v>
      </c>
      <c r="K119" s="268">
        <v>1180</v>
      </c>
      <c r="L119" s="268">
        <v>1135.7</v>
      </c>
      <c r="M119" s="268">
        <v>50.825760000000002</v>
      </c>
      <c r="N119" s="1"/>
      <c r="O119" s="1"/>
    </row>
    <row r="120" spans="1:15" ht="12.75" customHeight="1">
      <c r="A120" s="53">
        <v>111</v>
      </c>
      <c r="B120" s="405" t="s">
        <v>164</v>
      </c>
      <c r="C120" s="268">
        <v>3705.85</v>
      </c>
      <c r="D120" s="269">
        <v>3760.2166666666672</v>
      </c>
      <c r="E120" s="269">
        <v>3640.4333333333343</v>
      </c>
      <c r="F120" s="269">
        <v>3575.0166666666673</v>
      </c>
      <c r="G120" s="269">
        <v>3455.2333333333345</v>
      </c>
      <c r="H120" s="269">
        <v>3825.6333333333341</v>
      </c>
      <c r="I120" s="269">
        <v>3945.416666666667</v>
      </c>
      <c r="J120" s="269">
        <v>4010.8333333333339</v>
      </c>
      <c r="K120" s="268">
        <v>3880</v>
      </c>
      <c r="L120" s="268">
        <v>3694.8</v>
      </c>
      <c r="M120" s="268">
        <v>6.2747099999999998</v>
      </c>
      <c r="N120" s="1"/>
      <c r="O120" s="1"/>
    </row>
    <row r="121" spans="1:15" ht="12.75" customHeight="1">
      <c r="A121" s="53">
        <v>112</v>
      </c>
      <c r="B121" s="405" t="s">
        <v>134</v>
      </c>
      <c r="C121" s="268">
        <v>1380.25</v>
      </c>
      <c r="D121" s="269">
        <v>1378.2333333333333</v>
      </c>
      <c r="E121" s="269">
        <v>1357.0166666666667</v>
      </c>
      <c r="F121" s="269">
        <v>1333.7833333333333</v>
      </c>
      <c r="G121" s="269">
        <v>1312.5666666666666</v>
      </c>
      <c r="H121" s="269">
        <v>1401.4666666666667</v>
      </c>
      <c r="I121" s="269">
        <v>1422.6833333333334</v>
      </c>
      <c r="J121" s="269">
        <v>1445.9166666666667</v>
      </c>
      <c r="K121" s="268">
        <v>1399.45</v>
      </c>
      <c r="L121" s="268">
        <v>1355</v>
      </c>
      <c r="M121" s="268">
        <v>94.145870000000002</v>
      </c>
      <c r="N121" s="1"/>
      <c r="O121" s="1"/>
    </row>
    <row r="122" spans="1:15" ht="12.75" customHeight="1">
      <c r="A122" s="53">
        <v>113</v>
      </c>
      <c r="B122" s="405" t="s">
        <v>131</v>
      </c>
      <c r="C122" s="268">
        <v>1839.25</v>
      </c>
      <c r="D122" s="269">
        <v>1832.7333333333336</v>
      </c>
      <c r="E122" s="269">
        <v>1809.1666666666672</v>
      </c>
      <c r="F122" s="269">
        <v>1779.0833333333337</v>
      </c>
      <c r="G122" s="269">
        <v>1755.5166666666673</v>
      </c>
      <c r="H122" s="269">
        <v>1862.8166666666671</v>
      </c>
      <c r="I122" s="269">
        <v>1886.3833333333337</v>
      </c>
      <c r="J122" s="269">
        <v>1916.4666666666669</v>
      </c>
      <c r="K122" s="268">
        <v>1856.3</v>
      </c>
      <c r="L122" s="268">
        <v>1802.65</v>
      </c>
      <c r="M122" s="268">
        <v>6.968</v>
      </c>
      <c r="N122" s="1"/>
      <c r="O122" s="1"/>
    </row>
    <row r="123" spans="1:15" ht="12.75" customHeight="1">
      <c r="A123" s="53">
        <v>114</v>
      </c>
      <c r="B123" s="405" t="s">
        <v>264</v>
      </c>
      <c r="C123" s="268">
        <v>891.85</v>
      </c>
      <c r="D123" s="269">
        <v>886.23333333333323</v>
      </c>
      <c r="E123" s="269">
        <v>873.46666666666647</v>
      </c>
      <c r="F123" s="269">
        <v>855.08333333333326</v>
      </c>
      <c r="G123" s="269">
        <v>842.31666666666649</v>
      </c>
      <c r="H123" s="269">
        <v>904.61666666666645</v>
      </c>
      <c r="I123" s="269">
        <v>917.3833333333331</v>
      </c>
      <c r="J123" s="269">
        <v>935.76666666666642</v>
      </c>
      <c r="K123" s="268">
        <v>899</v>
      </c>
      <c r="L123" s="268">
        <v>867.85</v>
      </c>
      <c r="M123" s="268">
        <v>7.4757800000000003</v>
      </c>
      <c r="N123" s="1"/>
      <c r="O123" s="1"/>
    </row>
    <row r="124" spans="1:15" ht="12.75" customHeight="1">
      <c r="A124" s="53">
        <v>115</v>
      </c>
      <c r="B124" s="405" t="s">
        <v>265</v>
      </c>
      <c r="C124" s="268">
        <v>296.14999999999998</v>
      </c>
      <c r="D124" s="269">
        <v>301.8</v>
      </c>
      <c r="E124" s="269">
        <v>287.60000000000002</v>
      </c>
      <c r="F124" s="269">
        <v>279.05</v>
      </c>
      <c r="G124" s="269">
        <v>264.85000000000002</v>
      </c>
      <c r="H124" s="269">
        <v>310.35000000000002</v>
      </c>
      <c r="I124" s="269">
        <v>324.54999999999995</v>
      </c>
      <c r="J124" s="269">
        <v>333.1</v>
      </c>
      <c r="K124" s="268">
        <v>316</v>
      </c>
      <c r="L124" s="268">
        <v>293.25</v>
      </c>
      <c r="M124" s="268">
        <v>20.402180000000001</v>
      </c>
      <c r="N124" s="1"/>
      <c r="O124" s="1"/>
    </row>
    <row r="125" spans="1:15" ht="12.75" customHeight="1">
      <c r="A125" s="53">
        <v>116</v>
      </c>
      <c r="B125" s="405" t="s">
        <v>139</v>
      </c>
      <c r="C125" s="268">
        <v>646.15</v>
      </c>
      <c r="D125" s="269">
        <v>648.69999999999993</v>
      </c>
      <c r="E125" s="269">
        <v>635.44999999999982</v>
      </c>
      <c r="F125" s="269">
        <v>624.74999999999989</v>
      </c>
      <c r="G125" s="269">
        <v>611.49999999999977</v>
      </c>
      <c r="H125" s="269">
        <v>659.39999999999986</v>
      </c>
      <c r="I125" s="269">
        <v>672.65000000000009</v>
      </c>
      <c r="J125" s="269">
        <v>683.34999999999991</v>
      </c>
      <c r="K125" s="268">
        <v>661.95</v>
      </c>
      <c r="L125" s="268">
        <v>638</v>
      </c>
      <c r="M125" s="268">
        <v>21.927019999999999</v>
      </c>
      <c r="N125" s="1"/>
      <c r="O125" s="1"/>
    </row>
    <row r="126" spans="1:15" ht="12.75" customHeight="1">
      <c r="A126" s="53">
        <v>117</v>
      </c>
      <c r="B126" s="405" t="s">
        <v>138</v>
      </c>
      <c r="C126" s="268">
        <v>397.3</v>
      </c>
      <c r="D126" s="269">
        <v>405.09999999999997</v>
      </c>
      <c r="E126" s="269">
        <v>387.19999999999993</v>
      </c>
      <c r="F126" s="269">
        <v>377.09999999999997</v>
      </c>
      <c r="G126" s="269">
        <v>359.19999999999993</v>
      </c>
      <c r="H126" s="269">
        <v>415.19999999999993</v>
      </c>
      <c r="I126" s="269">
        <v>433.09999999999991</v>
      </c>
      <c r="J126" s="269">
        <v>443.19999999999993</v>
      </c>
      <c r="K126" s="268">
        <v>423</v>
      </c>
      <c r="L126" s="268">
        <v>395</v>
      </c>
      <c r="M126" s="268">
        <v>43.140129999999999</v>
      </c>
      <c r="N126" s="1"/>
      <c r="O126" s="1"/>
    </row>
    <row r="127" spans="1:15" ht="12.75" customHeight="1">
      <c r="A127" s="53">
        <v>118</v>
      </c>
      <c r="B127" s="405" t="s">
        <v>140</v>
      </c>
      <c r="C127" s="268">
        <v>602.65</v>
      </c>
      <c r="D127" s="269">
        <v>599.7166666666667</v>
      </c>
      <c r="E127" s="269">
        <v>584.43333333333339</v>
      </c>
      <c r="F127" s="269">
        <v>566.2166666666667</v>
      </c>
      <c r="G127" s="269">
        <v>550.93333333333339</v>
      </c>
      <c r="H127" s="269">
        <v>617.93333333333339</v>
      </c>
      <c r="I127" s="269">
        <v>633.2166666666667</v>
      </c>
      <c r="J127" s="269">
        <v>651.43333333333339</v>
      </c>
      <c r="K127" s="268">
        <v>615</v>
      </c>
      <c r="L127" s="268">
        <v>581.5</v>
      </c>
      <c r="M127" s="268">
        <v>55.03642</v>
      </c>
      <c r="N127" s="1"/>
      <c r="O127" s="1"/>
    </row>
    <row r="128" spans="1:15" ht="12.75" customHeight="1">
      <c r="A128" s="53">
        <v>119</v>
      </c>
      <c r="B128" s="405" t="s">
        <v>141</v>
      </c>
      <c r="C128" s="268">
        <v>1829</v>
      </c>
      <c r="D128" s="269">
        <v>1834.55</v>
      </c>
      <c r="E128" s="269">
        <v>1811.1</v>
      </c>
      <c r="F128" s="269">
        <v>1793.2</v>
      </c>
      <c r="G128" s="269">
        <v>1769.75</v>
      </c>
      <c r="H128" s="269">
        <v>1852.4499999999998</v>
      </c>
      <c r="I128" s="269">
        <v>1875.9</v>
      </c>
      <c r="J128" s="269">
        <v>1893.7999999999997</v>
      </c>
      <c r="K128" s="268">
        <v>1858</v>
      </c>
      <c r="L128" s="268">
        <v>1816.65</v>
      </c>
      <c r="M128" s="268">
        <v>22.851759999999999</v>
      </c>
      <c r="N128" s="1"/>
      <c r="O128" s="1"/>
    </row>
    <row r="129" spans="1:15" ht="12.75" customHeight="1">
      <c r="A129" s="53">
        <v>120</v>
      </c>
      <c r="B129" s="405" t="s">
        <v>142</v>
      </c>
      <c r="C129" s="268">
        <v>72.849999999999994</v>
      </c>
      <c r="D129" s="269">
        <v>73.63333333333334</v>
      </c>
      <c r="E129" s="269">
        <v>71.566666666666677</v>
      </c>
      <c r="F129" s="269">
        <v>70.283333333333331</v>
      </c>
      <c r="G129" s="269">
        <v>68.216666666666669</v>
      </c>
      <c r="H129" s="269">
        <v>74.916666666666686</v>
      </c>
      <c r="I129" s="269">
        <v>76.983333333333348</v>
      </c>
      <c r="J129" s="269">
        <v>78.266666666666694</v>
      </c>
      <c r="K129" s="268">
        <v>75.7</v>
      </c>
      <c r="L129" s="268">
        <v>72.349999999999994</v>
      </c>
      <c r="M129" s="268">
        <v>60.690240000000003</v>
      </c>
      <c r="N129" s="1"/>
      <c r="O129" s="1"/>
    </row>
    <row r="130" spans="1:15" ht="12.75" customHeight="1">
      <c r="A130" s="53">
        <v>121</v>
      </c>
      <c r="B130" s="405" t="s">
        <v>147</v>
      </c>
      <c r="C130" s="268">
        <v>3472.25</v>
      </c>
      <c r="D130" s="269">
        <v>3434.35</v>
      </c>
      <c r="E130" s="269">
        <v>3380.7</v>
      </c>
      <c r="F130" s="269">
        <v>3289.15</v>
      </c>
      <c r="G130" s="269">
        <v>3235.5</v>
      </c>
      <c r="H130" s="269">
        <v>3525.8999999999996</v>
      </c>
      <c r="I130" s="269">
        <v>3579.55</v>
      </c>
      <c r="J130" s="269">
        <v>3671.0999999999995</v>
      </c>
      <c r="K130" s="268">
        <v>3488</v>
      </c>
      <c r="L130" s="268">
        <v>3342.8</v>
      </c>
      <c r="M130" s="268">
        <v>3.3489200000000001</v>
      </c>
      <c r="N130" s="1"/>
      <c r="O130" s="1"/>
    </row>
    <row r="131" spans="1:15" ht="12.75" customHeight="1">
      <c r="A131" s="53">
        <v>122</v>
      </c>
      <c r="B131" s="405" t="s">
        <v>144</v>
      </c>
      <c r="C131" s="268">
        <v>394.3</v>
      </c>
      <c r="D131" s="269">
        <v>392.61666666666662</v>
      </c>
      <c r="E131" s="269">
        <v>385.78333333333325</v>
      </c>
      <c r="F131" s="269">
        <v>377.26666666666665</v>
      </c>
      <c r="G131" s="269">
        <v>370.43333333333328</v>
      </c>
      <c r="H131" s="269">
        <v>401.13333333333321</v>
      </c>
      <c r="I131" s="269">
        <v>407.96666666666658</v>
      </c>
      <c r="J131" s="269">
        <v>416.48333333333318</v>
      </c>
      <c r="K131" s="268">
        <v>399.45</v>
      </c>
      <c r="L131" s="268">
        <v>384.1</v>
      </c>
      <c r="M131" s="268">
        <v>28.457879999999999</v>
      </c>
      <c r="N131" s="1"/>
      <c r="O131" s="1"/>
    </row>
    <row r="132" spans="1:15" ht="12.75" customHeight="1">
      <c r="A132" s="53">
        <v>123</v>
      </c>
      <c r="B132" s="405" t="s">
        <v>146</v>
      </c>
      <c r="C132" s="268">
        <v>4410.8999999999996</v>
      </c>
      <c r="D132" s="269">
        <v>4393.45</v>
      </c>
      <c r="E132" s="269">
        <v>4301.8999999999996</v>
      </c>
      <c r="F132" s="269">
        <v>4192.8999999999996</v>
      </c>
      <c r="G132" s="269">
        <v>4101.3499999999995</v>
      </c>
      <c r="H132" s="269">
        <v>4502.45</v>
      </c>
      <c r="I132" s="269">
        <v>4594.0000000000009</v>
      </c>
      <c r="J132" s="269">
        <v>4703</v>
      </c>
      <c r="K132" s="268">
        <v>4485</v>
      </c>
      <c r="L132" s="268">
        <v>4284.45</v>
      </c>
      <c r="M132" s="268">
        <v>3.37094</v>
      </c>
      <c r="N132" s="1"/>
      <c r="O132" s="1"/>
    </row>
    <row r="133" spans="1:15" ht="12.75" customHeight="1">
      <c r="A133" s="53">
        <v>124</v>
      </c>
      <c r="B133" s="405" t="s">
        <v>145</v>
      </c>
      <c r="C133" s="268">
        <v>1851.45</v>
      </c>
      <c r="D133" s="269">
        <v>1848.75</v>
      </c>
      <c r="E133" s="269">
        <v>1820.7</v>
      </c>
      <c r="F133" s="269">
        <v>1789.95</v>
      </c>
      <c r="G133" s="269">
        <v>1761.9</v>
      </c>
      <c r="H133" s="269">
        <v>1879.5</v>
      </c>
      <c r="I133" s="269">
        <v>1907.5500000000002</v>
      </c>
      <c r="J133" s="269">
        <v>1938.3</v>
      </c>
      <c r="K133" s="268">
        <v>1876.8</v>
      </c>
      <c r="L133" s="268">
        <v>1818</v>
      </c>
      <c r="M133" s="268">
        <v>15.29101</v>
      </c>
      <c r="N133" s="1"/>
      <c r="O133" s="1"/>
    </row>
    <row r="134" spans="1:15" ht="12.75" customHeight="1">
      <c r="A134" s="53">
        <v>125</v>
      </c>
      <c r="B134" s="405" t="s">
        <v>266</v>
      </c>
      <c r="C134" s="268">
        <v>494.85</v>
      </c>
      <c r="D134" s="269">
        <v>499.06666666666666</v>
      </c>
      <c r="E134" s="269">
        <v>489.08333333333331</v>
      </c>
      <c r="F134" s="269">
        <v>483.31666666666666</v>
      </c>
      <c r="G134" s="269">
        <v>473.33333333333331</v>
      </c>
      <c r="H134" s="269">
        <v>504.83333333333331</v>
      </c>
      <c r="I134" s="269">
        <v>514.81666666666661</v>
      </c>
      <c r="J134" s="269">
        <v>520.58333333333326</v>
      </c>
      <c r="K134" s="268">
        <v>509.05</v>
      </c>
      <c r="L134" s="268">
        <v>493.3</v>
      </c>
      <c r="M134" s="268">
        <v>10.397169999999999</v>
      </c>
      <c r="N134" s="1"/>
      <c r="O134" s="1"/>
    </row>
    <row r="135" spans="1:15" ht="12.75" customHeight="1">
      <c r="A135" s="53">
        <v>126</v>
      </c>
      <c r="B135" s="405" t="s">
        <v>148</v>
      </c>
      <c r="C135" s="268">
        <v>653.95000000000005</v>
      </c>
      <c r="D135" s="269">
        <v>650.61666666666667</v>
      </c>
      <c r="E135" s="269">
        <v>640.83333333333337</v>
      </c>
      <c r="F135" s="269">
        <v>627.7166666666667</v>
      </c>
      <c r="G135" s="269">
        <v>617.93333333333339</v>
      </c>
      <c r="H135" s="269">
        <v>663.73333333333335</v>
      </c>
      <c r="I135" s="269">
        <v>673.51666666666665</v>
      </c>
      <c r="J135" s="269">
        <v>686.63333333333333</v>
      </c>
      <c r="K135" s="268">
        <v>660.4</v>
      </c>
      <c r="L135" s="268">
        <v>637.5</v>
      </c>
      <c r="M135" s="268">
        <v>10.19861</v>
      </c>
      <c r="N135" s="1"/>
      <c r="O135" s="1"/>
    </row>
    <row r="136" spans="1:15" ht="12.75" customHeight="1">
      <c r="A136" s="53">
        <v>127</v>
      </c>
      <c r="B136" s="405" t="s">
        <v>160</v>
      </c>
      <c r="C136" s="268">
        <v>79156.3</v>
      </c>
      <c r="D136" s="269">
        <v>80081.916666666672</v>
      </c>
      <c r="E136" s="269">
        <v>77764.333333333343</v>
      </c>
      <c r="F136" s="269">
        <v>76372.366666666669</v>
      </c>
      <c r="G136" s="269">
        <v>74054.78333333334</v>
      </c>
      <c r="H136" s="269">
        <v>81473.883333333346</v>
      </c>
      <c r="I136" s="269">
        <v>83791.466666666689</v>
      </c>
      <c r="J136" s="269">
        <v>85183.433333333349</v>
      </c>
      <c r="K136" s="268">
        <v>82399.5</v>
      </c>
      <c r="L136" s="268">
        <v>78689.95</v>
      </c>
      <c r="M136" s="268">
        <v>0.17075000000000001</v>
      </c>
      <c r="N136" s="1"/>
      <c r="O136" s="1"/>
    </row>
    <row r="137" spans="1:15" ht="12.75" customHeight="1">
      <c r="A137" s="53">
        <v>128</v>
      </c>
      <c r="B137" s="405" t="s">
        <v>150</v>
      </c>
      <c r="C137" s="268">
        <v>183.25</v>
      </c>
      <c r="D137" s="269">
        <v>183.76666666666665</v>
      </c>
      <c r="E137" s="269">
        <v>176.2833333333333</v>
      </c>
      <c r="F137" s="269">
        <v>169.31666666666666</v>
      </c>
      <c r="G137" s="269">
        <v>161.83333333333331</v>
      </c>
      <c r="H137" s="269">
        <v>190.73333333333329</v>
      </c>
      <c r="I137" s="269">
        <v>198.21666666666664</v>
      </c>
      <c r="J137" s="269">
        <v>205.18333333333328</v>
      </c>
      <c r="K137" s="268">
        <v>191.25</v>
      </c>
      <c r="L137" s="268">
        <v>176.8</v>
      </c>
      <c r="M137" s="268">
        <v>218.63288</v>
      </c>
      <c r="N137" s="1"/>
      <c r="O137" s="1"/>
    </row>
    <row r="138" spans="1:15" ht="12.75" customHeight="1">
      <c r="A138" s="53">
        <v>129</v>
      </c>
      <c r="B138" s="405" t="s">
        <v>149</v>
      </c>
      <c r="C138" s="268">
        <v>1236.4000000000001</v>
      </c>
      <c r="D138" s="269">
        <v>1237.2166666666669</v>
      </c>
      <c r="E138" s="269">
        <v>1215.4833333333338</v>
      </c>
      <c r="F138" s="269">
        <v>1194.5666666666668</v>
      </c>
      <c r="G138" s="269">
        <v>1172.8333333333337</v>
      </c>
      <c r="H138" s="269">
        <v>1258.1333333333339</v>
      </c>
      <c r="I138" s="269">
        <v>1279.866666666667</v>
      </c>
      <c r="J138" s="269">
        <v>1300.783333333334</v>
      </c>
      <c r="K138" s="268">
        <v>1258.95</v>
      </c>
      <c r="L138" s="268">
        <v>1216.3</v>
      </c>
      <c r="M138" s="268">
        <v>33.453380000000003</v>
      </c>
      <c r="N138" s="1"/>
      <c r="O138" s="1"/>
    </row>
    <row r="139" spans="1:15" ht="12.75" customHeight="1">
      <c r="A139" s="53">
        <v>130</v>
      </c>
      <c r="B139" s="405" t="s">
        <v>151</v>
      </c>
      <c r="C139" s="268">
        <v>92</v>
      </c>
      <c r="D139" s="269">
        <v>92.3</v>
      </c>
      <c r="E139" s="269">
        <v>90.199999999999989</v>
      </c>
      <c r="F139" s="269">
        <v>88.399999999999991</v>
      </c>
      <c r="G139" s="269">
        <v>86.299999999999983</v>
      </c>
      <c r="H139" s="269">
        <v>94.1</v>
      </c>
      <c r="I139" s="269">
        <v>96.199999999999989</v>
      </c>
      <c r="J139" s="269">
        <v>98</v>
      </c>
      <c r="K139" s="268">
        <v>94.4</v>
      </c>
      <c r="L139" s="268">
        <v>90.5</v>
      </c>
      <c r="M139" s="268">
        <v>54.407919999999997</v>
      </c>
      <c r="N139" s="1"/>
      <c r="O139" s="1"/>
    </row>
    <row r="140" spans="1:15" ht="12.75" customHeight="1">
      <c r="A140" s="53">
        <v>131</v>
      </c>
      <c r="B140" s="405" t="s">
        <v>152</v>
      </c>
      <c r="C140" s="268">
        <v>526.25</v>
      </c>
      <c r="D140" s="269">
        <v>534.30000000000007</v>
      </c>
      <c r="E140" s="269">
        <v>516.70000000000016</v>
      </c>
      <c r="F140" s="269">
        <v>507.15000000000009</v>
      </c>
      <c r="G140" s="269">
        <v>489.55000000000018</v>
      </c>
      <c r="H140" s="269">
        <v>543.85000000000014</v>
      </c>
      <c r="I140" s="269">
        <v>561.45000000000005</v>
      </c>
      <c r="J140" s="269">
        <v>571.00000000000011</v>
      </c>
      <c r="K140" s="268">
        <v>551.9</v>
      </c>
      <c r="L140" s="268">
        <v>524.75</v>
      </c>
      <c r="M140" s="268">
        <v>32.142560000000003</v>
      </c>
      <c r="N140" s="1"/>
      <c r="O140" s="1"/>
    </row>
    <row r="141" spans="1:15" ht="12.75" customHeight="1">
      <c r="A141" s="53">
        <v>132</v>
      </c>
      <c r="B141" s="405" t="s">
        <v>153</v>
      </c>
      <c r="C141" s="268">
        <v>8834.9500000000007</v>
      </c>
      <c r="D141" s="269">
        <v>8968.4166666666661</v>
      </c>
      <c r="E141" s="269">
        <v>8666.5333333333328</v>
      </c>
      <c r="F141" s="269">
        <v>8498.1166666666668</v>
      </c>
      <c r="G141" s="269">
        <v>8196.2333333333336</v>
      </c>
      <c r="H141" s="269">
        <v>9136.8333333333321</v>
      </c>
      <c r="I141" s="269">
        <v>9438.7166666666672</v>
      </c>
      <c r="J141" s="269">
        <v>9607.1333333333314</v>
      </c>
      <c r="K141" s="268">
        <v>9270.2999999999993</v>
      </c>
      <c r="L141" s="268">
        <v>8800</v>
      </c>
      <c r="M141" s="268">
        <v>8.6543200000000002</v>
      </c>
      <c r="N141" s="1"/>
      <c r="O141" s="1"/>
    </row>
    <row r="142" spans="1:15" ht="12.75" customHeight="1">
      <c r="A142" s="53">
        <v>133</v>
      </c>
      <c r="B142" s="405" t="s">
        <v>156</v>
      </c>
      <c r="C142" s="268">
        <v>772.25</v>
      </c>
      <c r="D142" s="269">
        <v>771.55000000000007</v>
      </c>
      <c r="E142" s="269">
        <v>761.70000000000016</v>
      </c>
      <c r="F142" s="269">
        <v>751.15000000000009</v>
      </c>
      <c r="G142" s="269">
        <v>741.30000000000018</v>
      </c>
      <c r="H142" s="269">
        <v>782.10000000000014</v>
      </c>
      <c r="I142" s="269">
        <v>791.95</v>
      </c>
      <c r="J142" s="269">
        <v>802.50000000000011</v>
      </c>
      <c r="K142" s="268">
        <v>781.4</v>
      </c>
      <c r="L142" s="268">
        <v>761</v>
      </c>
      <c r="M142" s="268">
        <v>7.7178599999999999</v>
      </c>
      <c r="N142" s="1"/>
      <c r="O142" s="1"/>
    </row>
    <row r="143" spans="1:15" ht="12.75" customHeight="1">
      <c r="A143" s="53">
        <v>134</v>
      </c>
      <c r="B143" s="405" t="s">
        <v>429</v>
      </c>
      <c r="C143" s="268">
        <v>419.25</v>
      </c>
      <c r="D143" s="269">
        <v>419.9666666666667</v>
      </c>
      <c r="E143" s="269">
        <v>410.33333333333337</v>
      </c>
      <c r="F143" s="269">
        <v>401.41666666666669</v>
      </c>
      <c r="G143" s="269">
        <v>391.78333333333336</v>
      </c>
      <c r="H143" s="269">
        <v>428.88333333333338</v>
      </c>
      <c r="I143" s="269">
        <v>438.51666666666671</v>
      </c>
      <c r="J143" s="269">
        <v>447.43333333333339</v>
      </c>
      <c r="K143" s="268">
        <v>429.6</v>
      </c>
      <c r="L143" s="268">
        <v>411.05</v>
      </c>
      <c r="M143" s="268">
        <v>32.98518</v>
      </c>
      <c r="N143" s="1"/>
      <c r="O143" s="1"/>
    </row>
    <row r="144" spans="1:15" ht="12.75" customHeight="1">
      <c r="A144" s="53">
        <v>135</v>
      </c>
      <c r="B144" s="405" t="s">
        <v>155</v>
      </c>
      <c r="C144" s="268">
        <v>1505.6</v>
      </c>
      <c r="D144" s="269">
        <v>1483.6166666666668</v>
      </c>
      <c r="E144" s="269">
        <v>1451.2833333333335</v>
      </c>
      <c r="F144" s="269">
        <v>1396.9666666666667</v>
      </c>
      <c r="G144" s="269">
        <v>1364.6333333333334</v>
      </c>
      <c r="H144" s="269">
        <v>1537.9333333333336</v>
      </c>
      <c r="I144" s="269">
        <v>1570.2666666666667</v>
      </c>
      <c r="J144" s="269">
        <v>1624.5833333333337</v>
      </c>
      <c r="K144" s="268">
        <v>1515.95</v>
      </c>
      <c r="L144" s="268">
        <v>1429.3</v>
      </c>
      <c r="M144" s="268">
        <v>4.9239499999999996</v>
      </c>
      <c r="N144" s="1"/>
      <c r="O144" s="1"/>
    </row>
    <row r="145" spans="1:15" ht="12.75" customHeight="1">
      <c r="A145" s="53">
        <v>136</v>
      </c>
      <c r="B145" s="405" t="s">
        <v>158</v>
      </c>
      <c r="C145" s="268">
        <v>3136</v>
      </c>
      <c r="D145" s="269">
        <v>3128.3333333333335</v>
      </c>
      <c r="E145" s="269">
        <v>3057.666666666667</v>
      </c>
      <c r="F145" s="269">
        <v>2979.3333333333335</v>
      </c>
      <c r="G145" s="269">
        <v>2908.666666666667</v>
      </c>
      <c r="H145" s="269">
        <v>3206.666666666667</v>
      </c>
      <c r="I145" s="269">
        <v>3277.3333333333339</v>
      </c>
      <c r="J145" s="269">
        <v>3355.666666666667</v>
      </c>
      <c r="K145" s="268">
        <v>3199</v>
      </c>
      <c r="L145" s="268">
        <v>3050</v>
      </c>
      <c r="M145" s="268">
        <v>5.7125599999999999</v>
      </c>
      <c r="N145" s="1"/>
      <c r="O145" s="1"/>
    </row>
    <row r="146" spans="1:15" ht="12.75" customHeight="1">
      <c r="A146" s="53">
        <v>137</v>
      </c>
      <c r="B146" s="405" t="s">
        <v>159</v>
      </c>
      <c r="C146" s="268">
        <v>2042.8</v>
      </c>
      <c r="D146" s="269">
        <v>2029.6166666666668</v>
      </c>
      <c r="E146" s="269">
        <v>1994.7333333333336</v>
      </c>
      <c r="F146" s="269">
        <v>1946.6666666666667</v>
      </c>
      <c r="G146" s="269">
        <v>1911.7833333333335</v>
      </c>
      <c r="H146" s="269">
        <v>2077.6833333333334</v>
      </c>
      <c r="I146" s="269">
        <v>2112.5666666666666</v>
      </c>
      <c r="J146" s="269">
        <v>2160.6333333333337</v>
      </c>
      <c r="K146" s="268">
        <v>2064.5</v>
      </c>
      <c r="L146" s="268">
        <v>1981.55</v>
      </c>
      <c r="M146" s="268">
        <v>5.6949699999999996</v>
      </c>
      <c r="N146" s="1"/>
      <c r="O146" s="1"/>
    </row>
    <row r="147" spans="1:15" ht="12.75" customHeight="1">
      <c r="A147" s="53">
        <v>138</v>
      </c>
      <c r="B147" s="405" t="s">
        <v>161</v>
      </c>
      <c r="C147" s="268">
        <v>956.2</v>
      </c>
      <c r="D147" s="269">
        <v>967.11666666666679</v>
      </c>
      <c r="E147" s="269">
        <v>939.28333333333353</v>
      </c>
      <c r="F147" s="269">
        <v>922.36666666666679</v>
      </c>
      <c r="G147" s="269">
        <v>894.53333333333353</v>
      </c>
      <c r="H147" s="269">
        <v>984.03333333333353</v>
      </c>
      <c r="I147" s="269">
        <v>1011.8666666666668</v>
      </c>
      <c r="J147" s="269">
        <v>1028.7833333333335</v>
      </c>
      <c r="K147" s="268">
        <v>994.95</v>
      </c>
      <c r="L147" s="268">
        <v>950.2</v>
      </c>
      <c r="M147" s="268">
        <v>11.13761</v>
      </c>
      <c r="N147" s="1"/>
      <c r="O147" s="1"/>
    </row>
    <row r="148" spans="1:15" ht="12.75" customHeight="1">
      <c r="A148" s="53">
        <v>139</v>
      </c>
      <c r="B148" s="405" t="s">
        <v>167</v>
      </c>
      <c r="C148" s="268">
        <v>122.75</v>
      </c>
      <c r="D148" s="269">
        <v>123.05</v>
      </c>
      <c r="E148" s="269">
        <v>120.3</v>
      </c>
      <c r="F148" s="269">
        <v>117.85</v>
      </c>
      <c r="G148" s="269">
        <v>115.1</v>
      </c>
      <c r="H148" s="269">
        <v>125.5</v>
      </c>
      <c r="I148" s="269">
        <v>128.25</v>
      </c>
      <c r="J148" s="269">
        <v>130.69999999999999</v>
      </c>
      <c r="K148" s="268">
        <v>125.8</v>
      </c>
      <c r="L148" s="268">
        <v>120.6</v>
      </c>
      <c r="M148" s="268">
        <v>114.02262</v>
      </c>
      <c r="N148" s="1"/>
      <c r="O148" s="1"/>
    </row>
    <row r="149" spans="1:15" ht="12.75" customHeight="1">
      <c r="A149" s="53">
        <v>140</v>
      </c>
      <c r="B149" s="405" t="s">
        <v>169</v>
      </c>
      <c r="C149" s="268">
        <v>158.6</v>
      </c>
      <c r="D149" s="269">
        <v>159.68333333333331</v>
      </c>
      <c r="E149" s="269">
        <v>155.51666666666662</v>
      </c>
      <c r="F149" s="269">
        <v>152.43333333333331</v>
      </c>
      <c r="G149" s="269">
        <v>148.26666666666662</v>
      </c>
      <c r="H149" s="269">
        <v>162.76666666666662</v>
      </c>
      <c r="I149" s="269">
        <v>166.93333333333331</v>
      </c>
      <c r="J149" s="269">
        <v>170.01666666666662</v>
      </c>
      <c r="K149" s="268">
        <v>163.85</v>
      </c>
      <c r="L149" s="268">
        <v>156.6</v>
      </c>
      <c r="M149" s="268">
        <v>219.51865000000001</v>
      </c>
      <c r="N149" s="1"/>
      <c r="O149" s="1"/>
    </row>
    <row r="150" spans="1:15" ht="12.75" customHeight="1">
      <c r="A150" s="53">
        <v>141</v>
      </c>
      <c r="B150" s="405" t="s">
        <v>163</v>
      </c>
      <c r="C150" s="268">
        <v>68.900000000000006</v>
      </c>
      <c r="D150" s="269">
        <v>69.933333333333323</v>
      </c>
      <c r="E150" s="269">
        <v>67.566666666666649</v>
      </c>
      <c r="F150" s="269">
        <v>66.23333333333332</v>
      </c>
      <c r="G150" s="269">
        <v>63.866666666666646</v>
      </c>
      <c r="H150" s="269">
        <v>71.266666666666652</v>
      </c>
      <c r="I150" s="269">
        <v>73.633333333333326</v>
      </c>
      <c r="J150" s="269">
        <v>74.966666666666654</v>
      </c>
      <c r="K150" s="268">
        <v>72.3</v>
      </c>
      <c r="L150" s="268">
        <v>68.599999999999994</v>
      </c>
      <c r="M150" s="268">
        <v>172.92415</v>
      </c>
      <c r="N150" s="1"/>
      <c r="O150" s="1"/>
    </row>
    <row r="151" spans="1:15" ht="12.75" customHeight="1">
      <c r="A151" s="53">
        <v>142</v>
      </c>
      <c r="B151" s="405" t="s">
        <v>165</v>
      </c>
      <c r="C151" s="268">
        <v>4420.8500000000004</v>
      </c>
      <c r="D151" s="269">
        <v>4457.7666666666673</v>
      </c>
      <c r="E151" s="269">
        <v>4295.7333333333345</v>
      </c>
      <c r="F151" s="269">
        <v>4170.6166666666668</v>
      </c>
      <c r="G151" s="269">
        <v>4008.5833333333339</v>
      </c>
      <c r="H151" s="269">
        <v>4582.883333333335</v>
      </c>
      <c r="I151" s="269">
        <v>4744.9166666666679</v>
      </c>
      <c r="J151" s="269">
        <v>4870.0333333333356</v>
      </c>
      <c r="K151" s="268">
        <v>4619.8</v>
      </c>
      <c r="L151" s="268">
        <v>4332.6499999999996</v>
      </c>
      <c r="M151" s="268">
        <v>2.8324199999999999</v>
      </c>
      <c r="N151" s="1"/>
      <c r="O151" s="1"/>
    </row>
    <row r="152" spans="1:15" ht="12.75" customHeight="1">
      <c r="A152" s="53">
        <v>143</v>
      </c>
      <c r="B152" s="405" t="s">
        <v>166</v>
      </c>
      <c r="C152" s="268">
        <v>18453.3</v>
      </c>
      <c r="D152" s="269">
        <v>18580.25</v>
      </c>
      <c r="E152" s="269">
        <v>18270.599999999999</v>
      </c>
      <c r="F152" s="269">
        <v>18087.899999999998</v>
      </c>
      <c r="G152" s="269">
        <v>17778.249999999996</v>
      </c>
      <c r="H152" s="269">
        <v>18762.95</v>
      </c>
      <c r="I152" s="269">
        <v>19072.600000000002</v>
      </c>
      <c r="J152" s="269">
        <v>19255.300000000003</v>
      </c>
      <c r="K152" s="268">
        <v>18889.900000000001</v>
      </c>
      <c r="L152" s="268">
        <v>18397.55</v>
      </c>
      <c r="M152" s="268">
        <v>1.1308499999999999</v>
      </c>
      <c r="N152" s="1"/>
      <c r="O152" s="1"/>
    </row>
    <row r="153" spans="1:15" ht="12.75" customHeight="1">
      <c r="A153" s="53">
        <v>144</v>
      </c>
      <c r="B153" s="405" t="s">
        <v>162</v>
      </c>
      <c r="C153" s="268">
        <v>271.3</v>
      </c>
      <c r="D153" s="269">
        <v>273.43333333333334</v>
      </c>
      <c r="E153" s="269">
        <v>267.01666666666665</v>
      </c>
      <c r="F153" s="269">
        <v>262.73333333333329</v>
      </c>
      <c r="G153" s="269">
        <v>256.31666666666661</v>
      </c>
      <c r="H153" s="269">
        <v>277.7166666666667</v>
      </c>
      <c r="I153" s="269">
        <v>284.13333333333333</v>
      </c>
      <c r="J153" s="269">
        <v>288.41666666666674</v>
      </c>
      <c r="K153" s="268">
        <v>279.85000000000002</v>
      </c>
      <c r="L153" s="268">
        <v>269.14999999999998</v>
      </c>
      <c r="M153" s="268">
        <v>2.7093400000000001</v>
      </c>
      <c r="N153" s="1"/>
      <c r="O153" s="1"/>
    </row>
    <row r="154" spans="1:15" ht="12.75" customHeight="1">
      <c r="A154" s="53">
        <v>145</v>
      </c>
      <c r="B154" s="405" t="s">
        <v>268</v>
      </c>
      <c r="C154" s="268">
        <v>913.5</v>
      </c>
      <c r="D154" s="269">
        <v>922.5</v>
      </c>
      <c r="E154" s="269">
        <v>887.05</v>
      </c>
      <c r="F154" s="269">
        <v>860.59999999999991</v>
      </c>
      <c r="G154" s="269">
        <v>825.14999999999986</v>
      </c>
      <c r="H154" s="269">
        <v>948.95</v>
      </c>
      <c r="I154" s="269">
        <v>984.40000000000009</v>
      </c>
      <c r="J154" s="269">
        <v>1010.8500000000001</v>
      </c>
      <c r="K154" s="268">
        <v>957.95</v>
      </c>
      <c r="L154" s="268">
        <v>896.05</v>
      </c>
      <c r="M154" s="268">
        <v>15.93388</v>
      </c>
      <c r="N154" s="1"/>
      <c r="O154" s="1"/>
    </row>
    <row r="155" spans="1:15" ht="12.75" customHeight="1">
      <c r="A155" s="53">
        <v>146</v>
      </c>
      <c r="B155" s="405" t="s">
        <v>170</v>
      </c>
      <c r="C155" s="268">
        <v>123.45</v>
      </c>
      <c r="D155" s="269">
        <v>124.96666666666665</v>
      </c>
      <c r="E155" s="269">
        <v>121.1333333333333</v>
      </c>
      <c r="F155" s="269">
        <v>118.81666666666665</v>
      </c>
      <c r="G155" s="269">
        <v>114.98333333333329</v>
      </c>
      <c r="H155" s="269">
        <v>127.2833333333333</v>
      </c>
      <c r="I155" s="269">
        <v>131.11666666666665</v>
      </c>
      <c r="J155" s="269">
        <v>133.43333333333331</v>
      </c>
      <c r="K155" s="268">
        <v>128.80000000000001</v>
      </c>
      <c r="L155" s="268">
        <v>122.65</v>
      </c>
      <c r="M155" s="268">
        <v>128.48954000000001</v>
      </c>
      <c r="N155" s="1"/>
      <c r="O155" s="1"/>
    </row>
    <row r="156" spans="1:15" ht="12.75" customHeight="1">
      <c r="A156" s="53">
        <v>147</v>
      </c>
      <c r="B156" s="405" t="s">
        <v>269</v>
      </c>
      <c r="C156" s="268">
        <v>179</v>
      </c>
      <c r="D156" s="269">
        <v>179.75</v>
      </c>
      <c r="E156" s="269">
        <v>175.8</v>
      </c>
      <c r="F156" s="269">
        <v>172.60000000000002</v>
      </c>
      <c r="G156" s="269">
        <v>168.65000000000003</v>
      </c>
      <c r="H156" s="269">
        <v>182.95</v>
      </c>
      <c r="I156" s="269">
        <v>186.89999999999998</v>
      </c>
      <c r="J156" s="269">
        <v>190.09999999999997</v>
      </c>
      <c r="K156" s="268">
        <v>183.7</v>
      </c>
      <c r="L156" s="268">
        <v>176.55</v>
      </c>
      <c r="M156" s="268">
        <v>11.772869999999999</v>
      </c>
      <c r="N156" s="1"/>
      <c r="O156" s="1"/>
    </row>
    <row r="157" spans="1:15" ht="12.75" customHeight="1">
      <c r="A157" s="53">
        <v>148</v>
      </c>
      <c r="B157" s="405" t="s">
        <v>832</v>
      </c>
      <c r="C157" s="268">
        <v>657.5</v>
      </c>
      <c r="D157" s="269">
        <v>667.0333333333333</v>
      </c>
      <c r="E157" s="269">
        <v>641.46666666666658</v>
      </c>
      <c r="F157" s="269">
        <v>625.43333333333328</v>
      </c>
      <c r="G157" s="269">
        <v>599.86666666666656</v>
      </c>
      <c r="H157" s="269">
        <v>683.06666666666661</v>
      </c>
      <c r="I157" s="269">
        <v>708.63333333333321</v>
      </c>
      <c r="J157" s="269">
        <v>724.66666666666663</v>
      </c>
      <c r="K157" s="268">
        <v>692.6</v>
      </c>
      <c r="L157" s="268">
        <v>651</v>
      </c>
      <c r="M157" s="268">
        <v>8.8119499999999995</v>
      </c>
      <c r="N157" s="1"/>
      <c r="O157" s="1"/>
    </row>
    <row r="158" spans="1:15" ht="12.75" customHeight="1">
      <c r="A158" s="53">
        <v>149</v>
      </c>
      <c r="B158" s="405" t="s">
        <v>442</v>
      </c>
      <c r="C158" s="268">
        <v>2955.45</v>
      </c>
      <c r="D158" s="269">
        <v>2956.7666666666664</v>
      </c>
      <c r="E158" s="269">
        <v>2919.833333333333</v>
      </c>
      <c r="F158" s="269">
        <v>2884.2166666666667</v>
      </c>
      <c r="G158" s="269">
        <v>2847.2833333333333</v>
      </c>
      <c r="H158" s="269">
        <v>2992.3833333333328</v>
      </c>
      <c r="I158" s="269">
        <v>3029.3166666666662</v>
      </c>
      <c r="J158" s="269">
        <v>3064.9333333333325</v>
      </c>
      <c r="K158" s="268">
        <v>2993.7</v>
      </c>
      <c r="L158" s="268">
        <v>2921.15</v>
      </c>
      <c r="M158" s="268">
        <v>0.65619000000000005</v>
      </c>
      <c r="N158" s="1"/>
      <c r="O158" s="1"/>
    </row>
    <row r="159" spans="1:15" ht="12.75" customHeight="1">
      <c r="A159" s="53">
        <v>150</v>
      </c>
      <c r="B159" s="405" t="s">
        <v>833</v>
      </c>
      <c r="C159" s="268">
        <v>478.9</v>
      </c>
      <c r="D159" s="269">
        <v>476.33333333333331</v>
      </c>
      <c r="E159" s="269">
        <v>463.56666666666661</v>
      </c>
      <c r="F159" s="269">
        <v>448.23333333333329</v>
      </c>
      <c r="G159" s="269">
        <v>435.46666666666658</v>
      </c>
      <c r="H159" s="269">
        <v>491.66666666666663</v>
      </c>
      <c r="I159" s="269">
        <v>504.43333333333339</v>
      </c>
      <c r="J159" s="269">
        <v>519.76666666666665</v>
      </c>
      <c r="K159" s="268">
        <v>489.1</v>
      </c>
      <c r="L159" s="268">
        <v>461</v>
      </c>
      <c r="M159" s="268">
        <v>9.0916099999999993</v>
      </c>
      <c r="N159" s="1"/>
      <c r="O159" s="1"/>
    </row>
    <row r="160" spans="1:15" ht="12.75" customHeight="1">
      <c r="A160" s="53">
        <v>151</v>
      </c>
      <c r="B160" s="405" t="s">
        <v>177</v>
      </c>
      <c r="C160" s="268">
        <v>3009.65</v>
      </c>
      <c r="D160" s="269">
        <v>2997.9833333333336</v>
      </c>
      <c r="E160" s="269">
        <v>2946.666666666667</v>
      </c>
      <c r="F160" s="269">
        <v>2883.6833333333334</v>
      </c>
      <c r="G160" s="269">
        <v>2832.3666666666668</v>
      </c>
      <c r="H160" s="269">
        <v>3060.9666666666672</v>
      </c>
      <c r="I160" s="269">
        <v>3112.2833333333338</v>
      </c>
      <c r="J160" s="269">
        <v>3175.2666666666673</v>
      </c>
      <c r="K160" s="268">
        <v>3049.3</v>
      </c>
      <c r="L160" s="268">
        <v>2935</v>
      </c>
      <c r="M160" s="268">
        <v>2.6768999999999998</v>
      </c>
      <c r="N160" s="1"/>
      <c r="O160" s="1"/>
    </row>
    <row r="161" spans="1:15" ht="12.75" customHeight="1">
      <c r="A161" s="53">
        <v>152</v>
      </c>
      <c r="B161" s="405" t="s">
        <v>171</v>
      </c>
      <c r="C161" s="268">
        <v>50636.5</v>
      </c>
      <c r="D161" s="269">
        <v>51320.083333333336</v>
      </c>
      <c r="E161" s="269">
        <v>49698.966666666674</v>
      </c>
      <c r="F161" s="269">
        <v>48761.433333333342</v>
      </c>
      <c r="G161" s="269">
        <v>47140.31666666668</v>
      </c>
      <c r="H161" s="269">
        <v>52257.616666666669</v>
      </c>
      <c r="I161" s="269">
        <v>53878.733333333323</v>
      </c>
      <c r="J161" s="269">
        <v>54816.266666666663</v>
      </c>
      <c r="K161" s="268">
        <v>52941.2</v>
      </c>
      <c r="L161" s="268">
        <v>50382.55</v>
      </c>
      <c r="M161" s="268">
        <v>0.39566000000000001</v>
      </c>
      <c r="N161" s="1"/>
      <c r="O161" s="1"/>
    </row>
    <row r="162" spans="1:15" ht="12.75" customHeight="1">
      <c r="A162" s="53">
        <v>153</v>
      </c>
      <c r="B162" s="405" t="s">
        <v>447</v>
      </c>
      <c r="C162" s="268">
        <v>3176.75</v>
      </c>
      <c r="D162" s="269">
        <v>3168</v>
      </c>
      <c r="E162" s="269">
        <v>3100.8</v>
      </c>
      <c r="F162" s="269">
        <v>3024.8500000000004</v>
      </c>
      <c r="G162" s="269">
        <v>2957.6500000000005</v>
      </c>
      <c r="H162" s="269">
        <v>3243.95</v>
      </c>
      <c r="I162" s="269">
        <v>3311.1499999999996</v>
      </c>
      <c r="J162" s="269">
        <v>3387.0999999999995</v>
      </c>
      <c r="K162" s="268">
        <v>3235.2</v>
      </c>
      <c r="L162" s="268">
        <v>3092.05</v>
      </c>
      <c r="M162" s="268">
        <v>3.7271999999999998</v>
      </c>
      <c r="N162" s="1"/>
      <c r="O162" s="1"/>
    </row>
    <row r="163" spans="1:15" ht="12.75" customHeight="1">
      <c r="A163" s="53">
        <v>154</v>
      </c>
      <c r="B163" s="405" t="s">
        <v>173</v>
      </c>
      <c r="C163" s="268">
        <v>201.45</v>
      </c>
      <c r="D163" s="269">
        <v>201.81666666666663</v>
      </c>
      <c r="E163" s="269">
        <v>198.28333333333327</v>
      </c>
      <c r="F163" s="269">
        <v>195.11666666666665</v>
      </c>
      <c r="G163" s="269">
        <v>191.58333333333329</v>
      </c>
      <c r="H163" s="269">
        <v>204.98333333333326</v>
      </c>
      <c r="I163" s="269">
        <v>208.51666666666662</v>
      </c>
      <c r="J163" s="269">
        <v>211.68333333333325</v>
      </c>
      <c r="K163" s="268">
        <v>205.35</v>
      </c>
      <c r="L163" s="268">
        <v>198.65</v>
      </c>
      <c r="M163" s="268">
        <v>13.83868</v>
      </c>
      <c r="N163" s="1"/>
      <c r="O163" s="1"/>
    </row>
    <row r="164" spans="1:15" ht="12.75" customHeight="1">
      <c r="A164" s="53">
        <v>155</v>
      </c>
      <c r="B164" s="405" t="s">
        <v>176</v>
      </c>
      <c r="C164" s="268">
        <v>2802.2</v>
      </c>
      <c r="D164" s="269">
        <v>2798.1833333333329</v>
      </c>
      <c r="E164" s="269">
        <v>2766.516666666666</v>
      </c>
      <c r="F164" s="269">
        <v>2730.833333333333</v>
      </c>
      <c r="G164" s="269">
        <v>2699.1666666666661</v>
      </c>
      <c r="H164" s="269">
        <v>2833.8666666666659</v>
      </c>
      <c r="I164" s="269">
        <v>2865.5333333333328</v>
      </c>
      <c r="J164" s="269">
        <v>2901.2166666666658</v>
      </c>
      <c r="K164" s="268">
        <v>2829.85</v>
      </c>
      <c r="L164" s="268">
        <v>2762.5</v>
      </c>
      <c r="M164" s="268">
        <v>4.1165200000000004</v>
      </c>
      <c r="N164" s="1"/>
      <c r="O164" s="1"/>
    </row>
    <row r="165" spans="1:15" ht="12.75" customHeight="1">
      <c r="A165" s="53">
        <v>156</v>
      </c>
      <c r="B165" s="405" t="s">
        <v>172</v>
      </c>
      <c r="C165" s="268">
        <v>890.1</v>
      </c>
      <c r="D165" s="269">
        <v>903.33333333333337</v>
      </c>
      <c r="E165" s="269">
        <v>856.66666666666674</v>
      </c>
      <c r="F165" s="269">
        <v>823.23333333333335</v>
      </c>
      <c r="G165" s="269">
        <v>776.56666666666672</v>
      </c>
      <c r="H165" s="269">
        <v>936.76666666666677</v>
      </c>
      <c r="I165" s="269">
        <v>983.43333333333351</v>
      </c>
      <c r="J165" s="269">
        <v>1016.8666666666668</v>
      </c>
      <c r="K165" s="268">
        <v>950</v>
      </c>
      <c r="L165" s="268">
        <v>869.9</v>
      </c>
      <c r="M165" s="268">
        <v>21.04692</v>
      </c>
      <c r="N165" s="1"/>
      <c r="O165" s="1"/>
    </row>
    <row r="166" spans="1:15" ht="12.75" customHeight="1">
      <c r="A166" s="53">
        <v>157</v>
      </c>
      <c r="B166" s="405" t="s">
        <v>270</v>
      </c>
      <c r="C166" s="268">
        <v>2495.0500000000002</v>
      </c>
      <c r="D166" s="269">
        <v>2505.7166666666667</v>
      </c>
      <c r="E166" s="269">
        <v>2440.4333333333334</v>
      </c>
      <c r="F166" s="269">
        <v>2385.8166666666666</v>
      </c>
      <c r="G166" s="269">
        <v>2320.5333333333333</v>
      </c>
      <c r="H166" s="269">
        <v>2560.3333333333335</v>
      </c>
      <c r="I166" s="269">
        <v>2625.6166666666672</v>
      </c>
      <c r="J166" s="269">
        <v>2680.2333333333336</v>
      </c>
      <c r="K166" s="268">
        <v>2571</v>
      </c>
      <c r="L166" s="268">
        <v>2451.1</v>
      </c>
      <c r="M166" s="268">
        <v>3.7516099999999999</v>
      </c>
      <c r="N166" s="1"/>
      <c r="O166" s="1"/>
    </row>
    <row r="167" spans="1:15" ht="12.75" customHeight="1">
      <c r="A167" s="53">
        <v>158</v>
      </c>
      <c r="B167" s="405" t="s">
        <v>174</v>
      </c>
      <c r="C167" s="268">
        <v>106.5</v>
      </c>
      <c r="D167" s="269">
        <v>107.5</v>
      </c>
      <c r="E167" s="269">
        <v>105.05</v>
      </c>
      <c r="F167" s="269">
        <v>103.6</v>
      </c>
      <c r="G167" s="269">
        <v>101.14999999999999</v>
      </c>
      <c r="H167" s="269">
        <v>108.95</v>
      </c>
      <c r="I167" s="269">
        <v>111.39999999999999</v>
      </c>
      <c r="J167" s="269">
        <v>112.85000000000001</v>
      </c>
      <c r="K167" s="268">
        <v>109.95</v>
      </c>
      <c r="L167" s="268">
        <v>106.05</v>
      </c>
      <c r="M167" s="268">
        <v>63.71416</v>
      </c>
      <c r="N167" s="1"/>
      <c r="O167" s="1"/>
    </row>
    <row r="168" spans="1:15" ht="12.75" customHeight="1">
      <c r="A168" s="53">
        <v>159</v>
      </c>
      <c r="B168" s="405" t="s">
        <v>179</v>
      </c>
      <c r="C168" s="268">
        <v>200.85</v>
      </c>
      <c r="D168" s="269">
        <v>198.85</v>
      </c>
      <c r="E168" s="269">
        <v>188.35</v>
      </c>
      <c r="F168" s="269">
        <v>175.85</v>
      </c>
      <c r="G168" s="269">
        <v>165.35</v>
      </c>
      <c r="H168" s="269">
        <v>211.35</v>
      </c>
      <c r="I168" s="269">
        <v>221.85</v>
      </c>
      <c r="J168" s="269">
        <v>234.35</v>
      </c>
      <c r="K168" s="268">
        <v>209.35</v>
      </c>
      <c r="L168" s="268">
        <v>186.35</v>
      </c>
      <c r="M168" s="268">
        <v>1256.6035099999999</v>
      </c>
      <c r="N168" s="1"/>
      <c r="O168" s="1"/>
    </row>
    <row r="169" spans="1:15" ht="12.75" customHeight="1">
      <c r="A169" s="53">
        <v>160</v>
      </c>
      <c r="B169" s="405" t="s">
        <v>271</v>
      </c>
      <c r="C169" s="268">
        <v>432.85</v>
      </c>
      <c r="D169" s="269">
        <v>433.45</v>
      </c>
      <c r="E169" s="269">
        <v>417</v>
      </c>
      <c r="F169" s="269">
        <v>401.15000000000003</v>
      </c>
      <c r="G169" s="269">
        <v>384.70000000000005</v>
      </c>
      <c r="H169" s="269">
        <v>449.29999999999995</v>
      </c>
      <c r="I169" s="269">
        <v>465.74999999999989</v>
      </c>
      <c r="J169" s="269">
        <v>481.59999999999991</v>
      </c>
      <c r="K169" s="268">
        <v>449.9</v>
      </c>
      <c r="L169" s="268">
        <v>417.6</v>
      </c>
      <c r="M169" s="268">
        <v>11.29088</v>
      </c>
      <c r="N169" s="1"/>
      <c r="O169" s="1"/>
    </row>
    <row r="170" spans="1:15" ht="12.75" customHeight="1">
      <c r="A170" s="53">
        <v>161</v>
      </c>
      <c r="B170" s="405" t="s">
        <v>272</v>
      </c>
      <c r="C170" s="268">
        <v>14584.5</v>
      </c>
      <c r="D170" s="269">
        <v>14497.483333333332</v>
      </c>
      <c r="E170" s="269">
        <v>14218.016666666663</v>
      </c>
      <c r="F170" s="269">
        <v>13851.533333333331</v>
      </c>
      <c r="G170" s="269">
        <v>13572.066666666662</v>
      </c>
      <c r="H170" s="269">
        <v>14863.966666666664</v>
      </c>
      <c r="I170" s="269">
        <v>15143.433333333334</v>
      </c>
      <c r="J170" s="269">
        <v>15509.916666666664</v>
      </c>
      <c r="K170" s="268">
        <v>14776.95</v>
      </c>
      <c r="L170" s="268">
        <v>14131</v>
      </c>
      <c r="M170" s="268">
        <v>8.3790000000000003E-2</v>
      </c>
      <c r="N170" s="1"/>
      <c r="O170" s="1"/>
    </row>
    <row r="171" spans="1:15" ht="12.75" customHeight="1">
      <c r="A171" s="53">
        <v>162</v>
      </c>
      <c r="B171" s="405" t="s">
        <v>178</v>
      </c>
      <c r="C171" s="268">
        <v>36</v>
      </c>
      <c r="D171" s="269">
        <v>36.549999999999997</v>
      </c>
      <c r="E171" s="269">
        <v>35.249999999999993</v>
      </c>
      <c r="F171" s="269">
        <v>34.499999999999993</v>
      </c>
      <c r="G171" s="269">
        <v>33.199999999999989</v>
      </c>
      <c r="H171" s="269">
        <v>37.299999999999997</v>
      </c>
      <c r="I171" s="269">
        <v>38.600000000000009</v>
      </c>
      <c r="J171" s="269">
        <v>39.35</v>
      </c>
      <c r="K171" s="268">
        <v>37.85</v>
      </c>
      <c r="L171" s="268">
        <v>35.799999999999997</v>
      </c>
      <c r="M171" s="268">
        <v>658.61996999999997</v>
      </c>
      <c r="N171" s="1"/>
      <c r="O171" s="1"/>
    </row>
    <row r="172" spans="1:15" ht="12.75" customHeight="1">
      <c r="A172" s="53">
        <v>163</v>
      </c>
      <c r="B172" s="405" t="s">
        <v>184</v>
      </c>
      <c r="C172" s="268">
        <v>97.85</v>
      </c>
      <c r="D172" s="269">
        <v>98.783333333333346</v>
      </c>
      <c r="E172" s="269">
        <v>96.666666666666686</v>
      </c>
      <c r="F172" s="269">
        <v>95.483333333333334</v>
      </c>
      <c r="G172" s="269">
        <v>93.366666666666674</v>
      </c>
      <c r="H172" s="269">
        <v>99.966666666666697</v>
      </c>
      <c r="I172" s="269">
        <v>102.08333333333334</v>
      </c>
      <c r="J172" s="269">
        <v>103.26666666666671</v>
      </c>
      <c r="K172" s="268">
        <v>100.9</v>
      </c>
      <c r="L172" s="268">
        <v>97.6</v>
      </c>
      <c r="M172" s="268">
        <v>62.191409999999998</v>
      </c>
      <c r="N172" s="1"/>
      <c r="O172" s="1"/>
    </row>
    <row r="173" spans="1:15" ht="12.75" customHeight="1">
      <c r="A173" s="53">
        <v>164</v>
      </c>
      <c r="B173" s="405" t="s">
        <v>185</v>
      </c>
      <c r="C173" s="268">
        <v>2377.35</v>
      </c>
      <c r="D173" s="269">
        <v>2390.1</v>
      </c>
      <c r="E173" s="269">
        <v>2362.3999999999996</v>
      </c>
      <c r="F173" s="269">
        <v>2347.4499999999998</v>
      </c>
      <c r="G173" s="269">
        <v>2319.7499999999995</v>
      </c>
      <c r="H173" s="269">
        <v>2405.0499999999997</v>
      </c>
      <c r="I173" s="269">
        <v>2432.7499999999995</v>
      </c>
      <c r="J173" s="269">
        <v>2447.6999999999998</v>
      </c>
      <c r="K173" s="268">
        <v>2417.8000000000002</v>
      </c>
      <c r="L173" s="268">
        <v>2375.15</v>
      </c>
      <c r="M173" s="268">
        <v>57.592979999999997</v>
      </c>
      <c r="N173" s="1"/>
      <c r="O173" s="1"/>
    </row>
    <row r="174" spans="1:15" ht="12.75" customHeight="1">
      <c r="A174" s="53">
        <v>165</v>
      </c>
      <c r="B174" s="405" t="s">
        <v>273</v>
      </c>
      <c r="C174" s="268">
        <v>875.7</v>
      </c>
      <c r="D174" s="269">
        <v>885.5</v>
      </c>
      <c r="E174" s="269">
        <v>858.5</v>
      </c>
      <c r="F174" s="269">
        <v>841.3</v>
      </c>
      <c r="G174" s="269">
        <v>814.3</v>
      </c>
      <c r="H174" s="269">
        <v>902.7</v>
      </c>
      <c r="I174" s="269">
        <v>929.7</v>
      </c>
      <c r="J174" s="269">
        <v>946.90000000000009</v>
      </c>
      <c r="K174" s="268">
        <v>912.5</v>
      </c>
      <c r="L174" s="268">
        <v>868.3</v>
      </c>
      <c r="M174" s="268">
        <v>14.94707</v>
      </c>
      <c r="N174" s="1"/>
      <c r="O174" s="1"/>
    </row>
    <row r="175" spans="1:15" ht="12.75" customHeight="1">
      <c r="A175" s="53">
        <v>166</v>
      </c>
      <c r="B175" s="405" t="s">
        <v>187</v>
      </c>
      <c r="C175" s="268">
        <v>1259.8</v>
      </c>
      <c r="D175" s="269">
        <v>1261.1499999999999</v>
      </c>
      <c r="E175" s="269">
        <v>1250.4999999999998</v>
      </c>
      <c r="F175" s="269">
        <v>1241.1999999999998</v>
      </c>
      <c r="G175" s="269">
        <v>1230.5499999999997</v>
      </c>
      <c r="H175" s="269">
        <v>1270.4499999999998</v>
      </c>
      <c r="I175" s="269">
        <v>1281.0999999999999</v>
      </c>
      <c r="J175" s="269">
        <v>1290.3999999999999</v>
      </c>
      <c r="K175" s="268">
        <v>1271.8</v>
      </c>
      <c r="L175" s="268">
        <v>1251.8499999999999</v>
      </c>
      <c r="M175" s="268">
        <v>12.71968</v>
      </c>
      <c r="N175" s="1"/>
      <c r="O175" s="1"/>
    </row>
    <row r="176" spans="1:15" ht="12.75" customHeight="1">
      <c r="A176" s="53">
        <v>167</v>
      </c>
      <c r="B176" s="405" t="s">
        <v>191</v>
      </c>
      <c r="C176" s="268">
        <v>2514.15</v>
      </c>
      <c r="D176" s="269">
        <v>2513.1166666666663</v>
      </c>
      <c r="E176" s="269">
        <v>2471.2333333333327</v>
      </c>
      <c r="F176" s="269">
        <v>2428.3166666666662</v>
      </c>
      <c r="G176" s="269">
        <v>2386.4333333333325</v>
      </c>
      <c r="H176" s="269">
        <v>2556.0333333333328</v>
      </c>
      <c r="I176" s="269">
        <v>2597.916666666667</v>
      </c>
      <c r="J176" s="269">
        <v>2640.833333333333</v>
      </c>
      <c r="K176" s="268">
        <v>2555</v>
      </c>
      <c r="L176" s="268">
        <v>2470.1999999999998</v>
      </c>
      <c r="M176" s="268">
        <v>7.0939500000000004</v>
      </c>
      <c r="N176" s="1"/>
      <c r="O176" s="1"/>
    </row>
    <row r="177" spans="1:15" ht="12.75" customHeight="1">
      <c r="A177" s="53">
        <v>168</v>
      </c>
      <c r="B177" s="405" t="s">
        <v>189</v>
      </c>
      <c r="C177" s="268">
        <v>20748.5</v>
      </c>
      <c r="D177" s="269">
        <v>20911.533333333333</v>
      </c>
      <c r="E177" s="269">
        <v>20473.066666666666</v>
      </c>
      <c r="F177" s="269">
        <v>20197.633333333331</v>
      </c>
      <c r="G177" s="269">
        <v>19759.166666666664</v>
      </c>
      <c r="H177" s="269">
        <v>21186.966666666667</v>
      </c>
      <c r="I177" s="269">
        <v>21625.433333333334</v>
      </c>
      <c r="J177" s="269">
        <v>21900.866666666669</v>
      </c>
      <c r="K177" s="268">
        <v>21350</v>
      </c>
      <c r="L177" s="268">
        <v>20636.099999999999</v>
      </c>
      <c r="M177" s="268">
        <v>1.00129</v>
      </c>
      <c r="N177" s="1"/>
      <c r="O177" s="1"/>
    </row>
    <row r="178" spans="1:15" ht="12.75" customHeight="1">
      <c r="A178" s="53">
        <v>169</v>
      </c>
      <c r="B178" s="405" t="s">
        <v>192</v>
      </c>
      <c r="C178" s="268">
        <v>1174.95</v>
      </c>
      <c r="D178" s="269">
        <v>1175.1333333333334</v>
      </c>
      <c r="E178" s="269">
        <v>1148.0666666666668</v>
      </c>
      <c r="F178" s="269">
        <v>1121.1833333333334</v>
      </c>
      <c r="G178" s="269">
        <v>1094.1166666666668</v>
      </c>
      <c r="H178" s="269">
        <v>1202.0166666666669</v>
      </c>
      <c r="I178" s="269">
        <v>1229.0833333333335</v>
      </c>
      <c r="J178" s="269">
        <v>1255.9666666666669</v>
      </c>
      <c r="K178" s="268">
        <v>1202.2</v>
      </c>
      <c r="L178" s="268">
        <v>1148.25</v>
      </c>
      <c r="M178" s="268">
        <v>7.9214200000000003</v>
      </c>
      <c r="N178" s="1"/>
      <c r="O178" s="1"/>
    </row>
    <row r="179" spans="1:15" ht="12.75" customHeight="1">
      <c r="A179" s="53">
        <v>170</v>
      </c>
      <c r="B179" s="405" t="s">
        <v>190</v>
      </c>
      <c r="C179" s="268">
        <v>2767.2</v>
      </c>
      <c r="D179" s="269">
        <v>2791.8666666666668</v>
      </c>
      <c r="E179" s="269">
        <v>2732.3333333333335</v>
      </c>
      <c r="F179" s="269">
        <v>2697.4666666666667</v>
      </c>
      <c r="G179" s="269">
        <v>2637.9333333333334</v>
      </c>
      <c r="H179" s="269">
        <v>2826.7333333333336</v>
      </c>
      <c r="I179" s="269">
        <v>2886.2666666666664</v>
      </c>
      <c r="J179" s="269">
        <v>2921.1333333333337</v>
      </c>
      <c r="K179" s="268">
        <v>2851.4</v>
      </c>
      <c r="L179" s="268">
        <v>2757</v>
      </c>
      <c r="M179" s="268">
        <v>2.2637200000000002</v>
      </c>
      <c r="N179" s="1"/>
      <c r="O179" s="1"/>
    </row>
    <row r="180" spans="1:15" ht="12.75" customHeight="1">
      <c r="A180" s="53">
        <v>171</v>
      </c>
      <c r="B180" s="405" t="s">
        <v>824</v>
      </c>
      <c r="C180" s="268">
        <v>468.15</v>
      </c>
      <c r="D180" s="269">
        <v>468.51666666666665</v>
      </c>
      <c r="E180" s="269">
        <v>462.0333333333333</v>
      </c>
      <c r="F180" s="269">
        <v>455.91666666666663</v>
      </c>
      <c r="G180" s="269">
        <v>449.43333333333328</v>
      </c>
      <c r="H180" s="269">
        <v>474.63333333333333</v>
      </c>
      <c r="I180" s="269">
        <v>481.11666666666667</v>
      </c>
      <c r="J180" s="269">
        <v>487.23333333333335</v>
      </c>
      <c r="K180" s="268">
        <v>475</v>
      </c>
      <c r="L180" s="268">
        <v>462.4</v>
      </c>
      <c r="M180" s="268">
        <v>17.737410000000001</v>
      </c>
      <c r="N180" s="1"/>
      <c r="O180" s="1"/>
    </row>
    <row r="181" spans="1:15" ht="12.75" customHeight="1">
      <c r="A181" s="53">
        <v>172</v>
      </c>
      <c r="B181" s="405" t="s">
        <v>188</v>
      </c>
      <c r="C181" s="268">
        <v>543.29999999999995</v>
      </c>
      <c r="D181" s="269">
        <v>541.76666666666665</v>
      </c>
      <c r="E181" s="269">
        <v>534.5333333333333</v>
      </c>
      <c r="F181" s="269">
        <v>525.76666666666665</v>
      </c>
      <c r="G181" s="269">
        <v>518.5333333333333</v>
      </c>
      <c r="H181" s="269">
        <v>550.5333333333333</v>
      </c>
      <c r="I181" s="269">
        <v>557.76666666666665</v>
      </c>
      <c r="J181" s="269">
        <v>566.5333333333333</v>
      </c>
      <c r="K181" s="268">
        <v>549</v>
      </c>
      <c r="L181" s="268">
        <v>533</v>
      </c>
      <c r="M181" s="268">
        <v>161.58750000000001</v>
      </c>
      <c r="N181" s="1"/>
      <c r="O181" s="1"/>
    </row>
    <row r="182" spans="1:15" ht="12.75" customHeight="1">
      <c r="A182" s="53">
        <v>173</v>
      </c>
      <c r="B182" s="405" t="s">
        <v>186</v>
      </c>
      <c r="C182" s="268">
        <v>74.7</v>
      </c>
      <c r="D182" s="269">
        <v>75.266666666666666</v>
      </c>
      <c r="E182" s="269">
        <v>73.233333333333334</v>
      </c>
      <c r="F182" s="269">
        <v>71.766666666666666</v>
      </c>
      <c r="G182" s="269">
        <v>69.733333333333334</v>
      </c>
      <c r="H182" s="269">
        <v>76.733333333333334</v>
      </c>
      <c r="I182" s="269">
        <v>78.766666666666666</v>
      </c>
      <c r="J182" s="269">
        <v>80.233333333333334</v>
      </c>
      <c r="K182" s="268">
        <v>77.3</v>
      </c>
      <c r="L182" s="268">
        <v>73.8</v>
      </c>
      <c r="M182" s="268">
        <v>158.56055000000001</v>
      </c>
      <c r="N182" s="1"/>
      <c r="O182" s="1"/>
    </row>
    <row r="183" spans="1:15" ht="12.75" customHeight="1">
      <c r="A183" s="53">
        <v>174</v>
      </c>
      <c r="B183" s="405" t="s">
        <v>193</v>
      </c>
      <c r="C183" s="268">
        <v>900.7</v>
      </c>
      <c r="D183" s="269">
        <v>908.70000000000016</v>
      </c>
      <c r="E183" s="269">
        <v>891.0500000000003</v>
      </c>
      <c r="F183" s="269">
        <v>881.40000000000009</v>
      </c>
      <c r="G183" s="269">
        <v>863.75000000000023</v>
      </c>
      <c r="H183" s="269">
        <v>918.35000000000036</v>
      </c>
      <c r="I183" s="269">
        <v>936.00000000000023</v>
      </c>
      <c r="J183" s="269">
        <v>945.65000000000043</v>
      </c>
      <c r="K183" s="268">
        <v>926.35</v>
      </c>
      <c r="L183" s="268">
        <v>899.05</v>
      </c>
      <c r="M183" s="268">
        <v>37.605359999999997</v>
      </c>
      <c r="N183" s="1"/>
      <c r="O183" s="1"/>
    </row>
    <row r="184" spans="1:15" ht="12.75" customHeight="1">
      <c r="A184" s="53">
        <v>175</v>
      </c>
      <c r="B184" s="405" t="s">
        <v>194</v>
      </c>
      <c r="C184" s="268">
        <v>489.55</v>
      </c>
      <c r="D184" s="269">
        <v>493.7166666666667</v>
      </c>
      <c r="E184" s="269">
        <v>481.83333333333337</v>
      </c>
      <c r="F184" s="269">
        <v>474.11666666666667</v>
      </c>
      <c r="G184" s="269">
        <v>462.23333333333335</v>
      </c>
      <c r="H184" s="269">
        <v>501.43333333333339</v>
      </c>
      <c r="I184" s="269">
        <v>513.31666666666672</v>
      </c>
      <c r="J184" s="269">
        <v>521.03333333333342</v>
      </c>
      <c r="K184" s="268">
        <v>505.6</v>
      </c>
      <c r="L184" s="268">
        <v>486</v>
      </c>
      <c r="M184" s="268">
        <v>6.5373000000000001</v>
      </c>
      <c r="N184" s="1"/>
      <c r="O184" s="1"/>
    </row>
    <row r="185" spans="1:15" ht="12.75" customHeight="1">
      <c r="A185" s="53">
        <v>176</v>
      </c>
      <c r="B185" s="405" t="s">
        <v>275</v>
      </c>
      <c r="C185" s="268">
        <v>555.15</v>
      </c>
      <c r="D185" s="269">
        <v>556.11666666666667</v>
      </c>
      <c r="E185" s="269">
        <v>549.23333333333335</v>
      </c>
      <c r="F185" s="269">
        <v>543.31666666666672</v>
      </c>
      <c r="G185" s="269">
        <v>536.43333333333339</v>
      </c>
      <c r="H185" s="269">
        <v>562.0333333333333</v>
      </c>
      <c r="I185" s="269">
        <v>568.91666666666674</v>
      </c>
      <c r="J185" s="269">
        <v>574.83333333333326</v>
      </c>
      <c r="K185" s="268">
        <v>563</v>
      </c>
      <c r="L185" s="268">
        <v>550.20000000000005</v>
      </c>
      <c r="M185" s="268">
        <v>8.7218900000000001</v>
      </c>
      <c r="N185" s="1"/>
      <c r="O185" s="1"/>
    </row>
    <row r="186" spans="1:15" ht="12.75" customHeight="1">
      <c r="A186" s="53">
        <v>177</v>
      </c>
      <c r="B186" s="405" t="s">
        <v>206</v>
      </c>
      <c r="C186" s="268">
        <v>1024.8499999999999</v>
      </c>
      <c r="D186" s="269">
        <v>1017.9</v>
      </c>
      <c r="E186" s="269">
        <v>1001</v>
      </c>
      <c r="F186" s="269">
        <v>977.15</v>
      </c>
      <c r="G186" s="269">
        <v>960.25</v>
      </c>
      <c r="H186" s="269">
        <v>1041.75</v>
      </c>
      <c r="I186" s="269">
        <v>1058.6499999999999</v>
      </c>
      <c r="J186" s="269">
        <v>1082.5</v>
      </c>
      <c r="K186" s="268">
        <v>1034.8</v>
      </c>
      <c r="L186" s="268">
        <v>994.05</v>
      </c>
      <c r="M186" s="268">
        <v>16.52899</v>
      </c>
      <c r="N186" s="1"/>
      <c r="O186" s="1"/>
    </row>
    <row r="187" spans="1:15" ht="12.75" customHeight="1">
      <c r="A187" s="53">
        <v>178</v>
      </c>
      <c r="B187" s="405" t="s">
        <v>195</v>
      </c>
      <c r="C187" s="268">
        <v>1063.3499999999999</v>
      </c>
      <c r="D187" s="269">
        <v>1074.1666666666667</v>
      </c>
      <c r="E187" s="269">
        <v>1020.8333333333335</v>
      </c>
      <c r="F187" s="269">
        <v>978.31666666666683</v>
      </c>
      <c r="G187" s="269">
        <v>924.98333333333358</v>
      </c>
      <c r="H187" s="269">
        <v>1116.6833333333334</v>
      </c>
      <c r="I187" s="269">
        <v>1170.0166666666669</v>
      </c>
      <c r="J187" s="269">
        <v>1212.5333333333333</v>
      </c>
      <c r="K187" s="268">
        <v>1127.5</v>
      </c>
      <c r="L187" s="268">
        <v>1031.6500000000001</v>
      </c>
      <c r="M187" s="268">
        <v>46.92089</v>
      </c>
      <c r="N187" s="1"/>
      <c r="O187" s="1"/>
    </row>
    <row r="188" spans="1:15" ht="12.75" customHeight="1">
      <c r="A188" s="53">
        <v>179</v>
      </c>
      <c r="B188" s="405" t="s">
        <v>502</v>
      </c>
      <c r="C188" s="268">
        <v>1130.8</v>
      </c>
      <c r="D188" s="269">
        <v>1128.95</v>
      </c>
      <c r="E188" s="269">
        <v>1097.9000000000001</v>
      </c>
      <c r="F188" s="269">
        <v>1065</v>
      </c>
      <c r="G188" s="269">
        <v>1033.95</v>
      </c>
      <c r="H188" s="269">
        <v>1161.8500000000001</v>
      </c>
      <c r="I188" s="269">
        <v>1192.8999999999999</v>
      </c>
      <c r="J188" s="269">
        <v>1225.8000000000002</v>
      </c>
      <c r="K188" s="268">
        <v>1160</v>
      </c>
      <c r="L188" s="268">
        <v>1096.05</v>
      </c>
      <c r="M188" s="268">
        <v>6.5623699999999996</v>
      </c>
      <c r="N188" s="1"/>
      <c r="O188" s="1"/>
    </row>
    <row r="189" spans="1:15" ht="12.75" customHeight="1">
      <c r="A189" s="53">
        <v>180</v>
      </c>
      <c r="B189" s="405" t="s">
        <v>200</v>
      </c>
      <c r="C189" s="268">
        <v>2994.4</v>
      </c>
      <c r="D189" s="269">
        <v>2982.1166666666668</v>
      </c>
      <c r="E189" s="269">
        <v>2938.3833333333337</v>
      </c>
      <c r="F189" s="269">
        <v>2882.3666666666668</v>
      </c>
      <c r="G189" s="269">
        <v>2838.6333333333337</v>
      </c>
      <c r="H189" s="269">
        <v>3038.1333333333337</v>
      </c>
      <c r="I189" s="269">
        <v>3081.8666666666672</v>
      </c>
      <c r="J189" s="269">
        <v>3137.8833333333337</v>
      </c>
      <c r="K189" s="268">
        <v>3025.85</v>
      </c>
      <c r="L189" s="268">
        <v>2926.1</v>
      </c>
      <c r="M189" s="268">
        <v>29.25489</v>
      </c>
      <c r="N189" s="1"/>
      <c r="O189" s="1"/>
    </row>
    <row r="190" spans="1:15" ht="12.75" customHeight="1">
      <c r="A190" s="53">
        <v>181</v>
      </c>
      <c r="B190" s="405" t="s">
        <v>196</v>
      </c>
      <c r="C190" s="268">
        <v>780.85</v>
      </c>
      <c r="D190" s="269">
        <v>776.26666666666677</v>
      </c>
      <c r="E190" s="269">
        <v>766.58333333333348</v>
      </c>
      <c r="F190" s="269">
        <v>752.31666666666672</v>
      </c>
      <c r="G190" s="269">
        <v>742.63333333333344</v>
      </c>
      <c r="H190" s="269">
        <v>790.53333333333353</v>
      </c>
      <c r="I190" s="269">
        <v>800.2166666666667</v>
      </c>
      <c r="J190" s="269">
        <v>814.48333333333358</v>
      </c>
      <c r="K190" s="268">
        <v>785.95</v>
      </c>
      <c r="L190" s="268">
        <v>762</v>
      </c>
      <c r="M190" s="268">
        <v>14.319430000000001</v>
      </c>
      <c r="N190" s="1"/>
      <c r="O190" s="1"/>
    </row>
    <row r="191" spans="1:15" ht="12.75" customHeight="1">
      <c r="A191" s="53">
        <v>182</v>
      </c>
      <c r="B191" s="405" t="s">
        <v>276</v>
      </c>
      <c r="C191" s="268">
        <v>8534.7999999999993</v>
      </c>
      <c r="D191" s="269">
        <v>8610.9833333333318</v>
      </c>
      <c r="E191" s="269">
        <v>8434.8166666666639</v>
      </c>
      <c r="F191" s="269">
        <v>8334.8333333333321</v>
      </c>
      <c r="G191" s="269">
        <v>8158.6666666666642</v>
      </c>
      <c r="H191" s="269">
        <v>8710.9666666666635</v>
      </c>
      <c r="I191" s="269">
        <v>8887.1333333333314</v>
      </c>
      <c r="J191" s="269">
        <v>8987.1166666666631</v>
      </c>
      <c r="K191" s="268">
        <v>8787.15</v>
      </c>
      <c r="L191" s="268">
        <v>8511</v>
      </c>
      <c r="M191" s="268">
        <v>2.4445600000000001</v>
      </c>
      <c r="N191" s="1"/>
      <c r="O191" s="1"/>
    </row>
    <row r="192" spans="1:15" ht="12.75" customHeight="1">
      <c r="A192" s="53">
        <v>183</v>
      </c>
      <c r="B192" s="405" t="s">
        <v>197</v>
      </c>
      <c r="C192" s="268">
        <v>397.5</v>
      </c>
      <c r="D192" s="269">
        <v>402.84999999999997</v>
      </c>
      <c r="E192" s="269">
        <v>387.79999999999995</v>
      </c>
      <c r="F192" s="269">
        <v>378.09999999999997</v>
      </c>
      <c r="G192" s="269">
        <v>363.04999999999995</v>
      </c>
      <c r="H192" s="269">
        <v>412.54999999999995</v>
      </c>
      <c r="I192" s="269">
        <v>427.6</v>
      </c>
      <c r="J192" s="269">
        <v>437.29999999999995</v>
      </c>
      <c r="K192" s="268">
        <v>417.9</v>
      </c>
      <c r="L192" s="268">
        <v>393.15</v>
      </c>
      <c r="M192" s="268">
        <v>332.30937999999998</v>
      </c>
      <c r="N192" s="1"/>
      <c r="O192" s="1"/>
    </row>
    <row r="193" spans="1:15" ht="12.75" customHeight="1">
      <c r="A193" s="53">
        <v>184</v>
      </c>
      <c r="B193" s="405" t="s">
        <v>198</v>
      </c>
      <c r="C193" s="268">
        <v>215.3</v>
      </c>
      <c r="D193" s="269">
        <v>217.11666666666667</v>
      </c>
      <c r="E193" s="269">
        <v>210.68333333333334</v>
      </c>
      <c r="F193" s="269">
        <v>206.06666666666666</v>
      </c>
      <c r="G193" s="269">
        <v>199.63333333333333</v>
      </c>
      <c r="H193" s="269">
        <v>221.73333333333335</v>
      </c>
      <c r="I193" s="269">
        <v>228.16666666666669</v>
      </c>
      <c r="J193" s="269">
        <v>232.78333333333336</v>
      </c>
      <c r="K193" s="268">
        <v>223.55</v>
      </c>
      <c r="L193" s="268">
        <v>212.5</v>
      </c>
      <c r="M193" s="268">
        <v>226.84799000000001</v>
      </c>
      <c r="N193" s="1"/>
      <c r="O193" s="1"/>
    </row>
    <row r="194" spans="1:15" ht="12.75" customHeight="1">
      <c r="A194" s="53">
        <v>185</v>
      </c>
      <c r="B194" s="405" t="s">
        <v>199</v>
      </c>
      <c r="C194" s="268">
        <v>99.85</v>
      </c>
      <c r="D194" s="269">
        <v>100.93333333333334</v>
      </c>
      <c r="E194" s="269">
        <v>97.416666666666671</v>
      </c>
      <c r="F194" s="269">
        <v>94.983333333333334</v>
      </c>
      <c r="G194" s="269">
        <v>91.466666666666669</v>
      </c>
      <c r="H194" s="269">
        <v>103.36666666666667</v>
      </c>
      <c r="I194" s="269">
        <v>106.88333333333333</v>
      </c>
      <c r="J194" s="269">
        <v>109.31666666666668</v>
      </c>
      <c r="K194" s="268">
        <v>104.45</v>
      </c>
      <c r="L194" s="268">
        <v>98.5</v>
      </c>
      <c r="M194" s="268">
        <v>1012.91962</v>
      </c>
      <c r="N194" s="1"/>
      <c r="O194" s="1"/>
    </row>
    <row r="195" spans="1:15" ht="12.75" customHeight="1">
      <c r="A195" s="53">
        <v>186</v>
      </c>
      <c r="B195" s="405" t="s">
        <v>201</v>
      </c>
      <c r="C195" s="268">
        <v>1032.9000000000001</v>
      </c>
      <c r="D195" s="269">
        <v>1032.8999999999999</v>
      </c>
      <c r="E195" s="269">
        <v>1013.5499999999997</v>
      </c>
      <c r="F195" s="269">
        <v>994.19999999999982</v>
      </c>
      <c r="G195" s="269">
        <v>974.84999999999968</v>
      </c>
      <c r="H195" s="269">
        <v>1052.2499999999998</v>
      </c>
      <c r="I195" s="269">
        <v>1071.5999999999997</v>
      </c>
      <c r="J195" s="269">
        <v>1090.9499999999998</v>
      </c>
      <c r="K195" s="268">
        <v>1052.25</v>
      </c>
      <c r="L195" s="268">
        <v>1013.55</v>
      </c>
      <c r="M195" s="268">
        <v>33.14114</v>
      </c>
      <c r="N195" s="1"/>
      <c r="O195" s="1"/>
    </row>
    <row r="196" spans="1:15" ht="12.75" customHeight="1">
      <c r="A196" s="53">
        <v>187</v>
      </c>
      <c r="B196" s="405" t="s">
        <v>182</v>
      </c>
      <c r="C196" s="268">
        <v>713.75</v>
      </c>
      <c r="D196" s="269">
        <v>716.30000000000007</v>
      </c>
      <c r="E196" s="269">
        <v>698.85000000000014</v>
      </c>
      <c r="F196" s="269">
        <v>683.95</v>
      </c>
      <c r="G196" s="269">
        <v>666.50000000000011</v>
      </c>
      <c r="H196" s="269">
        <v>731.20000000000016</v>
      </c>
      <c r="I196" s="269">
        <v>748.6500000000002</v>
      </c>
      <c r="J196" s="269">
        <v>763.55000000000018</v>
      </c>
      <c r="K196" s="268">
        <v>733.75</v>
      </c>
      <c r="L196" s="268">
        <v>701.4</v>
      </c>
      <c r="M196" s="268">
        <v>2.6413500000000001</v>
      </c>
      <c r="N196" s="1"/>
      <c r="O196" s="1"/>
    </row>
    <row r="197" spans="1:15" ht="12.75" customHeight="1">
      <c r="A197" s="53">
        <v>188</v>
      </c>
      <c r="B197" s="405" t="s">
        <v>202</v>
      </c>
      <c r="C197" s="268">
        <v>2655.5</v>
      </c>
      <c r="D197" s="269">
        <v>2632.3333333333335</v>
      </c>
      <c r="E197" s="269">
        <v>2586.7166666666672</v>
      </c>
      <c r="F197" s="269">
        <v>2517.9333333333338</v>
      </c>
      <c r="G197" s="269">
        <v>2472.3166666666675</v>
      </c>
      <c r="H197" s="269">
        <v>2701.1166666666668</v>
      </c>
      <c r="I197" s="269">
        <v>2746.7333333333327</v>
      </c>
      <c r="J197" s="269">
        <v>2815.5166666666664</v>
      </c>
      <c r="K197" s="268">
        <v>2677.95</v>
      </c>
      <c r="L197" s="268">
        <v>2563.5500000000002</v>
      </c>
      <c r="M197" s="268">
        <v>13.714090000000001</v>
      </c>
      <c r="N197" s="1"/>
      <c r="O197" s="1"/>
    </row>
    <row r="198" spans="1:15" ht="12.75" customHeight="1">
      <c r="A198" s="53">
        <v>189</v>
      </c>
      <c r="B198" s="405" t="s">
        <v>203</v>
      </c>
      <c r="C198" s="268">
        <v>1512.8</v>
      </c>
      <c r="D198" s="269">
        <v>1509.3666666666668</v>
      </c>
      <c r="E198" s="269">
        <v>1495.1833333333336</v>
      </c>
      <c r="F198" s="269">
        <v>1477.5666666666668</v>
      </c>
      <c r="G198" s="269">
        <v>1463.3833333333337</v>
      </c>
      <c r="H198" s="269">
        <v>1526.9833333333336</v>
      </c>
      <c r="I198" s="269">
        <v>1541.166666666667</v>
      </c>
      <c r="J198" s="269">
        <v>1558.7833333333335</v>
      </c>
      <c r="K198" s="268">
        <v>1523.55</v>
      </c>
      <c r="L198" s="268">
        <v>1491.75</v>
      </c>
      <c r="M198" s="268">
        <v>1.6257600000000001</v>
      </c>
      <c r="N198" s="1"/>
      <c r="O198" s="1"/>
    </row>
    <row r="199" spans="1:15" ht="12.75" customHeight="1">
      <c r="A199" s="53">
        <v>190</v>
      </c>
      <c r="B199" s="405" t="s">
        <v>204</v>
      </c>
      <c r="C199" s="268">
        <v>494.6</v>
      </c>
      <c r="D199" s="269">
        <v>501.7166666666667</v>
      </c>
      <c r="E199" s="269">
        <v>485.38333333333344</v>
      </c>
      <c r="F199" s="269">
        <v>476.16666666666674</v>
      </c>
      <c r="G199" s="269">
        <v>459.83333333333348</v>
      </c>
      <c r="H199" s="269">
        <v>510.93333333333339</v>
      </c>
      <c r="I199" s="269">
        <v>527.26666666666665</v>
      </c>
      <c r="J199" s="269">
        <v>536.48333333333335</v>
      </c>
      <c r="K199" s="268">
        <v>518.04999999999995</v>
      </c>
      <c r="L199" s="268">
        <v>492.5</v>
      </c>
      <c r="M199" s="268">
        <v>7.1246700000000001</v>
      </c>
      <c r="N199" s="1"/>
      <c r="O199" s="1"/>
    </row>
    <row r="200" spans="1:15" ht="12.75" customHeight="1">
      <c r="A200" s="53">
        <v>191</v>
      </c>
      <c r="B200" s="405" t="s">
        <v>205</v>
      </c>
      <c r="C200" s="268">
        <v>1408.95</v>
      </c>
      <c r="D200" s="269">
        <v>1396.9166666666667</v>
      </c>
      <c r="E200" s="269">
        <v>1365.0333333333335</v>
      </c>
      <c r="F200" s="269">
        <v>1321.1166666666668</v>
      </c>
      <c r="G200" s="269">
        <v>1289.2333333333336</v>
      </c>
      <c r="H200" s="269">
        <v>1440.8333333333335</v>
      </c>
      <c r="I200" s="269">
        <v>1472.7166666666667</v>
      </c>
      <c r="J200" s="269">
        <v>1516.6333333333334</v>
      </c>
      <c r="K200" s="268">
        <v>1428.8</v>
      </c>
      <c r="L200" s="268">
        <v>1353</v>
      </c>
      <c r="M200" s="268">
        <v>8.7782599999999995</v>
      </c>
      <c r="N200" s="1"/>
      <c r="O200" s="1"/>
    </row>
    <row r="201" spans="1:15" ht="12.75" customHeight="1">
      <c r="A201" s="53">
        <v>192</v>
      </c>
      <c r="B201" s="405" t="s">
        <v>509</v>
      </c>
      <c r="C201" s="268">
        <v>36.65</v>
      </c>
      <c r="D201" s="269">
        <v>36.616666666666667</v>
      </c>
      <c r="E201" s="269">
        <v>35.933333333333337</v>
      </c>
      <c r="F201" s="269">
        <v>35.216666666666669</v>
      </c>
      <c r="G201" s="269">
        <v>34.533333333333339</v>
      </c>
      <c r="H201" s="269">
        <v>37.333333333333336</v>
      </c>
      <c r="I201" s="269">
        <v>38.016666666666659</v>
      </c>
      <c r="J201" s="269">
        <v>38.733333333333334</v>
      </c>
      <c r="K201" s="268">
        <v>37.299999999999997</v>
      </c>
      <c r="L201" s="268">
        <v>35.9</v>
      </c>
      <c r="M201" s="268">
        <v>72.722610000000003</v>
      </c>
      <c r="N201" s="1"/>
      <c r="O201" s="1"/>
    </row>
    <row r="202" spans="1:15" ht="12.75" customHeight="1">
      <c r="A202" s="53">
        <v>193</v>
      </c>
      <c r="B202" s="405" t="s">
        <v>209</v>
      </c>
      <c r="C202" s="268">
        <v>679.9</v>
      </c>
      <c r="D202" s="269">
        <v>684.08333333333337</v>
      </c>
      <c r="E202" s="269">
        <v>666.2166666666667</v>
      </c>
      <c r="F202" s="269">
        <v>652.5333333333333</v>
      </c>
      <c r="G202" s="269">
        <v>634.66666666666663</v>
      </c>
      <c r="H202" s="269">
        <v>697.76666666666677</v>
      </c>
      <c r="I202" s="269">
        <v>715.63333333333333</v>
      </c>
      <c r="J202" s="269">
        <v>729.31666666666683</v>
      </c>
      <c r="K202" s="268">
        <v>701.95</v>
      </c>
      <c r="L202" s="268">
        <v>670.4</v>
      </c>
      <c r="M202" s="268">
        <v>21.829070000000002</v>
      </c>
      <c r="N202" s="1"/>
      <c r="O202" s="1"/>
    </row>
    <row r="203" spans="1:15" ht="12.75" customHeight="1">
      <c r="A203" s="53">
        <v>194</v>
      </c>
      <c r="B203" s="405" t="s">
        <v>208</v>
      </c>
      <c r="C203" s="268">
        <v>6177.1</v>
      </c>
      <c r="D203" s="269">
        <v>6140.7</v>
      </c>
      <c r="E203" s="269">
        <v>6041.4</v>
      </c>
      <c r="F203" s="269">
        <v>5905.7</v>
      </c>
      <c r="G203" s="269">
        <v>5806.4</v>
      </c>
      <c r="H203" s="269">
        <v>6276.4</v>
      </c>
      <c r="I203" s="269">
        <v>6375.7000000000007</v>
      </c>
      <c r="J203" s="269">
        <v>6511.4</v>
      </c>
      <c r="K203" s="268">
        <v>6240</v>
      </c>
      <c r="L203" s="268">
        <v>6005</v>
      </c>
      <c r="M203" s="268">
        <v>4.9745799999999996</v>
      </c>
      <c r="N203" s="1"/>
      <c r="O203" s="1"/>
    </row>
    <row r="204" spans="1:15" ht="12.75" customHeight="1">
      <c r="A204" s="53">
        <v>195</v>
      </c>
      <c r="B204" s="405" t="s">
        <v>277</v>
      </c>
      <c r="C204" s="268">
        <v>42.35</v>
      </c>
      <c r="D204" s="269">
        <v>42.666666666666664</v>
      </c>
      <c r="E204" s="269">
        <v>41.783333333333331</v>
      </c>
      <c r="F204" s="269">
        <v>41.216666666666669</v>
      </c>
      <c r="G204" s="269">
        <v>40.333333333333336</v>
      </c>
      <c r="H204" s="269">
        <v>43.233333333333327</v>
      </c>
      <c r="I204" s="269">
        <v>44.116666666666667</v>
      </c>
      <c r="J204" s="269">
        <v>44.683333333333323</v>
      </c>
      <c r="K204" s="268">
        <v>43.55</v>
      </c>
      <c r="L204" s="268">
        <v>42.1</v>
      </c>
      <c r="M204" s="268">
        <v>90.844009999999997</v>
      </c>
      <c r="N204" s="1"/>
      <c r="O204" s="1"/>
    </row>
    <row r="205" spans="1:15" ht="12.75" customHeight="1">
      <c r="A205" s="53">
        <v>196</v>
      </c>
      <c r="B205" s="405" t="s">
        <v>207</v>
      </c>
      <c r="C205" s="268">
        <v>1646.25</v>
      </c>
      <c r="D205" s="269">
        <v>1643.8833333333332</v>
      </c>
      <c r="E205" s="269">
        <v>1612.7666666666664</v>
      </c>
      <c r="F205" s="269">
        <v>1579.2833333333333</v>
      </c>
      <c r="G205" s="269">
        <v>1548.1666666666665</v>
      </c>
      <c r="H205" s="269">
        <v>1677.3666666666663</v>
      </c>
      <c r="I205" s="269">
        <v>1708.4833333333331</v>
      </c>
      <c r="J205" s="269">
        <v>1741.9666666666662</v>
      </c>
      <c r="K205" s="268">
        <v>1675</v>
      </c>
      <c r="L205" s="268">
        <v>1610.4</v>
      </c>
      <c r="M205" s="268">
        <v>3.78546</v>
      </c>
      <c r="N205" s="1"/>
      <c r="O205" s="1"/>
    </row>
    <row r="206" spans="1:15" ht="12.75" customHeight="1">
      <c r="A206" s="53">
        <v>197</v>
      </c>
      <c r="B206" s="405" t="s">
        <v>154</v>
      </c>
      <c r="C206" s="268">
        <v>845.75</v>
      </c>
      <c r="D206" s="269">
        <v>846.76666666666677</v>
      </c>
      <c r="E206" s="269">
        <v>829.53333333333353</v>
      </c>
      <c r="F206" s="269">
        <v>813.31666666666672</v>
      </c>
      <c r="G206" s="269">
        <v>796.08333333333348</v>
      </c>
      <c r="H206" s="269">
        <v>862.98333333333358</v>
      </c>
      <c r="I206" s="269">
        <v>880.21666666666692</v>
      </c>
      <c r="J206" s="269">
        <v>896.43333333333362</v>
      </c>
      <c r="K206" s="268">
        <v>864</v>
      </c>
      <c r="L206" s="268">
        <v>830.55</v>
      </c>
      <c r="M206" s="268">
        <v>19.785620000000002</v>
      </c>
      <c r="N206" s="1"/>
      <c r="O206" s="1"/>
    </row>
    <row r="207" spans="1:15" ht="12.75" customHeight="1">
      <c r="A207" s="53">
        <v>198</v>
      </c>
      <c r="B207" s="405" t="s">
        <v>279</v>
      </c>
      <c r="C207" s="268">
        <v>1086.9000000000001</v>
      </c>
      <c r="D207" s="269">
        <v>1100.2166666666667</v>
      </c>
      <c r="E207" s="269">
        <v>1055.0333333333333</v>
      </c>
      <c r="F207" s="269">
        <v>1023.1666666666665</v>
      </c>
      <c r="G207" s="269">
        <v>977.98333333333312</v>
      </c>
      <c r="H207" s="269">
        <v>1132.0833333333335</v>
      </c>
      <c r="I207" s="269">
        <v>1177.2666666666669</v>
      </c>
      <c r="J207" s="269">
        <v>1209.1333333333337</v>
      </c>
      <c r="K207" s="268">
        <v>1145.4000000000001</v>
      </c>
      <c r="L207" s="268">
        <v>1068.3499999999999</v>
      </c>
      <c r="M207" s="268">
        <v>24.320029999999999</v>
      </c>
      <c r="N207" s="1"/>
      <c r="O207" s="1"/>
    </row>
    <row r="208" spans="1:15" ht="12.75" customHeight="1">
      <c r="A208" s="53">
        <v>199</v>
      </c>
      <c r="B208" s="405" t="s">
        <v>210</v>
      </c>
      <c r="C208" s="268">
        <v>264.3</v>
      </c>
      <c r="D208" s="269">
        <v>267.16666666666669</v>
      </c>
      <c r="E208" s="269">
        <v>257.13333333333338</v>
      </c>
      <c r="F208" s="269">
        <v>249.9666666666667</v>
      </c>
      <c r="G208" s="269">
        <v>239.93333333333339</v>
      </c>
      <c r="H208" s="269">
        <v>274.33333333333337</v>
      </c>
      <c r="I208" s="269">
        <v>284.36666666666667</v>
      </c>
      <c r="J208" s="269">
        <v>291.53333333333336</v>
      </c>
      <c r="K208" s="268">
        <v>277.2</v>
      </c>
      <c r="L208" s="268">
        <v>260</v>
      </c>
      <c r="M208" s="268">
        <v>136.55835999999999</v>
      </c>
      <c r="N208" s="1"/>
      <c r="O208" s="1"/>
    </row>
    <row r="209" spans="1:15" ht="12.75" customHeight="1">
      <c r="A209" s="53">
        <v>200</v>
      </c>
      <c r="B209" s="405" t="s">
        <v>127</v>
      </c>
      <c r="C209" s="268">
        <v>9</v>
      </c>
      <c r="D209" s="269">
        <v>8.9499999999999993</v>
      </c>
      <c r="E209" s="269">
        <v>8.7499999999999982</v>
      </c>
      <c r="F209" s="269">
        <v>8.4999999999999982</v>
      </c>
      <c r="G209" s="269">
        <v>8.2999999999999972</v>
      </c>
      <c r="H209" s="269">
        <v>9.1999999999999993</v>
      </c>
      <c r="I209" s="269">
        <v>9.4000000000000021</v>
      </c>
      <c r="J209" s="269">
        <v>9.65</v>
      </c>
      <c r="K209" s="268">
        <v>9.15</v>
      </c>
      <c r="L209" s="268">
        <v>8.6999999999999993</v>
      </c>
      <c r="M209" s="268">
        <v>1342.24433</v>
      </c>
      <c r="N209" s="1"/>
      <c r="O209" s="1"/>
    </row>
    <row r="210" spans="1:15" ht="12.75" customHeight="1">
      <c r="A210" s="53">
        <v>201</v>
      </c>
      <c r="B210" s="405" t="s">
        <v>211</v>
      </c>
      <c r="C210" s="268">
        <v>882.4</v>
      </c>
      <c r="D210" s="269">
        <v>882.36666666666667</v>
      </c>
      <c r="E210" s="269">
        <v>868.0333333333333</v>
      </c>
      <c r="F210" s="269">
        <v>853.66666666666663</v>
      </c>
      <c r="G210" s="269">
        <v>839.33333333333326</v>
      </c>
      <c r="H210" s="269">
        <v>896.73333333333335</v>
      </c>
      <c r="I210" s="269">
        <v>911.06666666666661</v>
      </c>
      <c r="J210" s="269">
        <v>925.43333333333339</v>
      </c>
      <c r="K210" s="268">
        <v>896.7</v>
      </c>
      <c r="L210" s="268">
        <v>868</v>
      </c>
      <c r="M210" s="268">
        <v>19.086680000000001</v>
      </c>
      <c r="N210" s="1"/>
      <c r="O210" s="1"/>
    </row>
    <row r="211" spans="1:15" ht="12.75" customHeight="1">
      <c r="A211" s="53">
        <v>202</v>
      </c>
      <c r="B211" s="405" t="s">
        <v>280</v>
      </c>
      <c r="C211" s="268">
        <v>1632.55</v>
      </c>
      <c r="D211" s="269">
        <v>1632.2</v>
      </c>
      <c r="E211" s="269">
        <v>1608.4</v>
      </c>
      <c r="F211" s="269">
        <v>1584.25</v>
      </c>
      <c r="G211" s="269">
        <v>1560.45</v>
      </c>
      <c r="H211" s="269">
        <v>1656.3500000000001</v>
      </c>
      <c r="I211" s="269">
        <v>1680.1499999999999</v>
      </c>
      <c r="J211" s="269">
        <v>1704.3000000000002</v>
      </c>
      <c r="K211" s="268">
        <v>1656</v>
      </c>
      <c r="L211" s="268">
        <v>1608.05</v>
      </c>
      <c r="M211" s="268">
        <v>0.82386999999999999</v>
      </c>
      <c r="N211" s="1"/>
      <c r="O211" s="1"/>
    </row>
    <row r="212" spans="1:15" ht="12.75" customHeight="1">
      <c r="A212" s="53">
        <v>203</v>
      </c>
      <c r="B212" s="405" t="s">
        <v>212</v>
      </c>
      <c r="C212" s="268">
        <v>394.8</v>
      </c>
      <c r="D212" s="269">
        <v>392.86666666666662</v>
      </c>
      <c r="E212" s="269">
        <v>386.53333333333325</v>
      </c>
      <c r="F212" s="269">
        <v>378.26666666666665</v>
      </c>
      <c r="G212" s="269">
        <v>371.93333333333328</v>
      </c>
      <c r="H212" s="269">
        <v>401.13333333333321</v>
      </c>
      <c r="I212" s="269">
        <v>407.46666666666658</v>
      </c>
      <c r="J212" s="269">
        <v>415.73333333333318</v>
      </c>
      <c r="K212" s="268">
        <v>399.2</v>
      </c>
      <c r="L212" s="268">
        <v>384.6</v>
      </c>
      <c r="M212" s="268">
        <v>94.97072</v>
      </c>
      <c r="N212" s="1"/>
      <c r="O212" s="1"/>
    </row>
    <row r="213" spans="1:15" ht="12.75" customHeight="1">
      <c r="A213" s="53">
        <v>204</v>
      </c>
      <c r="B213" s="405" t="s">
        <v>281</v>
      </c>
      <c r="C213" s="268">
        <v>15.5</v>
      </c>
      <c r="D213" s="269">
        <v>15.616666666666667</v>
      </c>
      <c r="E213" s="269">
        <v>15.233333333333334</v>
      </c>
      <c r="F213" s="269">
        <v>14.966666666666667</v>
      </c>
      <c r="G213" s="269">
        <v>14.583333333333334</v>
      </c>
      <c r="H213" s="269">
        <v>15.883333333333335</v>
      </c>
      <c r="I213" s="269">
        <v>16.266666666666666</v>
      </c>
      <c r="J213" s="269">
        <v>16.533333333333335</v>
      </c>
      <c r="K213" s="268">
        <v>16</v>
      </c>
      <c r="L213" s="268">
        <v>15.35</v>
      </c>
      <c r="M213" s="268">
        <v>980.94429000000002</v>
      </c>
      <c r="N213" s="1"/>
      <c r="O213" s="1"/>
    </row>
    <row r="214" spans="1:15" ht="12.75" customHeight="1">
      <c r="A214" s="53">
        <v>205</v>
      </c>
      <c r="B214" s="405" t="s">
        <v>213</v>
      </c>
      <c r="C214" s="268">
        <v>257.85000000000002</v>
      </c>
      <c r="D214" s="269">
        <v>255.43333333333331</v>
      </c>
      <c r="E214" s="269">
        <v>250.86666666666662</v>
      </c>
      <c r="F214" s="269">
        <v>243.8833333333333</v>
      </c>
      <c r="G214" s="269">
        <v>239.31666666666661</v>
      </c>
      <c r="H214" s="269">
        <v>262.41666666666663</v>
      </c>
      <c r="I214" s="269">
        <v>266.98333333333329</v>
      </c>
      <c r="J214" s="269">
        <v>273.96666666666664</v>
      </c>
      <c r="K214" s="268">
        <v>260</v>
      </c>
      <c r="L214" s="268">
        <v>248.45</v>
      </c>
      <c r="M214" s="268">
        <v>121.71889</v>
      </c>
      <c r="N214" s="1"/>
      <c r="O214" s="1"/>
    </row>
    <row r="215" spans="1:15" ht="12.75" customHeight="1">
      <c r="A215" s="53">
        <v>206</v>
      </c>
      <c r="B215" s="405" t="s">
        <v>834</v>
      </c>
      <c r="C215" s="268">
        <v>57.8</v>
      </c>
      <c r="D215" s="269">
        <v>58.616666666666667</v>
      </c>
      <c r="E215" s="269">
        <v>56.583333333333336</v>
      </c>
      <c r="F215" s="269">
        <v>55.366666666666667</v>
      </c>
      <c r="G215" s="269">
        <v>53.333333333333336</v>
      </c>
      <c r="H215" s="269">
        <v>59.833333333333336</v>
      </c>
      <c r="I215" s="269">
        <v>61.866666666666667</v>
      </c>
      <c r="J215" s="269">
        <v>63.083333333333336</v>
      </c>
      <c r="K215" s="268">
        <v>60.65</v>
      </c>
      <c r="L215" s="268">
        <v>57.4</v>
      </c>
      <c r="M215" s="268">
        <v>658.32872999999995</v>
      </c>
      <c r="N215" s="1"/>
      <c r="O215" s="1"/>
    </row>
    <row r="216" spans="1:15" ht="12.75" customHeight="1">
      <c r="A216" s="53">
        <v>207</v>
      </c>
      <c r="B216" s="405" t="s">
        <v>825</v>
      </c>
      <c r="C216" s="268">
        <v>356.35</v>
      </c>
      <c r="D216" s="269">
        <v>355.7</v>
      </c>
      <c r="E216" s="269">
        <v>350.9</v>
      </c>
      <c r="F216" s="269">
        <v>345.45</v>
      </c>
      <c r="G216" s="269">
        <v>340.65</v>
      </c>
      <c r="H216" s="269">
        <v>361.15</v>
      </c>
      <c r="I216" s="269">
        <v>365.95000000000005</v>
      </c>
      <c r="J216" s="269">
        <v>371.4</v>
      </c>
      <c r="K216" s="268">
        <v>360.5</v>
      </c>
      <c r="L216" s="268">
        <v>350.25</v>
      </c>
      <c r="M216" s="268">
        <v>8.8253599999999999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7"/>
      <c r="B1" s="47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44831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0" t="s">
        <v>16</v>
      </c>
      <c r="B9" s="472" t="s">
        <v>18</v>
      </c>
      <c r="C9" s="476" t="s">
        <v>20</v>
      </c>
      <c r="D9" s="476" t="s">
        <v>21</v>
      </c>
      <c r="E9" s="467" t="s">
        <v>22</v>
      </c>
      <c r="F9" s="468"/>
      <c r="G9" s="469"/>
      <c r="H9" s="467" t="s">
        <v>23</v>
      </c>
      <c r="I9" s="468"/>
      <c r="J9" s="469"/>
      <c r="K9" s="23"/>
      <c r="L9" s="24"/>
      <c r="M9" s="50"/>
      <c r="N9" s="1"/>
      <c r="O9" s="1"/>
    </row>
    <row r="10" spans="1:15" ht="42.75" customHeight="1">
      <c r="A10" s="474"/>
      <c r="B10" s="475"/>
      <c r="C10" s="475"/>
      <c r="D10" s="4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23743.45</v>
      </c>
      <c r="D11" s="269">
        <v>23434.433333333334</v>
      </c>
      <c r="E11" s="269">
        <v>22929.01666666667</v>
      </c>
      <c r="F11" s="269">
        <v>22114.583333333336</v>
      </c>
      <c r="G11" s="269">
        <v>21609.166666666672</v>
      </c>
      <c r="H11" s="269">
        <v>24248.866666666669</v>
      </c>
      <c r="I11" s="269">
        <v>24754.283333333333</v>
      </c>
      <c r="J11" s="269">
        <v>25568.716666666667</v>
      </c>
      <c r="K11" s="268">
        <v>23939.85</v>
      </c>
      <c r="L11" s="268">
        <v>22620</v>
      </c>
      <c r="M11" s="268">
        <v>0.1182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3002.2</v>
      </c>
      <c r="D12" s="269">
        <v>3031.2333333333336</v>
      </c>
      <c r="E12" s="269">
        <v>2937.0166666666673</v>
      </c>
      <c r="F12" s="269">
        <v>2871.8333333333339</v>
      </c>
      <c r="G12" s="269">
        <v>2777.6166666666677</v>
      </c>
      <c r="H12" s="269">
        <v>3096.416666666667</v>
      </c>
      <c r="I12" s="269">
        <v>3190.6333333333332</v>
      </c>
      <c r="J12" s="269">
        <v>3255.8166666666666</v>
      </c>
      <c r="K12" s="268">
        <v>3125.45</v>
      </c>
      <c r="L12" s="268">
        <v>2966.05</v>
      </c>
      <c r="M12" s="268">
        <v>2.95539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2378.25</v>
      </c>
      <c r="D13" s="269">
        <v>2401.4166666666665</v>
      </c>
      <c r="E13" s="269">
        <v>2326.833333333333</v>
      </c>
      <c r="F13" s="269">
        <v>2275.4166666666665</v>
      </c>
      <c r="G13" s="269">
        <v>2200.833333333333</v>
      </c>
      <c r="H13" s="269">
        <v>2452.833333333333</v>
      </c>
      <c r="I13" s="269">
        <v>2527.4166666666661</v>
      </c>
      <c r="J13" s="269">
        <v>2578.833333333333</v>
      </c>
      <c r="K13" s="268">
        <v>2476</v>
      </c>
      <c r="L13" s="268">
        <v>2350</v>
      </c>
      <c r="M13" s="268">
        <v>16.876719999999999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2561.9</v>
      </c>
      <c r="D14" s="269">
        <v>2560.9666666666667</v>
      </c>
      <c r="E14" s="269">
        <v>2500.9333333333334</v>
      </c>
      <c r="F14" s="269">
        <v>2439.9666666666667</v>
      </c>
      <c r="G14" s="269">
        <v>2379.9333333333334</v>
      </c>
      <c r="H14" s="269">
        <v>2621.9333333333334</v>
      </c>
      <c r="I14" s="269">
        <v>2681.9666666666672</v>
      </c>
      <c r="J14" s="269">
        <v>2742.9333333333334</v>
      </c>
      <c r="K14" s="268">
        <v>2621</v>
      </c>
      <c r="L14" s="268">
        <v>2500</v>
      </c>
      <c r="M14" s="268">
        <v>0.67320000000000002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1030.05</v>
      </c>
      <c r="D15" s="269">
        <v>1046.3333333333333</v>
      </c>
      <c r="E15" s="269">
        <v>1004.0166666666664</v>
      </c>
      <c r="F15" s="269">
        <v>977.98333333333312</v>
      </c>
      <c r="G15" s="269">
        <v>935.66666666666629</v>
      </c>
      <c r="H15" s="269">
        <v>1072.3666666666666</v>
      </c>
      <c r="I15" s="269">
        <v>1114.6833333333336</v>
      </c>
      <c r="J15" s="269">
        <v>1140.7166666666667</v>
      </c>
      <c r="K15" s="268">
        <v>1088.6500000000001</v>
      </c>
      <c r="L15" s="268">
        <v>1020.3</v>
      </c>
      <c r="M15" s="268">
        <v>3.4525399999999999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597.15</v>
      </c>
      <c r="D16" s="269">
        <v>607.26666666666677</v>
      </c>
      <c r="E16" s="269">
        <v>579.53333333333353</v>
      </c>
      <c r="F16" s="269">
        <v>561.91666666666674</v>
      </c>
      <c r="G16" s="269">
        <v>534.18333333333351</v>
      </c>
      <c r="H16" s="269">
        <v>624.88333333333355</v>
      </c>
      <c r="I16" s="269">
        <v>652.6166666666669</v>
      </c>
      <c r="J16" s="269">
        <v>670.23333333333358</v>
      </c>
      <c r="K16" s="268">
        <v>635</v>
      </c>
      <c r="L16" s="268">
        <v>589.65</v>
      </c>
      <c r="M16" s="268">
        <v>29.57525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446.7</v>
      </c>
      <c r="D17" s="269">
        <v>450.18333333333339</v>
      </c>
      <c r="E17" s="269">
        <v>436.61666666666679</v>
      </c>
      <c r="F17" s="269">
        <v>426.53333333333342</v>
      </c>
      <c r="G17" s="269">
        <v>412.96666666666681</v>
      </c>
      <c r="H17" s="269">
        <v>460.26666666666677</v>
      </c>
      <c r="I17" s="269">
        <v>473.83333333333337</v>
      </c>
      <c r="J17" s="269">
        <v>483.91666666666674</v>
      </c>
      <c r="K17" s="268">
        <v>463.75</v>
      </c>
      <c r="L17" s="268">
        <v>440.1</v>
      </c>
      <c r="M17" s="268">
        <v>2.13443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2189.3000000000002</v>
      </c>
      <c r="D18" s="269">
        <v>2173.6166666666668</v>
      </c>
      <c r="E18" s="269">
        <v>2115.7833333333338</v>
      </c>
      <c r="F18" s="269">
        <v>2042.2666666666669</v>
      </c>
      <c r="G18" s="269">
        <v>1984.4333333333338</v>
      </c>
      <c r="H18" s="269">
        <v>2247.1333333333337</v>
      </c>
      <c r="I18" s="269">
        <v>2304.9666666666667</v>
      </c>
      <c r="J18" s="269">
        <v>2378.4833333333336</v>
      </c>
      <c r="K18" s="268">
        <v>2231.4499999999998</v>
      </c>
      <c r="L18" s="268">
        <v>2100.1</v>
      </c>
      <c r="M18" s="268">
        <v>0.45928999999999998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17586.2</v>
      </c>
      <c r="D19" s="269">
        <v>17670.216666666671</v>
      </c>
      <c r="E19" s="269">
        <v>17397.78333333334</v>
      </c>
      <c r="F19" s="269">
        <v>17209.366666666669</v>
      </c>
      <c r="G19" s="269">
        <v>16936.933333333338</v>
      </c>
      <c r="H19" s="269">
        <v>17858.633333333342</v>
      </c>
      <c r="I19" s="269">
        <v>18131.066666666669</v>
      </c>
      <c r="J19" s="269">
        <v>18319.483333333344</v>
      </c>
      <c r="K19" s="268">
        <v>17942.650000000001</v>
      </c>
      <c r="L19" s="268">
        <v>17481.8</v>
      </c>
      <c r="M19" s="268">
        <v>0.35903000000000002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3586.2</v>
      </c>
      <c r="D20" s="269">
        <v>3592.0666666666671</v>
      </c>
      <c r="E20" s="269">
        <v>3526.1333333333341</v>
      </c>
      <c r="F20" s="269">
        <v>3466.0666666666671</v>
      </c>
      <c r="G20" s="269">
        <v>3400.1333333333341</v>
      </c>
      <c r="H20" s="269">
        <v>3652.1333333333341</v>
      </c>
      <c r="I20" s="269">
        <v>3718.0666666666675</v>
      </c>
      <c r="J20" s="269">
        <v>3778.1333333333341</v>
      </c>
      <c r="K20" s="268">
        <v>3658</v>
      </c>
      <c r="L20" s="268">
        <v>3532</v>
      </c>
      <c r="M20" s="268">
        <v>31.239080000000001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2210.35</v>
      </c>
      <c r="D21" s="269">
        <v>2230.3833333333332</v>
      </c>
      <c r="E21" s="269">
        <v>2160.9666666666662</v>
      </c>
      <c r="F21" s="269">
        <v>2111.583333333333</v>
      </c>
      <c r="G21" s="269">
        <v>2042.1666666666661</v>
      </c>
      <c r="H21" s="269">
        <v>2279.7666666666664</v>
      </c>
      <c r="I21" s="269">
        <v>2349.1833333333334</v>
      </c>
      <c r="J21" s="269">
        <v>2398.5666666666666</v>
      </c>
      <c r="K21" s="268">
        <v>2299.8000000000002</v>
      </c>
      <c r="L21" s="268">
        <v>2181</v>
      </c>
      <c r="M21" s="268">
        <v>18.650960000000001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863.4</v>
      </c>
      <c r="D22" s="269">
        <v>876.18333333333339</v>
      </c>
      <c r="E22" s="269">
        <v>842.46666666666681</v>
      </c>
      <c r="F22" s="269">
        <v>821.53333333333342</v>
      </c>
      <c r="G22" s="269">
        <v>787.81666666666683</v>
      </c>
      <c r="H22" s="269">
        <v>897.11666666666679</v>
      </c>
      <c r="I22" s="269">
        <v>930.83333333333348</v>
      </c>
      <c r="J22" s="269">
        <v>951.76666666666677</v>
      </c>
      <c r="K22" s="268">
        <v>909.9</v>
      </c>
      <c r="L22" s="268">
        <v>855.25</v>
      </c>
      <c r="M22" s="268">
        <v>98.802359999999993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3371.05</v>
      </c>
      <c r="D23" s="269">
        <v>3391.3833333333332</v>
      </c>
      <c r="E23" s="269">
        <v>3255.3166666666666</v>
      </c>
      <c r="F23" s="269">
        <v>3139.5833333333335</v>
      </c>
      <c r="G23" s="269">
        <v>3003.5166666666669</v>
      </c>
      <c r="H23" s="269">
        <v>3507.1166666666663</v>
      </c>
      <c r="I23" s="269">
        <v>3643.1833333333329</v>
      </c>
      <c r="J23" s="269">
        <v>3758.9166666666661</v>
      </c>
      <c r="K23" s="268">
        <v>3527.45</v>
      </c>
      <c r="L23" s="268">
        <v>3275.65</v>
      </c>
      <c r="M23" s="268">
        <v>3.95275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3713</v>
      </c>
      <c r="D24" s="269">
        <v>3739</v>
      </c>
      <c r="E24" s="269">
        <v>3624</v>
      </c>
      <c r="F24" s="269">
        <v>3535</v>
      </c>
      <c r="G24" s="269">
        <v>3420</v>
      </c>
      <c r="H24" s="269">
        <v>3828</v>
      </c>
      <c r="I24" s="269">
        <v>3943</v>
      </c>
      <c r="J24" s="269">
        <v>4032</v>
      </c>
      <c r="K24" s="268">
        <v>3854</v>
      </c>
      <c r="L24" s="268">
        <v>3650</v>
      </c>
      <c r="M24" s="268">
        <v>3.6408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107.65</v>
      </c>
      <c r="D25" s="269">
        <v>108.8</v>
      </c>
      <c r="E25" s="269">
        <v>106.35</v>
      </c>
      <c r="F25" s="269">
        <v>105.05</v>
      </c>
      <c r="G25" s="269">
        <v>102.6</v>
      </c>
      <c r="H25" s="269">
        <v>110.1</v>
      </c>
      <c r="I25" s="269">
        <v>112.55000000000001</v>
      </c>
      <c r="J25" s="269">
        <v>113.85</v>
      </c>
      <c r="K25" s="268">
        <v>111.25</v>
      </c>
      <c r="L25" s="268">
        <v>107.5</v>
      </c>
      <c r="M25" s="268">
        <v>26.846830000000001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318</v>
      </c>
      <c r="D26" s="269">
        <v>321.91666666666669</v>
      </c>
      <c r="E26" s="269">
        <v>311.13333333333338</v>
      </c>
      <c r="F26" s="269">
        <v>304.26666666666671</v>
      </c>
      <c r="G26" s="269">
        <v>293.48333333333341</v>
      </c>
      <c r="H26" s="269">
        <v>328.78333333333336</v>
      </c>
      <c r="I26" s="269">
        <v>339.56666666666666</v>
      </c>
      <c r="J26" s="269">
        <v>346.43333333333334</v>
      </c>
      <c r="K26" s="268">
        <v>332.7</v>
      </c>
      <c r="L26" s="268">
        <v>315.05</v>
      </c>
      <c r="M26" s="268">
        <v>28.415389999999999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459.2</v>
      </c>
      <c r="D27" s="269">
        <v>459.75</v>
      </c>
      <c r="E27" s="269">
        <v>455.55</v>
      </c>
      <c r="F27" s="269">
        <v>451.90000000000003</v>
      </c>
      <c r="G27" s="269">
        <v>447.70000000000005</v>
      </c>
      <c r="H27" s="269">
        <v>463.4</v>
      </c>
      <c r="I27" s="269">
        <v>467.6</v>
      </c>
      <c r="J27" s="269">
        <v>471.24999999999994</v>
      </c>
      <c r="K27" s="268">
        <v>463.95</v>
      </c>
      <c r="L27" s="268">
        <v>456.1</v>
      </c>
      <c r="M27" s="268">
        <v>2.1282000000000001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283.64999999999998</v>
      </c>
      <c r="D28" s="269">
        <v>283.91666666666669</v>
      </c>
      <c r="E28" s="269">
        <v>277.83333333333337</v>
      </c>
      <c r="F28" s="269">
        <v>272.01666666666671</v>
      </c>
      <c r="G28" s="269">
        <v>265.93333333333339</v>
      </c>
      <c r="H28" s="269">
        <v>289.73333333333335</v>
      </c>
      <c r="I28" s="269">
        <v>295.81666666666672</v>
      </c>
      <c r="J28" s="269">
        <v>301.63333333333333</v>
      </c>
      <c r="K28" s="268">
        <v>290</v>
      </c>
      <c r="L28" s="268">
        <v>278.10000000000002</v>
      </c>
      <c r="M28" s="268">
        <v>2.0224000000000002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262.7</v>
      </c>
      <c r="D29" s="269">
        <v>265.93333333333334</v>
      </c>
      <c r="E29" s="269">
        <v>256.91666666666669</v>
      </c>
      <c r="F29" s="269">
        <v>251.13333333333333</v>
      </c>
      <c r="G29" s="269">
        <v>242.11666666666667</v>
      </c>
      <c r="H29" s="269">
        <v>271.7166666666667</v>
      </c>
      <c r="I29" s="269">
        <v>280.73333333333335</v>
      </c>
      <c r="J29" s="269">
        <v>286.51666666666671</v>
      </c>
      <c r="K29" s="268">
        <v>274.95</v>
      </c>
      <c r="L29" s="268">
        <v>260.14999999999998</v>
      </c>
      <c r="M29" s="268">
        <v>5.36693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1202.6500000000001</v>
      </c>
      <c r="D30" s="269">
        <v>1210.55</v>
      </c>
      <c r="E30" s="269">
        <v>1170.0999999999999</v>
      </c>
      <c r="F30" s="269">
        <v>1137.55</v>
      </c>
      <c r="G30" s="269">
        <v>1097.0999999999999</v>
      </c>
      <c r="H30" s="269">
        <v>1243.0999999999999</v>
      </c>
      <c r="I30" s="269">
        <v>1283.5500000000002</v>
      </c>
      <c r="J30" s="269">
        <v>1316.1</v>
      </c>
      <c r="K30" s="268">
        <v>1251</v>
      </c>
      <c r="L30" s="268">
        <v>1178</v>
      </c>
      <c r="M30" s="268">
        <v>4.9724300000000001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1282.2</v>
      </c>
      <c r="D31" s="269">
        <v>1277.1833333333332</v>
      </c>
      <c r="E31" s="269">
        <v>1262.8666666666663</v>
      </c>
      <c r="F31" s="269">
        <v>1243.5333333333331</v>
      </c>
      <c r="G31" s="269">
        <v>1229.2166666666662</v>
      </c>
      <c r="H31" s="269">
        <v>1296.5166666666664</v>
      </c>
      <c r="I31" s="269">
        <v>1310.8333333333335</v>
      </c>
      <c r="J31" s="269">
        <v>1330.1666666666665</v>
      </c>
      <c r="K31" s="268">
        <v>1291.5</v>
      </c>
      <c r="L31" s="268">
        <v>1257.8499999999999</v>
      </c>
      <c r="M31" s="268">
        <v>0.72709000000000001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595.6</v>
      </c>
      <c r="D32" s="269">
        <v>597.75</v>
      </c>
      <c r="E32" s="269">
        <v>588.95000000000005</v>
      </c>
      <c r="F32" s="269">
        <v>582.30000000000007</v>
      </c>
      <c r="G32" s="269">
        <v>573.50000000000011</v>
      </c>
      <c r="H32" s="269">
        <v>604.4</v>
      </c>
      <c r="I32" s="269">
        <v>613.19999999999993</v>
      </c>
      <c r="J32" s="269">
        <v>619.84999999999991</v>
      </c>
      <c r="K32" s="268">
        <v>606.54999999999995</v>
      </c>
      <c r="L32" s="268">
        <v>591.1</v>
      </c>
      <c r="M32" s="268">
        <v>0.71403000000000005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3290.6</v>
      </c>
      <c r="D33" s="269">
        <v>3303.2333333333336</v>
      </c>
      <c r="E33" s="269">
        <v>3206.4666666666672</v>
      </c>
      <c r="F33" s="269">
        <v>3122.3333333333335</v>
      </c>
      <c r="G33" s="269">
        <v>3025.5666666666671</v>
      </c>
      <c r="H33" s="269">
        <v>3387.3666666666672</v>
      </c>
      <c r="I33" s="269">
        <v>3484.1333333333337</v>
      </c>
      <c r="J33" s="269">
        <v>3568.2666666666673</v>
      </c>
      <c r="K33" s="268">
        <v>3400</v>
      </c>
      <c r="L33" s="268">
        <v>3219.1</v>
      </c>
      <c r="M33" s="268">
        <v>2.2423899999999999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2900.65</v>
      </c>
      <c r="D34" s="269">
        <v>2909.0666666666671</v>
      </c>
      <c r="E34" s="269">
        <v>2868.1833333333343</v>
      </c>
      <c r="F34" s="269">
        <v>2835.7166666666672</v>
      </c>
      <c r="G34" s="269">
        <v>2794.8333333333344</v>
      </c>
      <c r="H34" s="269">
        <v>2941.5333333333342</v>
      </c>
      <c r="I34" s="269">
        <v>2982.4166666666665</v>
      </c>
      <c r="J34" s="269">
        <v>3014.8833333333341</v>
      </c>
      <c r="K34" s="268">
        <v>2949.95</v>
      </c>
      <c r="L34" s="268">
        <v>2876.6</v>
      </c>
      <c r="M34" s="268">
        <v>0.26912999999999998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366.85</v>
      </c>
      <c r="D35" s="269">
        <v>372.40000000000003</v>
      </c>
      <c r="E35" s="269">
        <v>357.45000000000005</v>
      </c>
      <c r="F35" s="269">
        <v>348.05</v>
      </c>
      <c r="G35" s="269">
        <v>333.1</v>
      </c>
      <c r="H35" s="269">
        <v>381.80000000000007</v>
      </c>
      <c r="I35" s="269">
        <v>396.75</v>
      </c>
      <c r="J35" s="269">
        <v>406.15000000000009</v>
      </c>
      <c r="K35" s="268">
        <v>387.35</v>
      </c>
      <c r="L35" s="268">
        <v>363</v>
      </c>
      <c r="M35" s="268">
        <v>10.057869999999999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18.7</v>
      </c>
      <c r="D36" s="269">
        <v>18.833333333333332</v>
      </c>
      <c r="E36" s="269">
        <v>18.366666666666664</v>
      </c>
      <c r="F36" s="269">
        <v>18.033333333333331</v>
      </c>
      <c r="G36" s="269">
        <v>17.566666666666663</v>
      </c>
      <c r="H36" s="269">
        <v>19.166666666666664</v>
      </c>
      <c r="I36" s="269">
        <v>19.633333333333333</v>
      </c>
      <c r="J36" s="269">
        <v>19.966666666666665</v>
      </c>
      <c r="K36" s="268">
        <v>19.3</v>
      </c>
      <c r="L36" s="268">
        <v>18.5</v>
      </c>
      <c r="M36" s="268">
        <v>26.842459999999999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484.65</v>
      </c>
      <c r="D37" s="269">
        <v>490.48333333333335</v>
      </c>
      <c r="E37" s="269">
        <v>477.11666666666667</v>
      </c>
      <c r="F37" s="269">
        <v>469.58333333333331</v>
      </c>
      <c r="G37" s="269">
        <v>456.21666666666664</v>
      </c>
      <c r="H37" s="269">
        <v>498.01666666666671</v>
      </c>
      <c r="I37" s="269">
        <v>511.38333333333338</v>
      </c>
      <c r="J37" s="269">
        <v>518.91666666666674</v>
      </c>
      <c r="K37" s="268">
        <v>503.85</v>
      </c>
      <c r="L37" s="268">
        <v>482.95</v>
      </c>
      <c r="M37" s="268">
        <v>11.17675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2200.5500000000002</v>
      </c>
      <c r="D38" s="269">
        <v>2205.5833333333335</v>
      </c>
      <c r="E38" s="269">
        <v>2185.666666666667</v>
      </c>
      <c r="F38" s="269">
        <v>2170.7833333333333</v>
      </c>
      <c r="G38" s="269">
        <v>2150.8666666666668</v>
      </c>
      <c r="H38" s="269">
        <v>2220.4666666666672</v>
      </c>
      <c r="I38" s="269">
        <v>2240.3833333333341</v>
      </c>
      <c r="J38" s="269">
        <v>2255.2666666666673</v>
      </c>
      <c r="K38" s="268">
        <v>2225.5</v>
      </c>
      <c r="L38" s="268">
        <v>2190.6999999999998</v>
      </c>
      <c r="M38" s="268">
        <v>0.2621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511.2</v>
      </c>
      <c r="D39" s="269">
        <v>518.1</v>
      </c>
      <c r="E39" s="269">
        <v>492.20000000000005</v>
      </c>
      <c r="F39" s="269">
        <v>473.20000000000005</v>
      </c>
      <c r="G39" s="269">
        <v>447.30000000000007</v>
      </c>
      <c r="H39" s="269">
        <v>537.1</v>
      </c>
      <c r="I39" s="269">
        <v>562.99999999999989</v>
      </c>
      <c r="J39" s="269">
        <v>582</v>
      </c>
      <c r="K39" s="268">
        <v>544</v>
      </c>
      <c r="L39" s="268">
        <v>499.1</v>
      </c>
      <c r="M39" s="268">
        <v>177.56138999999999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1382.8</v>
      </c>
      <c r="D40" s="269">
        <v>1407.0166666666667</v>
      </c>
      <c r="E40" s="269">
        <v>1326.8333333333333</v>
      </c>
      <c r="F40" s="269">
        <v>1270.8666666666666</v>
      </c>
      <c r="G40" s="269">
        <v>1190.6833333333332</v>
      </c>
      <c r="H40" s="269">
        <v>1462.9833333333333</v>
      </c>
      <c r="I40" s="269">
        <v>1543.1666666666667</v>
      </c>
      <c r="J40" s="269">
        <v>1599.1333333333334</v>
      </c>
      <c r="K40" s="268">
        <v>1487.2</v>
      </c>
      <c r="L40" s="268">
        <v>1351.05</v>
      </c>
      <c r="M40" s="268">
        <v>5.4861000000000004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769.4</v>
      </c>
      <c r="D41" s="269">
        <v>762.30000000000007</v>
      </c>
      <c r="E41" s="269">
        <v>747.10000000000014</v>
      </c>
      <c r="F41" s="269">
        <v>724.80000000000007</v>
      </c>
      <c r="G41" s="269">
        <v>709.60000000000014</v>
      </c>
      <c r="H41" s="269">
        <v>784.60000000000014</v>
      </c>
      <c r="I41" s="269">
        <v>799.80000000000018</v>
      </c>
      <c r="J41" s="269">
        <v>822.10000000000014</v>
      </c>
      <c r="K41" s="268">
        <v>777.5</v>
      </c>
      <c r="L41" s="268">
        <v>740</v>
      </c>
      <c r="M41" s="268">
        <v>2.9332699999999998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4282.7</v>
      </c>
      <c r="D42" s="269">
        <v>4298.083333333333</v>
      </c>
      <c r="E42" s="269">
        <v>4175.7166666666662</v>
      </c>
      <c r="F42" s="269">
        <v>4068.7333333333336</v>
      </c>
      <c r="G42" s="269">
        <v>3946.3666666666668</v>
      </c>
      <c r="H42" s="269">
        <v>4405.0666666666657</v>
      </c>
      <c r="I42" s="269">
        <v>4527.4333333333325</v>
      </c>
      <c r="J42" s="269">
        <v>4634.4166666666652</v>
      </c>
      <c r="K42" s="268">
        <v>4420.45</v>
      </c>
      <c r="L42" s="268">
        <v>4191.1000000000004</v>
      </c>
      <c r="M42" s="268">
        <v>8.4390099999999997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274.05</v>
      </c>
      <c r="D43" s="269">
        <v>274.81666666666666</v>
      </c>
      <c r="E43" s="269">
        <v>266.5333333333333</v>
      </c>
      <c r="F43" s="269">
        <v>259.01666666666665</v>
      </c>
      <c r="G43" s="269">
        <v>250.73333333333329</v>
      </c>
      <c r="H43" s="269">
        <v>282.33333333333331</v>
      </c>
      <c r="I43" s="269">
        <v>290.61666666666673</v>
      </c>
      <c r="J43" s="269">
        <v>298.13333333333333</v>
      </c>
      <c r="K43" s="268">
        <v>283.10000000000002</v>
      </c>
      <c r="L43" s="268">
        <v>267.3</v>
      </c>
      <c r="M43" s="268">
        <v>39.535080000000001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305.10000000000002</v>
      </c>
      <c r="D44" s="269">
        <v>304.41666666666669</v>
      </c>
      <c r="E44" s="269">
        <v>298.78333333333336</v>
      </c>
      <c r="F44" s="269">
        <v>292.4666666666667</v>
      </c>
      <c r="G44" s="269">
        <v>286.83333333333337</v>
      </c>
      <c r="H44" s="269">
        <v>310.73333333333335</v>
      </c>
      <c r="I44" s="269">
        <v>316.36666666666667</v>
      </c>
      <c r="J44" s="269">
        <v>322.68333333333334</v>
      </c>
      <c r="K44" s="268">
        <v>310.05</v>
      </c>
      <c r="L44" s="268">
        <v>298.10000000000002</v>
      </c>
      <c r="M44" s="268">
        <v>2.1172300000000002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573.75</v>
      </c>
      <c r="D45" s="269">
        <v>579.26666666666665</v>
      </c>
      <c r="E45" s="269">
        <v>559.5333333333333</v>
      </c>
      <c r="F45" s="269">
        <v>545.31666666666661</v>
      </c>
      <c r="G45" s="269">
        <v>525.58333333333326</v>
      </c>
      <c r="H45" s="269">
        <v>593.48333333333335</v>
      </c>
      <c r="I45" s="269">
        <v>613.2166666666667</v>
      </c>
      <c r="J45" s="269">
        <v>627.43333333333339</v>
      </c>
      <c r="K45" s="268">
        <v>599</v>
      </c>
      <c r="L45" s="268">
        <v>565.04999999999995</v>
      </c>
      <c r="M45" s="268">
        <v>4.6038300000000003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154.5</v>
      </c>
      <c r="D46" s="269">
        <v>154.51666666666665</v>
      </c>
      <c r="E46" s="269">
        <v>150.58333333333331</v>
      </c>
      <c r="F46" s="269">
        <v>146.66666666666666</v>
      </c>
      <c r="G46" s="269">
        <v>142.73333333333332</v>
      </c>
      <c r="H46" s="269">
        <v>158.43333333333331</v>
      </c>
      <c r="I46" s="269">
        <v>162.36666666666665</v>
      </c>
      <c r="J46" s="269">
        <v>166.2833333333333</v>
      </c>
      <c r="K46" s="268">
        <v>158.44999999999999</v>
      </c>
      <c r="L46" s="268">
        <v>150.6</v>
      </c>
      <c r="M46" s="268">
        <v>92.220060000000004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3438.05</v>
      </c>
      <c r="D47" s="269">
        <v>3420.0166666666664</v>
      </c>
      <c r="E47" s="269">
        <v>3372.0333333333328</v>
      </c>
      <c r="F47" s="269">
        <v>3306.0166666666664</v>
      </c>
      <c r="G47" s="269">
        <v>3258.0333333333328</v>
      </c>
      <c r="H47" s="269">
        <v>3486.0333333333328</v>
      </c>
      <c r="I47" s="269">
        <v>3534.0166666666664</v>
      </c>
      <c r="J47" s="269">
        <v>3600.0333333333328</v>
      </c>
      <c r="K47" s="268">
        <v>3468</v>
      </c>
      <c r="L47" s="268">
        <v>3354</v>
      </c>
      <c r="M47" s="268">
        <v>14.29914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230.6</v>
      </c>
      <c r="D48" s="269">
        <v>232.06666666666669</v>
      </c>
      <c r="E48" s="269">
        <v>225.78333333333339</v>
      </c>
      <c r="F48" s="269">
        <v>220.9666666666667</v>
      </c>
      <c r="G48" s="269">
        <v>214.68333333333339</v>
      </c>
      <c r="H48" s="269">
        <v>236.88333333333338</v>
      </c>
      <c r="I48" s="269">
        <v>243.16666666666669</v>
      </c>
      <c r="J48" s="269">
        <v>247.98333333333338</v>
      </c>
      <c r="K48" s="268">
        <v>238.35</v>
      </c>
      <c r="L48" s="268">
        <v>227.25</v>
      </c>
      <c r="M48" s="268">
        <v>4.48332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3020.65</v>
      </c>
      <c r="D49" s="269">
        <v>3068.4833333333336</v>
      </c>
      <c r="E49" s="269">
        <v>2961.9666666666672</v>
      </c>
      <c r="F49" s="269">
        <v>2903.2833333333338</v>
      </c>
      <c r="G49" s="269">
        <v>2796.7666666666673</v>
      </c>
      <c r="H49" s="269">
        <v>3127.166666666667</v>
      </c>
      <c r="I49" s="269">
        <v>3233.6833333333334</v>
      </c>
      <c r="J49" s="269">
        <v>3292.3666666666668</v>
      </c>
      <c r="K49" s="268">
        <v>3175</v>
      </c>
      <c r="L49" s="268">
        <v>3009.8</v>
      </c>
      <c r="M49" s="268">
        <v>0.15570999999999999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2208.65</v>
      </c>
      <c r="D50" s="269">
        <v>2234.6166666666663</v>
      </c>
      <c r="E50" s="269">
        <v>2164.2333333333327</v>
      </c>
      <c r="F50" s="269">
        <v>2119.8166666666662</v>
      </c>
      <c r="G50" s="269">
        <v>2049.4333333333325</v>
      </c>
      <c r="H50" s="269">
        <v>2279.0333333333328</v>
      </c>
      <c r="I50" s="269">
        <v>2349.416666666667</v>
      </c>
      <c r="J50" s="269">
        <v>2393.833333333333</v>
      </c>
      <c r="K50" s="268">
        <v>2305</v>
      </c>
      <c r="L50" s="268">
        <v>2190.1999999999998</v>
      </c>
      <c r="M50" s="268">
        <v>6.4157599999999997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8946.15</v>
      </c>
      <c r="D51" s="269">
        <v>9031.0500000000011</v>
      </c>
      <c r="E51" s="269">
        <v>8814.1000000000022</v>
      </c>
      <c r="F51" s="269">
        <v>8682.0500000000011</v>
      </c>
      <c r="G51" s="269">
        <v>8465.1000000000022</v>
      </c>
      <c r="H51" s="269">
        <v>9163.1000000000022</v>
      </c>
      <c r="I51" s="269">
        <v>9380.0500000000029</v>
      </c>
      <c r="J51" s="269">
        <v>9512.1000000000022</v>
      </c>
      <c r="K51" s="268">
        <v>9248</v>
      </c>
      <c r="L51" s="268">
        <v>8899</v>
      </c>
      <c r="M51" s="268">
        <v>0.71589999999999998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502.15</v>
      </c>
      <c r="D52" s="269">
        <v>505.16666666666669</v>
      </c>
      <c r="E52" s="269">
        <v>494.83333333333337</v>
      </c>
      <c r="F52" s="269">
        <v>487.51666666666671</v>
      </c>
      <c r="G52" s="269">
        <v>477.18333333333339</v>
      </c>
      <c r="H52" s="269">
        <v>512.48333333333335</v>
      </c>
      <c r="I52" s="269">
        <v>522.81666666666672</v>
      </c>
      <c r="J52" s="269">
        <v>530.13333333333333</v>
      </c>
      <c r="K52" s="268">
        <v>515.5</v>
      </c>
      <c r="L52" s="268">
        <v>497.85</v>
      </c>
      <c r="M52" s="268">
        <v>11.090350000000001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471.65</v>
      </c>
      <c r="D53" s="269">
        <v>466</v>
      </c>
      <c r="E53" s="269">
        <v>455.65</v>
      </c>
      <c r="F53" s="269">
        <v>439.65</v>
      </c>
      <c r="G53" s="269">
        <v>429.29999999999995</v>
      </c>
      <c r="H53" s="269">
        <v>482</v>
      </c>
      <c r="I53" s="269">
        <v>492.35</v>
      </c>
      <c r="J53" s="269">
        <v>508.35</v>
      </c>
      <c r="K53" s="268">
        <v>476.35</v>
      </c>
      <c r="L53" s="268">
        <v>450</v>
      </c>
      <c r="M53" s="268">
        <v>1.97655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4375.3</v>
      </c>
      <c r="D54" s="269">
        <v>4361.4333333333334</v>
      </c>
      <c r="E54" s="269">
        <v>4274.8666666666668</v>
      </c>
      <c r="F54" s="269">
        <v>4174.4333333333334</v>
      </c>
      <c r="G54" s="269">
        <v>4087.8666666666668</v>
      </c>
      <c r="H54" s="269">
        <v>4461.8666666666668</v>
      </c>
      <c r="I54" s="269">
        <v>4548.4333333333343</v>
      </c>
      <c r="J54" s="269">
        <v>4648.8666666666668</v>
      </c>
      <c r="K54" s="268">
        <v>4448</v>
      </c>
      <c r="L54" s="268">
        <v>4261</v>
      </c>
      <c r="M54" s="268">
        <v>4.0307599999999999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742.6</v>
      </c>
      <c r="D55" s="269">
        <v>749.0333333333333</v>
      </c>
      <c r="E55" s="269">
        <v>734.56666666666661</v>
      </c>
      <c r="F55" s="269">
        <v>726.5333333333333</v>
      </c>
      <c r="G55" s="269">
        <v>712.06666666666661</v>
      </c>
      <c r="H55" s="269">
        <v>757.06666666666661</v>
      </c>
      <c r="I55" s="269">
        <v>771.5333333333333</v>
      </c>
      <c r="J55" s="269">
        <v>779.56666666666661</v>
      </c>
      <c r="K55" s="268">
        <v>763.5</v>
      </c>
      <c r="L55" s="268">
        <v>741</v>
      </c>
      <c r="M55" s="268">
        <v>110.90327000000001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2881.95</v>
      </c>
      <c r="D56" s="269">
        <v>2860.0666666666671</v>
      </c>
      <c r="E56" s="269">
        <v>2803.1333333333341</v>
      </c>
      <c r="F56" s="269">
        <v>2724.3166666666671</v>
      </c>
      <c r="G56" s="269">
        <v>2667.3833333333341</v>
      </c>
      <c r="H56" s="269">
        <v>2938.8833333333341</v>
      </c>
      <c r="I56" s="269">
        <v>2995.8166666666675</v>
      </c>
      <c r="J56" s="269">
        <v>3074.6333333333341</v>
      </c>
      <c r="K56" s="268">
        <v>2917</v>
      </c>
      <c r="L56" s="268">
        <v>2781.25</v>
      </c>
      <c r="M56" s="268">
        <v>0.35221000000000002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606.79999999999995</v>
      </c>
      <c r="D57" s="269">
        <v>612.98333333333323</v>
      </c>
      <c r="E57" s="269">
        <v>597.16666666666652</v>
      </c>
      <c r="F57" s="269">
        <v>587.5333333333333</v>
      </c>
      <c r="G57" s="269">
        <v>571.71666666666658</v>
      </c>
      <c r="H57" s="269">
        <v>622.61666666666645</v>
      </c>
      <c r="I57" s="269">
        <v>638.43333333333328</v>
      </c>
      <c r="J57" s="269">
        <v>648.06666666666638</v>
      </c>
      <c r="K57" s="268">
        <v>628.79999999999995</v>
      </c>
      <c r="L57" s="268">
        <v>603.35</v>
      </c>
      <c r="M57" s="268">
        <v>8.0922699999999992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3574.5</v>
      </c>
      <c r="D58" s="269">
        <v>3609.0833333333335</v>
      </c>
      <c r="E58" s="269">
        <v>3531.416666666667</v>
      </c>
      <c r="F58" s="269">
        <v>3488.3333333333335</v>
      </c>
      <c r="G58" s="269">
        <v>3410.666666666667</v>
      </c>
      <c r="H58" s="269">
        <v>3652.166666666667</v>
      </c>
      <c r="I58" s="269">
        <v>3729.8333333333339</v>
      </c>
      <c r="J58" s="269">
        <v>3772.916666666667</v>
      </c>
      <c r="K58" s="268">
        <v>3686.75</v>
      </c>
      <c r="L58" s="268">
        <v>3566</v>
      </c>
      <c r="M58" s="268">
        <v>5.1763700000000004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1066.95</v>
      </c>
      <c r="D59" s="269">
        <v>1048.3166666666666</v>
      </c>
      <c r="E59" s="269">
        <v>1021.6333333333332</v>
      </c>
      <c r="F59" s="269">
        <v>976.31666666666661</v>
      </c>
      <c r="G59" s="269">
        <v>949.63333333333321</v>
      </c>
      <c r="H59" s="269">
        <v>1093.6333333333332</v>
      </c>
      <c r="I59" s="269">
        <v>1120.3166666666666</v>
      </c>
      <c r="J59" s="269">
        <v>1165.6333333333332</v>
      </c>
      <c r="K59" s="268">
        <v>1075</v>
      </c>
      <c r="L59" s="268">
        <v>1003</v>
      </c>
      <c r="M59" s="268">
        <v>1.7405600000000001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7259.5</v>
      </c>
      <c r="D60" s="269">
        <v>7282.833333333333</v>
      </c>
      <c r="E60" s="269">
        <v>7105.6666666666661</v>
      </c>
      <c r="F60" s="269">
        <v>6951.833333333333</v>
      </c>
      <c r="G60" s="269">
        <v>6774.6666666666661</v>
      </c>
      <c r="H60" s="269">
        <v>7436.6666666666661</v>
      </c>
      <c r="I60" s="269">
        <v>7613.8333333333321</v>
      </c>
      <c r="J60" s="269">
        <v>7767.6666666666661</v>
      </c>
      <c r="K60" s="268">
        <v>7460</v>
      </c>
      <c r="L60" s="268">
        <v>7129</v>
      </c>
      <c r="M60" s="268">
        <v>18.752050000000001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1676.8</v>
      </c>
      <c r="D61" s="269">
        <v>1694.4666666666665</v>
      </c>
      <c r="E61" s="269">
        <v>1643.833333333333</v>
      </c>
      <c r="F61" s="269">
        <v>1610.8666666666666</v>
      </c>
      <c r="G61" s="269">
        <v>1560.2333333333331</v>
      </c>
      <c r="H61" s="269">
        <v>1727.4333333333329</v>
      </c>
      <c r="I61" s="269">
        <v>1778.0666666666666</v>
      </c>
      <c r="J61" s="269">
        <v>1811.0333333333328</v>
      </c>
      <c r="K61" s="268">
        <v>1745.1</v>
      </c>
      <c r="L61" s="268">
        <v>1661.5</v>
      </c>
      <c r="M61" s="268">
        <v>49.151730000000001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6760.85</v>
      </c>
      <c r="D62" s="269">
        <v>6751.6166666666659</v>
      </c>
      <c r="E62" s="269">
        <v>6664.2333333333318</v>
      </c>
      <c r="F62" s="269">
        <v>6567.6166666666659</v>
      </c>
      <c r="G62" s="269">
        <v>6480.2333333333318</v>
      </c>
      <c r="H62" s="269">
        <v>6848.2333333333318</v>
      </c>
      <c r="I62" s="269">
        <v>6935.616666666665</v>
      </c>
      <c r="J62" s="269">
        <v>7032.2333333333318</v>
      </c>
      <c r="K62" s="268">
        <v>6839</v>
      </c>
      <c r="L62" s="268">
        <v>6655</v>
      </c>
      <c r="M62" s="268">
        <v>0.82757999999999998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3398.65</v>
      </c>
      <c r="D63" s="269">
        <v>3434.2166666666667</v>
      </c>
      <c r="E63" s="269">
        <v>3349.4333333333334</v>
      </c>
      <c r="F63" s="269">
        <v>3300.2166666666667</v>
      </c>
      <c r="G63" s="269">
        <v>3215.4333333333334</v>
      </c>
      <c r="H63" s="269">
        <v>3483.4333333333334</v>
      </c>
      <c r="I63" s="269">
        <v>3568.2166666666672</v>
      </c>
      <c r="J63" s="269">
        <v>3617.4333333333334</v>
      </c>
      <c r="K63" s="268">
        <v>3519</v>
      </c>
      <c r="L63" s="268">
        <v>3385</v>
      </c>
      <c r="M63" s="268">
        <v>0.89892000000000005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1882.15</v>
      </c>
      <c r="D64" s="269">
        <v>1877.3666666666668</v>
      </c>
      <c r="E64" s="269">
        <v>1844.8833333333337</v>
      </c>
      <c r="F64" s="269">
        <v>1807.6166666666668</v>
      </c>
      <c r="G64" s="269">
        <v>1775.1333333333337</v>
      </c>
      <c r="H64" s="269">
        <v>1914.6333333333337</v>
      </c>
      <c r="I64" s="269">
        <v>1947.1166666666668</v>
      </c>
      <c r="J64" s="269">
        <v>1984.3833333333337</v>
      </c>
      <c r="K64" s="268">
        <v>1909.85</v>
      </c>
      <c r="L64" s="268">
        <v>1840.1</v>
      </c>
      <c r="M64" s="268">
        <v>5.6579199999999998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342.4</v>
      </c>
      <c r="D65" s="269">
        <v>345.58333333333331</v>
      </c>
      <c r="E65" s="269">
        <v>334.16666666666663</v>
      </c>
      <c r="F65" s="269">
        <v>325.93333333333334</v>
      </c>
      <c r="G65" s="269">
        <v>314.51666666666665</v>
      </c>
      <c r="H65" s="269">
        <v>353.81666666666661</v>
      </c>
      <c r="I65" s="269">
        <v>365.23333333333323</v>
      </c>
      <c r="J65" s="269">
        <v>373.46666666666658</v>
      </c>
      <c r="K65" s="268">
        <v>357</v>
      </c>
      <c r="L65" s="268">
        <v>337.35</v>
      </c>
      <c r="M65" s="268">
        <v>16.912279999999999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261.55</v>
      </c>
      <c r="D66" s="269">
        <v>265.46666666666664</v>
      </c>
      <c r="E66" s="269">
        <v>255.43333333333328</v>
      </c>
      <c r="F66" s="269">
        <v>249.31666666666666</v>
      </c>
      <c r="G66" s="269">
        <v>239.2833333333333</v>
      </c>
      <c r="H66" s="269">
        <v>271.58333333333326</v>
      </c>
      <c r="I66" s="269">
        <v>281.61666666666667</v>
      </c>
      <c r="J66" s="269">
        <v>287.73333333333323</v>
      </c>
      <c r="K66" s="268">
        <v>275.5</v>
      </c>
      <c r="L66" s="268">
        <v>259.35000000000002</v>
      </c>
      <c r="M66" s="268">
        <v>190.78648999999999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128.15</v>
      </c>
      <c r="D67" s="269">
        <v>127.7</v>
      </c>
      <c r="E67" s="269">
        <v>124.95000000000002</v>
      </c>
      <c r="F67" s="269">
        <v>121.75000000000001</v>
      </c>
      <c r="G67" s="269">
        <v>119.00000000000003</v>
      </c>
      <c r="H67" s="269">
        <v>130.9</v>
      </c>
      <c r="I67" s="269">
        <v>133.64999999999998</v>
      </c>
      <c r="J67" s="269">
        <v>136.85</v>
      </c>
      <c r="K67" s="268">
        <v>130.44999999999999</v>
      </c>
      <c r="L67" s="268">
        <v>124.5</v>
      </c>
      <c r="M67" s="268">
        <v>373.31411000000003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47.4</v>
      </c>
      <c r="D68" s="269">
        <v>47.933333333333337</v>
      </c>
      <c r="E68" s="269">
        <v>46.416666666666671</v>
      </c>
      <c r="F68" s="269">
        <v>45.433333333333337</v>
      </c>
      <c r="G68" s="269">
        <v>43.916666666666671</v>
      </c>
      <c r="H68" s="269">
        <v>48.916666666666671</v>
      </c>
      <c r="I68" s="269">
        <v>50.433333333333337</v>
      </c>
      <c r="J68" s="269">
        <v>51.416666666666671</v>
      </c>
      <c r="K68" s="268">
        <v>49.45</v>
      </c>
      <c r="L68" s="268">
        <v>46.95</v>
      </c>
      <c r="M68" s="268">
        <v>31.131620000000002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17.2</v>
      </c>
      <c r="D69" s="269">
        <v>17.45</v>
      </c>
      <c r="E69" s="269">
        <v>16.799999999999997</v>
      </c>
      <c r="F69" s="269">
        <v>16.399999999999999</v>
      </c>
      <c r="G69" s="269">
        <v>15.749999999999996</v>
      </c>
      <c r="H69" s="269">
        <v>17.849999999999998</v>
      </c>
      <c r="I69" s="269">
        <v>18.499999999999996</v>
      </c>
      <c r="J69" s="269">
        <v>18.899999999999999</v>
      </c>
      <c r="K69" s="268">
        <v>18.100000000000001</v>
      </c>
      <c r="L69" s="268">
        <v>17.05</v>
      </c>
      <c r="M69" s="268">
        <v>50.10284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1811.75</v>
      </c>
      <c r="D70" s="269">
        <v>1812.5833333333333</v>
      </c>
      <c r="E70" s="269">
        <v>1777.1666666666665</v>
      </c>
      <c r="F70" s="269">
        <v>1742.5833333333333</v>
      </c>
      <c r="G70" s="269">
        <v>1707.1666666666665</v>
      </c>
      <c r="H70" s="269">
        <v>1847.1666666666665</v>
      </c>
      <c r="I70" s="269">
        <v>1882.583333333333</v>
      </c>
      <c r="J70" s="269">
        <v>1917.1666666666665</v>
      </c>
      <c r="K70" s="268">
        <v>1848</v>
      </c>
      <c r="L70" s="268">
        <v>1778</v>
      </c>
      <c r="M70" s="268">
        <v>2.3088600000000001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4762.3999999999996</v>
      </c>
      <c r="D71" s="269">
        <v>4744.166666666667</v>
      </c>
      <c r="E71" s="269">
        <v>4678.3333333333339</v>
      </c>
      <c r="F71" s="269">
        <v>4594.2666666666673</v>
      </c>
      <c r="G71" s="269">
        <v>4528.4333333333343</v>
      </c>
      <c r="H71" s="269">
        <v>4828.2333333333336</v>
      </c>
      <c r="I71" s="269">
        <v>4894.0666666666675</v>
      </c>
      <c r="J71" s="269">
        <v>4978.1333333333332</v>
      </c>
      <c r="K71" s="268">
        <v>4810</v>
      </c>
      <c r="L71" s="268">
        <v>4660.1000000000004</v>
      </c>
      <c r="M71" s="268">
        <v>0.11505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626.75</v>
      </c>
      <c r="D72" s="269">
        <v>628.44999999999993</v>
      </c>
      <c r="E72" s="269">
        <v>620.59999999999991</v>
      </c>
      <c r="F72" s="269">
        <v>614.44999999999993</v>
      </c>
      <c r="G72" s="269">
        <v>606.59999999999991</v>
      </c>
      <c r="H72" s="269">
        <v>634.59999999999991</v>
      </c>
      <c r="I72" s="269">
        <v>642.45000000000005</v>
      </c>
      <c r="J72" s="269">
        <v>648.59999999999991</v>
      </c>
      <c r="K72" s="268">
        <v>636.29999999999995</v>
      </c>
      <c r="L72" s="268">
        <v>622.29999999999995</v>
      </c>
      <c r="M72" s="268">
        <v>9.2959099999999992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850.4</v>
      </c>
      <c r="D73" s="269">
        <v>868.05000000000007</v>
      </c>
      <c r="E73" s="269">
        <v>824.85000000000014</v>
      </c>
      <c r="F73" s="269">
        <v>799.30000000000007</v>
      </c>
      <c r="G73" s="269">
        <v>756.10000000000014</v>
      </c>
      <c r="H73" s="269">
        <v>893.60000000000014</v>
      </c>
      <c r="I73" s="269">
        <v>936.80000000000018</v>
      </c>
      <c r="J73" s="269">
        <v>962.35000000000014</v>
      </c>
      <c r="K73" s="268">
        <v>911.25</v>
      </c>
      <c r="L73" s="268">
        <v>842.5</v>
      </c>
      <c r="M73" s="268">
        <v>12.977119999999999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100.7</v>
      </c>
      <c r="D74" s="269">
        <v>101.73333333333333</v>
      </c>
      <c r="E74" s="269">
        <v>98.466666666666669</v>
      </c>
      <c r="F74" s="269">
        <v>96.233333333333334</v>
      </c>
      <c r="G74" s="269">
        <v>92.966666666666669</v>
      </c>
      <c r="H74" s="269">
        <v>103.96666666666667</v>
      </c>
      <c r="I74" s="269">
        <v>107.23333333333335</v>
      </c>
      <c r="J74" s="269">
        <v>109.46666666666667</v>
      </c>
      <c r="K74" s="268">
        <v>105</v>
      </c>
      <c r="L74" s="268">
        <v>99.5</v>
      </c>
      <c r="M74" s="268">
        <v>415.67351000000002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723.9</v>
      </c>
      <c r="D75" s="269">
        <v>725.33333333333337</v>
      </c>
      <c r="E75" s="269">
        <v>706.66666666666674</v>
      </c>
      <c r="F75" s="269">
        <v>689.43333333333339</v>
      </c>
      <c r="G75" s="269">
        <v>670.76666666666677</v>
      </c>
      <c r="H75" s="269">
        <v>742.56666666666672</v>
      </c>
      <c r="I75" s="269">
        <v>761.23333333333346</v>
      </c>
      <c r="J75" s="269">
        <v>778.4666666666667</v>
      </c>
      <c r="K75" s="268">
        <v>744</v>
      </c>
      <c r="L75" s="268">
        <v>708.1</v>
      </c>
      <c r="M75" s="268">
        <v>10.93066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55.35</v>
      </c>
      <c r="D76" s="269">
        <v>56</v>
      </c>
      <c r="E76" s="269">
        <v>54.25</v>
      </c>
      <c r="F76" s="269">
        <v>53.15</v>
      </c>
      <c r="G76" s="269">
        <v>51.4</v>
      </c>
      <c r="H76" s="269">
        <v>57.1</v>
      </c>
      <c r="I76" s="269">
        <v>58.85</v>
      </c>
      <c r="J76" s="269">
        <v>59.95</v>
      </c>
      <c r="K76" s="268">
        <v>57.75</v>
      </c>
      <c r="L76" s="268">
        <v>54.9</v>
      </c>
      <c r="M76" s="268">
        <v>232.20635999999999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304.89999999999998</v>
      </c>
      <c r="D77" s="269">
        <v>307.91666666666663</v>
      </c>
      <c r="E77" s="269">
        <v>299.88333333333327</v>
      </c>
      <c r="F77" s="269">
        <v>294.86666666666662</v>
      </c>
      <c r="G77" s="269">
        <v>286.83333333333326</v>
      </c>
      <c r="H77" s="269">
        <v>312.93333333333328</v>
      </c>
      <c r="I77" s="269">
        <v>320.96666666666658</v>
      </c>
      <c r="J77" s="269">
        <v>325.98333333333329</v>
      </c>
      <c r="K77" s="268">
        <v>315.95</v>
      </c>
      <c r="L77" s="268">
        <v>302.89999999999998</v>
      </c>
      <c r="M77" s="268">
        <v>54.67239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755.05</v>
      </c>
      <c r="D78" s="269">
        <v>759.79999999999984</v>
      </c>
      <c r="E78" s="269">
        <v>748.4499999999997</v>
      </c>
      <c r="F78" s="269">
        <v>741.84999999999991</v>
      </c>
      <c r="G78" s="269">
        <v>730.49999999999977</v>
      </c>
      <c r="H78" s="269">
        <v>766.39999999999964</v>
      </c>
      <c r="I78" s="269">
        <v>777.74999999999977</v>
      </c>
      <c r="J78" s="269">
        <v>784.34999999999957</v>
      </c>
      <c r="K78" s="268">
        <v>771.15</v>
      </c>
      <c r="L78" s="268">
        <v>753.2</v>
      </c>
      <c r="M78" s="268">
        <v>131.44297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276.05</v>
      </c>
      <c r="D79" s="269">
        <v>278.40000000000003</v>
      </c>
      <c r="E79" s="269">
        <v>273.00000000000006</v>
      </c>
      <c r="F79" s="269">
        <v>269.95000000000005</v>
      </c>
      <c r="G79" s="269">
        <v>264.55000000000007</v>
      </c>
      <c r="H79" s="269">
        <v>281.45000000000005</v>
      </c>
      <c r="I79" s="269">
        <v>286.85000000000002</v>
      </c>
      <c r="J79" s="269">
        <v>289.90000000000003</v>
      </c>
      <c r="K79" s="268">
        <v>283.8</v>
      </c>
      <c r="L79" s="268">
        <v>275.35000000000002</v>
      </c>
      <c r="M79" s="268">
        <v>13.526579999999999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1001.6</v>
      </c>
      <c r="D80" s="269">
        <v>1003.5833333333334</v>
      </c>
      <c r="E80" s="269">
        <v>984.06666666666672</v>
      </c>
      <c r="F80" s="269">
        <v>966.5333333333333</v>
      </c>
      <c r="G80" s="269">
        <v>947.01666666666665</v>
      </c>
      <c r="H80" s="269">
        <v>1021.1166666666668</v>
      </c>
      <c r="I80" s="269">
        <v>1040.6333333333334</v>
      </c>
      <c r="J80" s="269">
        <v>1058.166666666667</v>
      </c>
      <c r="K80" s="268">
        <v>1023.1</v>
      </c>
      <c r="L80" s="268">
        <v>986.05</v>
      </c>
      <c r="M80" s="268">
        <v>1.1935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290.7</v>
      </c>
      <c r="D81" s="269">
        <v>290.98333333333335</v>
      </c>
      <c r="E81" s="269">
        <v>283.51666666666671</v>
      </c>
      <c r="F81" s="269">
        <v>276.33333333333337</v>
      </c>
      <c r="G81" s="269">
        <v>268.86666666666673</v>
      </c>
      <c r="H81" s="269">
        <v>298.16666666666669</v>
      </c>
      <c r="I81" s="269">
        <v>305.63333333333338</v>
      </c>
      <c r="J81" s="269">
        <v>312.81666666666666</v>
      </c>
      <c r="K81" s="268">
        <v>298.45</v>
      </c>
      <c r="L81" s="268">
        <v>283.8</v>
      </c>
      <c r="M81" s="268">
        <v>29.68854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8462.75</v>
      </c>
      <c r="D82" s="269">
        <v>8550</v>
      </c>
      <c r="E82" s="269">
        <v>8325</v>
      </c>
      <c r="F82" s="269">
        <v>8187.25</v>
      </c>
      <c r="G82" s="269">
        <v>7962.25</v>
      </c>
      <c r="H82" s="269">
        <v>8687.75</v>
      </c>
      <c r="I82" s="269">
        <v>8912.75</v>
      </c>
      <c r="J82" s="269">
        <v>9050.5</v>
      </c>
      <c r="K82" s="268">
        <v>8775</v>
      </c>
      <c r="L82" s="268">
        <v>8412.25</v>
      </c>
      <c r="M82" s="268">
        <v>0.32356000000000001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1090.3</v>
      </c>
      <c r="D83" s="269">
        <v>1089.3499999999999</v>
      </c>
      <c r="E83" s="269">
        <v>1060.8499999999999</v>
      </c>
      <c r="F83" s="269">
        <v>1031.4000000000001</v>
      </c>
      <c r="G83" s="269">
        <v>1002.9000000000001</v>
      </c>
      <c r="H83" s="269">
        <v>1118.7999999999997</v>
      </c>
      <c r="I83" s="269">
        <v>1147.2999999999997</v>
      </c>
      <c r="J83" s="269">
        <v>1176.7499999999995</v>
      </c>
      <c r="K83" s="268">
        <v>1117.8499999999999</v>
      </c>
      <c r="L83" s="268">
        <v>1059.9000000000001</v>
      </c>
      <c r="M83" s="268">
        <v>0.94099999999999995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920</v>
      </c>
      <c r="D84" s="269">
        <v>926.15</v>
      </c>
      <c r="E84" s="269">
        <v>908.8</v>
      </c>
      <c r="F84" s="269">
        <v>897.6</v>
      </c>
      <c r="G84" s="269">
        <v>880.25</v>
      </c>
      <c r="H84" s="269">
        <v>937.34999999999991</v>
      </c>
      <c r="I84" s="269">
        <v>954.7</v>
      </c>
      <c r="J84" s="269">
        <v>965.89999999999986</v>
      </c>
      <c r="K84" s="268">
        <v>943.5</v>
      </c>
      <c r="L84" s="268">
        <v>914.95</v>
      </c>
      <c r="M84" s="268">
        <v>0.48200999999999999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592.95000000000005</v>
      </c>
      <c r="D85" s="269">
        <v>588</v>
      </c>
      <c r="E85" s="269">
        <v>573</v>
      </c>
      <c r="F85" s="269">
        <v>553.04999999999995</v>
      </c>
      <c r="G85" s="269">
        <v>538.04999999999995</v>
      </c>
      <c r="H85" s="269">
        <v>607.95000000000005</v>
      </c>
      <c r="I85" s="269">
        <v>622.95000000000005</v>
      </c>
      <c r="J85" s="269">
        <v>642.90000000000009</v>
      </c>
      <c r="K85" s="268">
        <v>603</v>
      </c>
      <c r="L85" s="268">
        <v>568.04999999999995</v>
      </c>
      <c r="M85" s="268">
        <v>7.8869199999999999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15855.95</v>
      </c>
      <c r="D86" s="269">
        <v>15884.416666666666</v>
      </c>
      <c r="E86" s="269">
        <v>15570.833333333332</v>
      </c>
      <c r="F86" s="269">
        <v>15285.716666666665</v>
      </c>
      <c r="G86" s="269">
        <v>14972.133333333331</v>
      </c>
      <c r="H86" s="269">
        <v>16169.533333333333</v>
      </c>
      <c r="I86" s="269">
        <v>16483.116666666665</v>
      </c>
      <c r="J86" s="269">
        <v>16768.233333333334</v>
      </c>
      <c r="K86" s="268">
        <v>16198</v>
      </c>
      <c r="L86" s="268">
        <v>15599.3</v>
      </c>
      <c r="M86" s="268">
        <v>0.36709999999999998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491.3</v>
      </c>
      <c r="D87" s="269">
        <v>489.61666666666662</v>
      </c>
      <c r="E87" s="269">
        <v>465.48333333333323</v>
      </c>
      <c r="F87" s="269">
        <v>439.66666666666663</v>
      </c>
      <c r="G87" s="269">
        <v>415.53333333333325</v>
      </c>
      <c r="H87" s="269">
        <v>515.43333333333317</v>
      </c>
      <c r="I87" s="269">
        <v>539.56666666666661</v>
      </c>
      <c r="J87" s="269">
        <v>565.38333333333321</v>
      </c>
      <c r="K87" s="268">
        <v>513.75</v>
      </c>
      <c r="L87" s="268">
        <v>463.8</v>
      </c>
      <c r="M87" s="268">
        <v>6.2914199999999996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34.700000000000003</v>
      </c>
      <c r="D88" s="269">
        <v>35.033333333333339</v>
      </c>
      <c r="E88" s="269">
        <v>34.366666666666674</v>
      </c>
      <c r="F88" s="269">
        <v>34.033333333333339</v>
      </c>
      <c r="G88" s="269">
        <v>33.366666666666674</v>
      </c>
      <c r="H88" s="269">
        <v>35.366666666666674</v>
      </c>
      <c r="I88" s="269">
        <v>36.033333333333346</v>
      </c>
      <c r="J88" s="269">
        <v>36.366666666666674</v>
      </c>
      <c r="K88" s="268">
        <v>35.700000000000003</v>
      </c>
      <c r="L88" s="268">
        <v>34.700000000000003</v>
      </c>
      <c r="M88" s="268">
        <v>105.57388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3787.5</v>
      </c>
      <c r="D89" s="269">
        <v>3796.9500000000003</v>
      </c>
      <c r="E89" s="269">
        <v>3766.0500000000006</v>
      </c>
      <c r="F89" s="269">
        <v>3744.6000000000004</v>
      </c>
      <c r="G89" s="269">
        <v>3713.7000000000007</v>
      </c>
      <c r="H89" s="269">
        <v>3818.4000000000005</v>
      </c>
      <c r="I89" s="269">
        <v>3849.3</v>
      </c>
      <c r="J89" s="269">
        <v>3870.7500000000005</v>
      </c>
      <c r="K89" s="268">
        <v>3827.85</v>
      </c>
      <c r="L89" s="268">
        <v>3775.5</v>
      </c>
      <c r="M89" s="268">
        <v>6.2688199999999998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1302.8499999999999</v>
      </c>
      <c r="D90" s="269">
        <v>1309.6000000000001</v>
      </c>
      <c r="E90" s="269">
        <v>1287.5000000000002</v>
      </c>
      <c r="F90" s="269">
        <v>1272.1500000000001</v>
      </c>
      <c r="G90" s="269">
        <v>1250.0500000000002</v>
      </c>
      <c r="H90" s="269">
        <v>1324.9500000000003</v>
      </c>
      <c r="I90" s="269">
        <v>1347.0500000000002</v>
      </c>
      <c r="J90" s="269">
        <v>1362.4000000000003</v>
      </c>
      <c r="K90" s="268">
        <v>1331.7</v>
      </c>
      <c r="L90" s="268">
        <v>1294.25</v>
      </c>
      <c r="M90" s="268">
        <v>0.78891999999999995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507.4</v>
      </c>
      <c r="D91" s="269">
        <v>503.5333333333333</v>
      </c>
      <c r="E91" s="269">
        <v>493.86666666666656</v>
      </c>
      <c r="F91" s="269">
        <v>480.33333333333326</v>
      </c>
      <c r="G91" s="269">
        <v>470.66666666666652</v>
      </c>
      <c r="H91" s="269">
        <v>517.06666666666661</v>
      </c>
      <c r="I91" s="269">
        <v>526.73333333333335</v>
      </c>
      <c r="J91" s="269">
        <v>540.26666666666665</v>
      </c>
      <c r="K91" s="268">
        <v>513.20000000000005</v>
      </c>
      <c r="L91" s="268">
        <v>490</v>
      </c>
      <c r="M91" s="268">
        <v>2.1110199999999999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78.2</v>
      </c>
      <c r="D92" s="269">
        <v>78.25</v>
      </c>
      <c r="E92" s="269">
        <v>77.650000000000006</v>
      </c>
      <c r="F92" s="269">
        <v>77.100000000000009</v>
      </c>
      <c r="G92" s="269">
        <v>76.500000000000014</v>
      </c>
      <c r="H92" s="269">
        <v>78.8</v>
      </c>
      <c r="I92" s="269">
        <v>79.399999999999991</v>
      </c>
      <c r="J92" s="269">
        <v>79.949999999999989</v>
      </c>
      <c r="K92" s="268">
        <v>78.849999999999994</v>
      </c>
      <c r="L92" s="268">
        <v>77.7</v>
      </c>
      <c r="M92" s="268">
        <v>19.08953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246.7</v>
      </c>
      <c r="D93" s="269">
        <v>246.79999999999998</v>
      </c>
      <c r="E93" s="269">
        <v>239.89999999999998</v>
      </c>
      <c r="F93" s="269">
        <v>233.1</v>
      </c>
      <c r="G93" s="269">
        <v>226.2</v>
      </c>
      <c r="H93" s="269">
        <v>253.59999999999997</v>
      </c>
      <c r="I93" s="269">
        <v>260.5</v>
      </c>
      <c r="J93" s="269">
        <v>267.29999999999995</v>
      </c>
      <c r="K93" s="268">
        <v>253.7</v>
      </c>
      <c r="L93" s="268">
        <v>240</v>
      </c>
      <c r="M93" s="268">
        <v>17.22908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3166</v>
      </c>
      <c r="D94" s="269">
        <v>3197.6666666666665</v>
      </c>
      <c r="E94" s="269">
        <v>3120.4333333333329</v>
      </c>
      <c r="F94" s="269">
        <v>3074.8666666666663</v>
      </c>
      <c r="G94" s="269">
        <v>2997.6333333333328</v>
      </c>
      <c r="H94" s="269">
        <v>3243.2333333333331</v>
      </c>
      <c r="I94" s="269">
        <v>3320.4666666666667</v>
      </c>
      <c r="J94" s="269">
        <v>3366.0333333333333</v>
      </c>
      <c r="K94" s="268">
        <v>3274.9</v>
      </c>
      <c r="L94" s="268">
        <v>3152.1</v>
      </c>
      <c r="M94" s="268">
        <v>0.38775999999999999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223.05</v>
      </c>
      <c r="D95" s="269">
        <v>222.11666666666667</v>
      </c>
      <c r="E95" s="269">
        <v>214.23333333333335</v>
      </c>
      <c r="F95" s="269">
        <v>205.41666666666669</v>
      </c>
      <c r="G95" s="269">
        <v>197.53333333333336</v>
      </c>
      <c r="H95" s="269">
        <v>230.93333333333334</v>
      </c>
      <c r="I95" s="269">
        <v>238.81666666666666</v>
      </c>
      <c r="J95" s="269">
        <v>247.63333333333333</v>
      </c>
      <c r="K95" s="268">
        <v>230</v>
      </c>
      <c r="L95" s="268">
        <v>213.3</v>
      </c>
      <c r="M95" s="268">
        <v>5.26295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478.05</v>
      </c>
      <c r="D96" s="269">
        <v>489.7</v>
      </c>
      <c r="E96" s="269">
        <v>462.4</v>
      </c>
      <c r="F96" s="269">
        <v>446.75</v>
      </c>
      <c r="G96" s="269">
        <v>419.45</v>
      </c>
      <c r="H96" s="269">
        <v>505.34999999999997</v>
      </c>
      <c r="I96" s="269">
        <v>532.65000000000009</v>
      </c>
      <c r="J96" s="269">
        <v>548.29999999999995</v>
      </c>
      <c r="K96" s="268">
        <v>517</v>
      </c>
      <c r="L96" s="268">
        <v>474.05</v>
      </c>
      <c r="M96" s="268">
        <v>40.106740000000002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217.15</v>
      </c>
      <c r="D97" s="269">
        <v>220.2833333333333</v>
      </c>
      <c r="E97" s="269">
        <v>213.06666666666661</v>
      </c>
      <c r="F97" s="269">
        <v>208.98333333333329</v>
      </c>
      <c r="G97" s="269">
        <v>201.76666666666659</v>
      </c>
      <c r="H97" s="269">
        <v>224.36666666666662</v>
      </c>
      <c r="I97" s="269">
        <v>231.58333333333331</v>
      </c>
      <c r="J97" s="269">
        <v>235.66666666666663</v>
      </c>
      <c r="K97" s="268">
        <v>227.5</v>
      </c>
      <c r="L97" s="268">
        <v>216.2</v>
      </c>
      <c r="M97" s="268">
        <v>101.67429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702.6</v>
      </c>
      <c r="D98" s="269">
        <v>705.71666666666658</v>
      </c>
      <c r="E98" s="269">
        <v>693.93333333333317</v>
      </c>
      <c r="F98" s="269">
        <v>685.26666666666654</v>
      </c>
      <c r="G98" s="269">
        <v>673.48333333333312</v>
      </c>
      <c r="H98" s="269">
        <v>714.38333333333321</v>
      </c>
      <c r="I98" s="269">
        <v>726.16666666666674</v>
      </c>
      <c r="J98" s="269">
        <v>734.83333333333326</v>
      </c>
      <c r="K98" s="268">
        <v>717.5</v>
      </c>
      <c r="L98" s="268">
        <v>697.05</v>
      </c>
      <c r="M98" s="268">
        <v>0.48370000000000002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735.25</v>
      </c>
      <c r="D99" s="269">
        <v>734.41666666666663</v>
      </c>
      <c r="E99" s="269">
        <v>728.83333333333326</v>
      </c>
      <c r="F99" s="269">
        <v>722.41666666666663</v>
      </c>
      <c r="G99" s="269">
        <v>716.83333333333326</v>
      </c>
      <c r="H99" s="269">
        <v>740.83333333333326</v>
      </c>
      <c r="I99" s="269">
        <v>746.41666666666652</v>
      </c>
      <c r="J99" s="269">
        <v>752.83333333333326</v>
      </c>
      <c r="K99" s="268">
        <v>740</v>
      </c>
      <c r="L99" s="268">
        <v>728</v>
      </c>
      <c r="M99" s="268">
        <v>4.0807000000000002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821.35</v>
      </c>
      <c r="D100" s="269">
        <v>819.76666666666677</v>
      </c>
      <c r="E100" s="269">
        <v>809.53333333333353</v>
      </c>
      <c r="F100" s="269">
        <v>797.71666666666681</v>
      </c>
      <c r="G100" s="269">
        <v>787.48333333333358</v>
      </c>
      <c r="H100" s="269">
        <v>831.58333333333348</v>
      </c>
      <c r="I100" s="269">
        <v>841.81666666666683</v>
      </c>
      <c r="J100" s="269">
        <v>853.63333333333344</v>
      </c>
      <c r="K100" s="268">
        <v>830</v>
      </c>
      <c r="L100" s="268">
        <v>807.95</v>
      </c>
      <c r="M100" s="268">
        <v>1.4773000000000001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110.65</v>
      </c>
      <c r="D101" s="269">
        <v>111.64999999999999</v>
      </c>
      <c r="E101" s="269">
        <v>108.99999999999999</v>
      </c>
      <c r="F101" s="269">
        <v>107.35</v>
      </c>
      <c r="G101" s="269">
        <v>104.69999999999999</v>
      </c>
      <c r="H101" s="269">
        <v>113.29999999999998</v>
      </c>
      <c r="I101" s="269">
        <v>115.94999999999999</v>
      </c>
      <c r="J101" s="269">
        <v>117.59999999999998</v>
      </c>
      <c r="K101" s="268">
        <v>114.3</v>
      </c>
      <c r="L101" s="268">
        <v>110</v>
      </c>
      <c r="M101" s="268">
        <v>13.035640000000001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1573.65</v>
      </c>
      <c r="D102" s="269">
        <v>1559.0666666666666</v>
      </c>
      <c r="E102" s="269">
        <v>1502.3333333333333</v>
      </c>
      <c r="F102" s="269">
        <v>1431.0166666666667</v>
      </c>
      <c r="G102" s="269">
        <v>1374.2833333333333</v>
      </c>
      <c r="H102" s="269">
        <v>1630.3833333333332</v>
      </c>
      <c r="I102" s="269">
        <v>1687.1166666666668</v>
      </c>
      <c r="J102" s="269">
        <v>1758.4333333333332</v>
      </c>
      <c r="K102" s="268">
        <v>1615.8</v>
      </c>
      <c r="L102" s="268">
        <v>1487.75</v>
      </c>
      <c r="M102" s="268">
        <v>2.44937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19.45</v>
      </c>
      <c r="D103" s="269">
        <v>19.633333333333333</v>
      </c>
      <c r="E103" s="269">
        <v>18.816666666666666</v>
      </c>
      <c r="F103" s="269">
        <v>18.183333333333334</v>
      </c>
      <c r="G103" s="269">
        <v>17.366666666666667</v>
      </c>
      <c r="H103" s="269">
        <v>20.266666666666666</v>
      </c>
      <c r="I103" s="269">
        <v>21.083333333333329</v>
      </c>
      <c r="J103" s="269">
        <v>21.716666666666665</v>
      </c>
      <c r="K103" s="268">
        <v>20.45</v>
      </c>
      <c r="L103" s="268">
        <v>19</v>
      </c>
      <c r="M103" s="268">
        <v>71.376890000000003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1253.45</v>
      </c>
      <c r="D104" s="269">
        <v>1265.6499999999999</v>
      </c>
      <c r="E104" s="269">
        <v>1232.8499999999997</v>
      </c>
      <c r="F104" s="269">
        <v>1212.2499999999998</v>
      </c>
      <c r="G104" s="269">
        <v>1179.4499999999996</v>
      </c>
      <c r="H104" s="269">
        <v>1286.2499999999998</v>
      </c>
      <c r="I104" s="269">
        <v>1319.05</v>
      </c>
      <c r="J104" s="269">
        <v>1339.6499999999999</v>
      </c>
      <c r="K104" s="268">
        <v>1298.45</v>
      </c>
      <c r="L104" s="268">
        <v>1245.05</v>
      </c>
      <c r="M104" s="268">
        <v>5.7509899999999998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639.20000000000005</v>
      </c>
      <c r="D105" s="269">
        <v>638.65</v>
      </c>
      <c r="E105" s="269">
        <v>626.54999999999995</v>
      </c>
      <c r="F105" s="269">
        <v>613.9</v>
      </c>
      <c r="G105" s="269">
        <v>601.79999999999995</v>
      </c>
      <c r="H105" s="269">
        <v>651.29999999999995</v>
      </c>
      <c r="I105" s="269">
        <v>663.40000000000009</v>
      </c>
      <c r="J105" s="269">
        <v>676.05</v>
      </c>
      <c r="K105" s="268">
        <v>650.75</v>
      </c>
      <c r="L105" s="268">
        <v>626</v>
      </c>
      <c r="M105" s="268">
        <v>1.1099699999999999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813.3</v>
      </c>
      <c r="D106" s="269">
        <v>828.1</v>
      </c>
      <c r="E106" s="269">
        <v>794.25</v>
      </c>
      <c r="F106" s="269">
        <v>775.19999999999993</v>
      </c>
      <c r="G106" s="269">
        <v>741.34999999999991</v>
      </c>
      <c r="H106" s="269">
        <v>847.15000000000009</v>
      </c>
      <c r="I106" s="269">
        <v>881.00000000000023</v>
      </c>
      <c r="J106" s="269">
        <v>900.05000000000018</v>
      </c>
      <c r="K106" s="268">
        <v>861.95</v>
      </c>
      <c r="L106" s="268">
        <v>809.05</v>
      </c>
      <c r="M106" s="268">
        <v>1.84439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5504.7</v>
      </c>
      <c r="D107" s="269">
        <v>5488.25</v>
      </c>
      <c r="E107" s="269">
        <v>5326.5</v>
      </c>
      <c r="F107" s="269">
        <v>5148.3</v>
      </c>
      <c r="G107" s="269">
        <v>4986.55</v>
      </c>
      <c r="H107" s="269">
        <v>5666.45</v>
      </c>
      <c r="I107" s="269">
        <v>5828.2</v>
      </c>
      <c r="J107" s="269">
        <v>6006.4</v>
      </c>
      <c r="K107" s="268">
        <v>5650</v>
      </c>
      <c r="L107" s="268">
        <v>5310.05</v>
      </c>
      <c r="M107" s="268">
        <v>0.14848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328.7</v>
      </c>
      <c r="D108" s="269">
        <v>329.3</v>
      </c>
      <c r="E108" s="269">
        <v>319.60000000000002</v>
      </c>
      <c r="F108" s="269">
        <v>310.5</v>
      </c>
      <c r="G108" s="269">
        <v>300.8</v>
      </c>
      <c r="H108" s="269">
        <v>338.40000000000003</v>
      </c>
      <c r="I108" s="269">
        <v>348.09999999999997</v>
      </c>
      <c r="J108" s="269">
        <v>357.20000000000005</v>
      </c>
      <c r="K108" s="268">
        <v>339</v>
      </c>
      <c r="L108" s="268">
        <v>320.2</v>
      </c>
      <c r="M108" s="268">
        <v>2.3527999999999998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316.39999999999998</v>
      </c>
      <c r="D109" s="269">
        <v>320.08333333333331</v>
      </c>
      <c r="E109" s="269">
        <v>310.66666666666663</v>
      </c>
      <c r="F109" s="269">
        <v>304.93333333333334</v>
      </c>
      <c r="G109" s="269">
        <v>295.51666666666665</v>
      </c>
      <c r="H109" s="269">
        <v>325.81666666666661</v>
      </c>
      <c r="I109" s="269">
        <v>335.23333333333323</v>
      </c>
      <c r="J109" s="269">
        <v>340.96666666666658</v>
      </c>
      <c r="K109" s="268">
        <v>329.5</v>
      </c>
      <c r="L109" s="268">
        <v>314.35000000000002</v>
      </c>
      <c r="M109" s="268">
        <v>24.409549999999999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407.3</v>
      </c>
      <c r="D110" s="269">
        <v>411</v>
      </c>
      <c r="E110" s="269">
        <v>398.3</v>
      </c>
      <c r="F110" s="269">
        <v>389.3</v>
      </c>
      <c r="G110" s="269">
        <v>376.6</v>
      </c>
      <c r="H110" s="269">
        <v>420</v>
      </c>
      <c r="I110" s="269">
        <v>432.70000000000005</v>
      </c>
      <c r="J110" s="269">
        <v>441.7</v>
      </c>
      <c r="K110" s="268">
        <v>423.7</v>
      </c>
      <c r="L110" s="268">
        <v>402</v>
      </c>
      <c r="M110" s="268">
        <v>6.9248099999999999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625.04999999999995</v>
      </c>
      <c r="D111" s="269">
        <v>631.83333333333326</v>
      </c>
      <c r="E111" s="269">
        <v>612.01666666666654</v>
      </c>
      <c r="F111" s="269">
        <v>598.98333333333323</v>
      </c>
      <c r="G111" s="269">
        <v>579.16666666666652</v>
      </c>
      <c r="H111" s="269">
        <v>644.86666666666656</v>
      </c>
      <c r="I111" s="269">
        <v>664.68333333333317</v>
      </c>
      <c r="J111" s="269">
        <v>677.71666666666658</v>
      </c>
      <c r="K111" s="268">
        <v>651.65</v>
      </c>
      <c r="L111" s="268">
        <v>618.79999999999995</v>
      </c>
      <c r="M111" s="268">
        <v>2.57077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713.95</v>
      </c>
      <c r="D112" s="269">
        <v>713.30000000000007</v>
      </c>
      <c r="E112" s="269">
        <v>694.65000000000009</v>
      </c>
      <c r="F112" s="269">
        <v>675.35</v>
      </c>
      <c r="G112" s="269">
        <v>656.7</v>
      </c>
      <c r="H112" s="269">
        <v>732.60000000000014</v>
      </c>
      <c r="I112" s="269">
        <v>751.25</v>
      </c>
      <c r="J112" s="269">
        <v>770.55000000000018</v>
      </c>
      <c r="K112" s="268">
        <v>731.95</v>
      </c>
      <c r="L112" s="268">
        <v>694</v>
      </c>
      <c r="M112" s="268">
        <v>21.678059999999999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1065.6500000000001</v>
      </c>
      <c r="D113" s="269">
        <v>1065.9000000000001</v>
      </c>
      <c r="E113" s="269">
        <v>1050.6000000000001</v>
      </c>
      <c r="F113" s="269">
        <v>1035.55</v>
      </c>
      <c r="G113" s="269">
        <v>1020.25</v>
      </c>
      <c r="H113" s="269">
        <v>1080.9500000000003</v>
      </c>
      <c r="I113" s="269">
        <v>1096.2500000000005</v>
      </c>
      <c r="J113" s="269">
        <v>1111.3000000000004</v>
      </c>
      <c r="K113" s="268">
        <v>1081.2</v>
      </c>
      <c r="L113" s="268">
        <v>1050.8499999999999</v>
      </c>
      <c r="M113" s="268">
        <v>12.1945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173.4</v>
      </c>
      <c r="D114" s="269">
        <v>173.95000000000002</v>
      </c>
      <c r="E114" s="269">
        <v>171.10000000000002</v>
      </c>
      <c r="F114" s="269">
        <v>168.8</v>
      </c>
      <c r="G114" s="269">
        <v>165.95000000000002</v>
      </c>
      <c r="H114" s="269">
        <v>176.25000000000003</v>
      </c>
      <c r="I114" s="269">
        <v>179.1</v>
      </c>
      <c r="J114" s="269">
        <v>181.40000000000003</v>
      </c>
      <c r="K114" s="268">
        <v>176.8</v>
      </c>
      <c r="L114" s="268">
        <v>171.65</v>
      </c>
      <c r="M114" s="268">
        <v>29.385249999999999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1759.5</v>
      </c>
      <c r="D115" s="269">
        <v>1783.0833333333333</v>
      </c>
      <c r="E115" s="269">
        <v>1726.4166666666665</v>
      </c>
      <c r="F115" s="269">
        <v>1693.3333333333333</v>
      </c>
      <c r="G115" s="269">
        <v>1636.6666666666665</v>
      </c>
      <c r="H115" s="269">
        <v>1816.1666666666665</v>
      </c>
      <c r="I115" s="269">
        <v>1872.833333333333</v>
      </c>
      <c r="J115" s="269">
        <v>1905.9166666666665</v>
      </c>
      <c r="K115" s="268">
        <v>1839.75</v>
      </c>
      <c r="L115" s="268">
        <v>1750</v>
      </c>
      <c r="M115" s="268">
        <v>1.63707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215.5</v>
      </c>
      <c r="D116" s="269">
        <v>216.70000000000002</v>
      </c>
      <c r="E116" s="269">
        <v>211.30000000000004</v>
      </c>
      <c r="F116" s="269">
        <v>207.10000000000002</v>
      </c>
      <c r="G116" s="269">
        <v>201.70000000000005</v>
      </c>
      <c r="H116" s="269">
        <v>220.90000000000003</v>
      </c>
      <c r="I116" s="269">
        <v>226.3</v>
      </c>
      <c r="J116" s="269">
        <v>230.50000000000003</v>
      </c>
      <c r="K116" s="268">
        <v>222.1</v>
      </c>
      <c r="L116" s="268">
        <v>212.5</v>
      </c>
      <c r="M116" s="268">
        <v>78.325940000000003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416.7</v>
      </c>
      <c r="D117" s="269">
        <v>414.95</v>
      </c>
      <c r="E117" s="269">
        <v>402.95</v>
      </c>
      <c r="F117" s="269">
        <v>389.2</v>
      </c>
      <c r="G117" s="269">
        <v>377.2</v>
      </c>
      <c r="H117" s="269">
        <v>428.7</v>
      </c>
      <c r="I117" s="269">
        <v>440.7</v>
      </c>
      <c r="J117" s="269">
        <v>454.45</v>
      </c>
      <c r="K117" s="268">
        <v>426.95</v>
      </c>
      <c r="L117" s="268">
        <v>401.2</v>
      </c>
      <c r="M117" s="268">
        <v>8.7078799999999994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3384.25</v>
      </c>
      <c r="D118" s="269">
        <v>3371.65</v>
      </c>
      <c r="E118" s="269">
        <v>3318.3</v>
      </c>
      <c r="F118" s="269">
        <v>3252.35</v>
      </c>
      <c r="G118" s="269">
        <v>3199</v>
      </c>
      <c r="H118" s="269">
        <v>3437.6000000000004</v>
      </c>
      <c r="I118" s="269">
        <v>3490.95</v>
      </c>
      <c r="J118" s="269">
        <v>3556.9000000000005</v>
      </c>
      <c r="K118" s="268">
        <v>3425</v>
      </c>
      <c r="L118" s="268">
        <v>3305.7</v>
      </c>
      <c r="M118" s="268">
        <v>4.5386300000000004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1563.4</v>
      </c>
      <c r="D119" s="269">
        <v>1568.5</v>
      </c>
      <c r="E119" s="269">
        <v>1547.9</v>
      </c>
      <c r="F119" s="269">
        <v>1532.4</v>
      </c>
      <c r="G119" s="269">
        <v>1511.8000000000002</v>
      </c>
      <c r="H119" s="269">
        <v>1584</v>
      </c>
      <c r="I119" s="269">
        <v>1604.6</v>
      </c>
      <c r="J119" s="269">
        <v>1620.1</v>
      </c>
      <c r="K119" s="268">
        <v>1589.1</v>
      </c>
      <c r="L119" s="268">
        <v>1553</v>
      </c>
      <c r="M119" s="268">
        <v>2.5453000000000001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2446.1999999999998</v>
      </c>
      <c r="D120" s="269">
        <v>2462.0333333333333</v>
      </c>
      <c r="E120" s="269">
        <v>2404.1666666666665</v>
      </c>
      <c r="F120" s="269">
        <v>2362.1333333333332</v>
      </c>
      <c r="G120" s="269">
        <v>2304.2666666666664</v>
      </c>
      <c r="H120" s="269">
        <v>2504.0666666666666</v>
      </c>
      <c r="I120" s="269">
        <v>2561.9333333333334</v>
      </c>
      <c r="J120" s="269">
        <v>2603.9666666666667</v>
      </c>
      <c r="K120" s="268">
        <v>2519.9</v>
      </c>
      <c r="L120" s="268">
        <v>2420</v>
      </c>
      <c r="M120" s="268">
        <v>1.0978699999999999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698.4</v>
      </c>
      <c r="D121" s="269">
        <v>705.6</v>
      </c>
      <c r="E121" s="269">
        <v>686.30000000000007</v>
      </c>
      <c r="F121" s="269">
        <v>674.2</v>
      </c>
      <c r="G121" s="269">
        <v>654.90000000000009</v>
      </c>
      <c r="H121" s="269">
        <v>717.7</v>
      </c>
      <c r="I121" s="269">
        <v>737</v>
      </c>
      <c r="J121" s="269">
        <v>749.1</v>
      </c>
      <c r="K121" s="268">
        <v>724.9</v>
      </c>
      <c r="L121" s="268">
        <v>693.5</v>
      </c>
      <c r="M121" s="268">
        <v>19.56203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969.55</v>
      </c>
      <c r="D122" s="269">
        <v>979.61666666666667</v>
      </c>
      <c r="E122" s="269">
        <v>953.2833333333333</v>
      </c>
      <c r="F122" s="269">
        <v>937.01666666666665</v>
      </c>
      <c r="G122" s="269">
        <v>910.68333333333328</v>
      </c>
      <c r="H122" s="269">
        <v>995.88333333333333</v>
      </c>
      <c r="I122" s="269">
        <v>1022.2166666666666</v>
      </c>
      <c r="J122" s="269">
        <v>1038.4833333333333</v>
      </c>
      <c r="K122" s="268">
        <v>1005.95</v>
      </c>
      <c r="L122" s="268">
        <v>963.35</v>
      </c>
      <c r="M122" s="268">
        <v>5.9282000000000004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979.35</v>
      </c>
      <c r="D123" s="269">
        <v>985.2166666666667</v>
      </c>
      <c r="E123" s="269">
        <v>966.48333333333335</v>
      </c>
      <c r="F123" s="269">
        <v>953.61666666666667</v>
      </c>
      <c r="G123" s="269">
        <v>934.88333333333333</v>
      </c>
      <c r="H123" s="269">
        <v>998.08333333333337</v>
      </c>
      <c r="I123" s="269">
        <v>1016.8166666666667</v>
      </c>
      <c r="J123" s="269">
        <v>1029.6833333333334</v>
      </c>
      <c r="K123" s="268">
        <v>1003.95</v>
      </c>
      <c r="L123" s="268">
        <v>972.35</v>
      </c>
      <c r="M123" s="268">
        <v>0.98939999999999995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404.6</v>
      </c>
      <c r="D124" s="269">
        <v>401.09999999999997</v>
      </c>
      <c r="E124" s="269">
        <v>394.54999999999995</v>
      </c>
      <c r="F124" s="269">
        <v>384.5</v>
      </c>
      <c r="G124" s="269">
        <v>377.95</v>
      </c>
      <c r="H124" s="269">
        <v>411.14999999999992</v>
      </c>
      <c r="I124" s="269">
        <v>417.7</v>
      </c>
      <c r="J124" s="269">
        <v>427.74999999999989</v>
      </c>
      <c r="K124" s="268">
        <v>407.65</v>
      </c>
      <c r="L124" s="268">
        <v>391.05</v>
      </c>
      <c r="M124" s="268">
        <v>19.85773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1191.8</v>
      </c>
      <c r="D125" s="269">
        <v>1186.5</v>
      </c>
      <c r="E125" s="269">
        <v>1167.8</v>
      </c>
      <c r="F125" s="269">
        <v>1143.8</v>
      </c>
      <c r="G125" s="269">
        <v>1125.0999999999999</v>
      </c>
      <c r="H125" s="269">
        <v>1210.5</v>
      </c>
      <c r="I125" s="269">
        <v>1229.1999999999998</v>
      </c>
      <c r="J125" s="269">
        <v>1253.2</v>
      </c>
      <c r="K125" s="268">
        <v>1205.2</v>
      </c>
      <c r="L125" s="268">
        <v>1162.5</v>
      </c>
      <c r="M125" s="268">
        <v>5.9059299999999997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799</v>
      </c>
      <c r="D126" s="269">
        <v>793.19999999999993</v>
      </c>
      <c r="E126" s="269">
        <v>782.14999999999986</v>
      </c>
      <c r="F126" s="269">
        <v>765.3</v>
      </c>
      <c r="G126" s="269">
        <v>754.24999999999989</v>
      </c>
      <c r="H126" s="269">
        <v>810.04999999999984</v>
      </c>
      <c r="I126" s="269">
        <v>821.0999999999998</v>
      </c>
      <c r="J126" s="269">
        <v>837.94999999999982</v>
      </c>
      <c r="K126" s="268">
        <v>804.25</v>
      </c>
      <c r="L126" s="268">
        <v>776.35</v>
      </c>
      <c r="M126" s="268">
        <v>0.70396999999999998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1020.15</v>
      </c>
      <c r="D127" s="269">
        <v>1022.0500000000001</v>
      </c>
      <c r="E127" s="269">
        <v>1001.1000000000001</v>
      </c>
      <c r="F127" s="269">
        <v>982.05000000000007</v>
      </c>
      <c r="G127" s="269">
        <v>961.10000000000014</v>
      </c>
      <c r="H127" s="269">
        <v>1041.1000000000001</v>
      </c>
      <c r="I127" s="269">
        <v>1062.0500000000002</v>
      </c>
      <c r="J127" s="269">
        <v>1081.1000000000001</v>
      </c>
      <c r="K127" s="268">
        <v>1043</v>
      </c>
      <c r="L127" s="268">
        <v>1003</v>
      </c>
      <c r="M127" s="268">
        <v>0.37474000000000002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352.05</v>
      </c>
      <c r="D128" s="269">
        <v>356.26666666666665</v>
      </c>
      <c r="E128" s="269">
        <v>346.0333333333333</v>
      </c>
      <c r="F128" s="269">
        <v>340.01666666666665</v>
      </c>
      <c r="G128" s="269">
        <v>329.7833333333333</v>
      </c>
      <c r="H128" s="269">
        <v>362.2833333333333</v>
      </c>
      <c r="I128" s="269">
        <v>372.51666666666665</v>
      </c>
      <c r="J128" s="269">
        <v>378.5333333333333</v>
      </c>
      <c r="K128" s="268">
        <v>366.5</v>
      </c>
      <c r="L128" s="268">
        <v>350.25</v>
      </c>
      <c r="M128" s="268">
        <v>59.474420000000002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556.20000000000005</v>
      </c>
      <c r="D129" s="269">
        <v>559.36666666666667</v>
      </c>
      <c r="E129" s="269">
        <v>551.93333333333339</v>
      </c>
      <c r="F129" s="269">
        <v>547.66666666666674</v>
      </c>
      <c r="G129" s="269">
        <v>540.23333333333346</v>
      </c>
      <c r="H129" s="269">
        <v>563.63333333333333</v>
      </c>
      <c r="I129" s="269">
        <v>571.06666666666649</v>
      </c>
      <c r="J129" s="269">
        <v>575.33333333333326</v>
      </c>
      <c r="K129" s="268">
        <v>566.79999999999995</v>
      </c>
      <c r="L129" s="268">
        <v>555.1</v>
      </c>
      <c r="M129" s="268">
        <v>14.42609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1545.8</v>
      </c>
      <c r="D130" s="269">
        <v>1542.3166666666668</v>
      </c>
      <c r="E130" s="269">
        <v>1509.6333333333337</v>
      </c>
      <c r="F130" s="269">
        <v>1473.4666666666669</v>
      </c>
      <c r="G130" s="269">
        <v>1440.7833333333338</v>
      </c>
      <c r="H130" s="269">
        <v>1578.4833333333336</v>
      </c>
      <c r="I130" s="269">
        <v>1611.1666666666665</v>
      </c>
      <c r="J130" s="269">
        <v>1647.3333333333335</v>
      </c>
      <c r="K130" s="268">
        <v>1575</v>
      </c>
      <c r="L130" s="268">
        <v>1506.15</v>
      </c>
      <c r="M130" s="268">
        <v>1.6129599999999999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2087.35</v>
      </c>
      <c r="D131" s="269">
        <v>2088.0166666666664</v>
      </c>
      <c r="E131" s="269">
        <v>2025.833333333333</v>
      </c>
      <c r="F131" s="269">
        <v>1964.3166666666666</v>
      </c>
      <c r="G131" s="269">
        <v>1902.1333333333332</v>
      </c>
      <c r="H131" s="269">
        <v>2149.5333333333328</v>
      </c>
      <c r="I131" s="269">
        <v>2211.7166666666662</v>
      </c>
      <c r="J131" s="269">
        <v>2273.2333333333327</v>
      </c>
      <c r="K131" s="268">
        <v>2150.1999999999998</v>
      </c>
      <c r="L131" s="268">
        <v>2026.5</v>
      </c>
      <c r="M131" s="268">
        <v>14.57183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200.1</v>
      </c>
      <c r="D132" s="269">
        <v>201.6</v>
      </c>
      <c r="E132" s="269">
        <v>195.5</v>
      </c>
      <c r="F132" s="269">
        <v>190.9</v>
      </c>
      <c r="G132" s="269">
        <v>184.8</v>
      </c>
      <c r="H132" s="269">
        <v>206.2</v>
      </c>
      <c r="I132" s="269">
        <v>212.29999999999995</v>
      </c>
      <c r="J132" s="269">
        <v>216.89999999999998</v>
      </c>
      <c r="K132" s="268">
        <v>207.7</v>
      </c>
      <c r="L132" s="268">
        <v>197</v>
      </c>
      <c r="M132" s="268">
        <v>38.228900000000003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185.9</v>
      </c>
      <c r="D133" s="269">
        <v>184.70000000000002</v>
      </c>
      <c r="E133" s="269">
        <v>180.45000000000005</v>
      </c>
      <c r="F133" s="269">
        <v>175.00000000000003</v>
      </c>
      <c r="G133" s="269">
        <v>170.75000000000006</v>
      </c>
      <c r="H133" s="269">
        <v>190.15000000000003</v>
      </c>
      <c r="I133" s="269">
        <v>194.39999999999998</v>
      </c>
      <c r="J133" s="269">
        <v>199.85000000000002</v>
      </c>
      <c r="K133" s="268">
        <v>188.95</v>
      </c>
      <c r="L133" s="268">
        <v>179.25</v>
      </c>
      <c r="M133" s="268">
        <v>39.473869999999998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47.45</v>
      </c>
      <c r="D134" s="269">
        <v>48.166666666666664</v>
      </c>
      <c r="E134" s="269">
        <v>46.68333333333333</v>
      </c>
      <c r="F134" s="269">
        <v>45.916666666666664</v>
      </c>
      <c r="G134" s="269">
        <v>44.43333333333333</v>
      </c>
      <c r="H134" s="269">
        <v>48.93333333333333</v>
      </c>
      <c r="I134" s="269">
        <v>50.416666666666664</v>
      </c>
      <c r="J134" s="269">
        <v>51.18333333333333</v>
      </c>
      <c r="K134" s="268">
        <v>49.65</v>
      </c>
      <c r="L134" s="268">
        <v>47.4</v>
      </c>
      <c r="M134" s="268">
        <v>11.50995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216.6</v>
      </c>
      <c r="D135" s="269">
        <v>219.33333333333334</v>
      </c>
      <c r="E135" s="269">
        <v>210.06666666666669</v>
      </c>
      <c r="F135" s="269">
        <v>203.53333333333336</v>
      </c>
      <c r="G135" s="269">
        <v>194.26666666666671</v>
      </c>
      <c r="H135" s="269">
        <v>225.86666666666667</v>
      </c>
      <c r="I135" s="269">
        <v>235.13333333333333</v>
      </c>
      <c r="J135" s="269">
        <v>241.66666666666666</v>
      </c>
      <c r="K135" s="268">
        <v>228.6</v>
      </c>
      <c r="L135" s="268">
        <v>212.8</v>
      </c>
      <c r="M135" s="268">
        <v>2.9321999999999999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3670</v>
      </c>
      <c r="D136" s="269">
        <v>3659.9333333333329</v>
      </c>
      <c r="E136" s="269">
        <v>3600.0666666666657</v>
      </c>
      <c r="F136" s="269">
        <v>3530.1333333333328</v>
      </c>
      <c r="G136" s="269">
        <v>3470.2666666666655</v>
      </c>
      <c r="H136" s="269">
        <v>3729.8666666666659</v>
      </c>
      <c r="I136" s="269">
        <v>3789.7333333333336</v>
      </c>
      <c r="J136" s="269">
        <v>3859.6666666666661</v>
      </c>
      <c r="K136" s="268">
        <v>3719.8</v>
      </c>
      <c r="L136" s="268">
        <v>3590</v>
      </c>
      <c r="M136" s="268">
        <v>8.09605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4174.05</v>
      </c>
      <c r="D137" s="269">
        <v>4199.5</v>
      </c>
      <c r="E137" s="269">
        <v>4085.05</v>
      </c>
      <c r="F137" s="269">
        <v>3996.05</v>
      </c>
      <c r="G137" s="269">
        <v>3881.6000000000004</v>
      </c>
      <c r="H137" s="269">
        <v>4288.5</v>
      </c>
      <c r="I137" s="269">
        <v>4402.9500000000007</v>
      </c>
      <c r="J137" s="269">
        <v>4491.95</v>
      </c>
      <c r="K137" s="268">
        <v>4313.95</v>
      </c>
      <c r="L137" s="268">
        <v>4110.5</v>
      </c>
      <c r="M137" s="268">
        <v>2.9792999999999998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2567.1999999999998</v>
      </c>
      <c r="D138" s="269">
        <v>2545.7000000000003</v>
      </c>
      <c r="E138" s="269">
        <v>2506.4000000000005</v>
      </c>
      <c r="F138" s="269">
        <v>2445.6000000000004</v>
      </c>
      <c r="G138" s="269">
        <v>2406.3000000000006</v>
      </c>
      <c r="H138" s="269">
        <v>2606.5000000000005</v>
      </c>
      <c r="I138" s="269">
        <v>2645.8000000000006</v>
      </c>
      <c r="J138" s="269">
        <v>2706.6000000000004</v>
      </c>
      <c r="K138" s="268">
        <v>2585</v>
      </c>
      <c r="L138" s="268">
        <v>2484.9</v>
      </c>
      <c r="M138" s="268">
        <v>5.5833599999999999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4127.8500000000004</v>
      </c>
      <c r="D139" s="269">
        <v>4125.3166666666666</v>
      </c>
      <c r="E139" s="269">
        <v>4091.833333333333</v>
      </c>
      <c r="F139" s="269">
        <v>4055.8166666666666</v>
      </c>
      <c r="G139" s="269">
        <v>4022.333333333333</v>
      </c>
      <c r="H139" s="269">
        <v>4161.333333333333</v>
      </c>
      <c r="I139" s="269">
        <v>4194.8166666666666</v>
      </c>
      <c r="J139" s="269">
        <v>4230.833333333333</v>
      </c>
      <c r="K139" s="268">
        <v>4158.8</v>
      </c>
      <c r="L139" s="268">
        <v>4089.3</v>
      </c>
      <c r="M139" s="268">
        <v>4.1105799999999997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553.29999999999995</v>
      </c>
      <c r="D140" s="269">
        <v>553.18333333333328</v>
      </c>
      <c r="E140" s="269">
        <v>540.71666666666658</v>
      </c>
      <c r="F140" s="269">
        <v>528.13333333333333</v>
      </c>
      <c r="G140" s="269">
        <v>515.66666666666663</v>
      </c>
      <c r="H140" s="269">
        <v>565.76666666666654</v>
      </c>
      <c r="I140" s="269">
        <v>578.23333333333323</v>
      </c>
      <c r="J140" s="269">
        <v>590.81666666666649</v>
      </c>
      <c r="K140" s="268">
        <v>565.65</v>
      </c>
      <c r="L140" s="268">
        <v>540.6</v>
      </c>
      <c r="M140" s="268">
        <v>2.2718799999999999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194.8</v>
      </c>
      <c r="D141" s="269">
        <v>194.6</v>
      </c>
      <c r="E141" s="269">
        <v>189.2</v>
      </c>
      <c r="F141" s="269">
        <v>183.6</v>
      </c>
      <c r="G141" s="269">
        <v>178.2</v>
      </c>
      <c r="H141" s="269">
        <v>200.2</v>
      </c>
      <c r="I141" s="269">
        <v>205.60000000000002</v>
      </c>
      <c r="J141" s="269">
        <v>211.2</v>
      </c>
      <c r="K141" s="268">
        <v>200</v>
      </c>
      <c r="L141" s="268">
        <v>189</v>
      </c>
      <c r="M141" s="268">
        <v>12.335509999999999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165.35</v>
      </c>
      <c r="D142" s="269">
        <v>163.20000000000002</v>
      </c>
      <c r="E142" s="269">
        <v>158.40000000000003</v>
      </c>
      <c r="F142" s="269">
        <v>151.45000000000002</v>
      </c>
      <c r="G142" s="269">
        <v>146.65000000000003</v>
      </c>
      <c r="H142" s="269">
        <v>170.15000000000003</v>
      </c>
      <c r="I142" s="269">
        <v>174.95000000000005</v>
      </c>
      <c r="J142" s="269">
        <v>181.90000000000003</v>
      </c>
      <c r="K142" s="268">
        <v>168</v>
      </c>
      <c r="L142" s="268">
        <v>156.25</v>
      </c>
      <c r="M142" s="268">
        <v>7.9836999999999998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363.4</v>
      </c>
      <c r="D143" s="269">
        <v>368.21666666666664</v>
      </c>
      <c r="E143" s="269">
        <v>355.23333333333329</v>
      </c>
      <c r="F143" s="269">
        <v>347.06666666666666</v>
      </c>
      <c r="G143" s="269">
        <v>334.08333333333331</v>
      </c>
      <c r="H143" s="269">
        <v>376.38333333333327</v>
      </c>
      <c r="I143" s="269">
        <v>389.36666666666662</v>
      </c>
      <c r="J143" s="269">
        <v>397.53333333333325</v>
      </c>
      <c r="K143" s="268">
        <v>381.2</v>
      </c>
      <c r="L143" s="268">
        <v>360.05</v>
      </c>
      <c r="M143" s="268">
        <v>19.140899999999998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60.1</v>
      </c>
      <c r="D144" s="269">
        <v>60.20000000000001</v>
      </c>
      <c r="E144" s="269">
        <v>58.700000000000017</v>
      </c>
      <c r="F144" s="269">
        <v>57.300000000000004</v>
      </c>
      <c r="G144" s="269">
        <v>55.800000000000011</v>
      </c>
      <c r="H144" s="269">
        <v>61.600000000000023</v>
      </c>
      <c r="I144" s="269">
        <v>63.100000000000009</v>
      </c>
      <c r="J144" s="269">
        <v>64.500000000000028</v>
      </c>
      <c r="K144" s="268">
        <v>61.7</v>
      </c>
      <c r="L144" s="268">
        <v>58.8</v>
      </c>
      <c r="M144" s="268">
        <v>13.243180000000001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3515.55</v>
      </c>
      <c r="D145" s="269">
        <v>3552.5666666666671</v>
      </c>
      <c r="E145" s="269">
        <v>3435.1833333333343</v>
      </c>
      <c r="F145" s="269">
        <v>3354.8166666666671</v>
      </c>
      <c r="G145" s="269">
        <v>3237.4333333333343</v>
      </c>
      <c r="H145" s="269">
        <v>3632.9333333333343</v>
      </c>
      <c r="I145" s="269">
        <v>3750.3166666666666</v>
      </c>
      <c r="J145" s="269">
        <v>3830.6833333333343</v>
      </c>
      <c r="K145" s="268">
        <v>3669.95</v>
      </c>
      <c r="L145" s="268">
        <v>3472.2</v>
      </c>
      <c r="M145" s="268">
        <v>9.79894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421.45</v>
      </c>
      <c r="D146" s="269">
        <v>427.25</v>
      </c>
      <c r="E146" s="269">
        <v>410.4</v>
      </c>
      <c r="F146" s="269">
        <v>399.34999999999997</v>
      </c>
      <c r="G146" s="269">
        <v>382.49999999999994</v>
      </c>
      <c r="H146" s="269">
        <v>438.3</v>
      </c>
      <c r="I146" s="269">
        <v>455.15000000000003</v>
      </c>
      <c r="J146" s="269">
        <v>466.20000000000005</v>
      </c>
      <c r="K146" s="268">
        <v>444.1</v>
      </c>
      <c r="L146" s="268">
        <v>416.2</v>
      </c>
      <c r="M146" s="268">
        <v>5.3882000000000003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521.85</v>
      </c>
      <c r="D147" s="269">
        <v>510.48333333333329</v>
      </c>
      <c r="E147" s="269">
        <v>496.96666666666658</v>
      </c>
      <c r="F147" s="269">
        <v>472.08333333333331</v>
      </c>
      <c r="G147" s="269">
        <v>458.56666666666661</v>
      </c>
      <c r="H147" s="269">
        <v>535.36666666666656</v>
      </c>
      <c r="I147" s="269">
        <v>548.88333333333333</v>
      </c>
      <c r="J147" s="269">
        <v>573.76666666666654</v>
      </c>
      <c r="K147" s="268">
        <v>524</v>
      </c>
      <c r="L147" s="268">
        <v>485.6</v>
      </c>
      <c r="M147" s="268">
        <v>5.0977499999999996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1414.45</v>
      </c>
      <c r="D148" s="269">
        <v>1412.7</v>
      </c>
      <c r="E148" s="269">
        <v>1377.3000000000002</v>
      </c>
      <c r="F148" s="269">
        <v>1340.15</v>
      </c>
      <c r="G148" s="269">
        <v>1304.7500000000002</v>
      </c>
      <c r="H148" s="269">
        <v>1449.8500000000001</v>
      </c>
      <c r="I148" s="269">
        <v>1485.2500000000002</v>
      </c>
      <c r="J148" s="269">
        <v>1522.4</v>
      </c>
      <c r="K148" s="268">
        <v>1448.1</v>
      </c>
      <c r="L148" s="268">
        <v>1375.55</v>
      </c>
      <c r="M148" s="268">
        <v>0.81006999999999996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62.75</v>
      </c>
      <c r="D149" s="269">
        <v>63.4</v>
      </c>
      <c r="E149" s="269">
        <v>61.95</v>
      </c>
      <c r="F149" s="269">
        <v>61.150000000000006</v>
      </c>
      <c r="G149" s="269">
        <v>59.70000000000001</v>
      </c>
      <c r="H149" s="269">
        <v>64.199999999999989</v>
      </c>
      <c r="I149" s="269">
        <v>65.650000000000006</v>
      </c>
      <c r="J149" s="269">
        <v>66.449999999999989</v>
      </c>
      <c r="K149" s="268">
        <v>64.849999999999994</v>
      </c>
      <c r="L149" s="268">
        <v>62.6</v>
      </c>
      <c r="M149" s="268">
        <v>7.9192400000000003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97.85</v>
      </c>
      <c r="D150" s="269">
        <v>98.183333333333337</v>
      </c>
      <c r="E150" s="269">
        <v>96.666666666666671</v>
      </c>
      <c r="F150" s="269">
        <v>95.483333333333334</v>
      </c>
      <c r="G150" s="269">
        <v>93.966666666666669</v>
      </c>
      <c r="H150" s="269">
        <v>99.366666666666674</v>
      </c>
      <c r="I150" s="269">
        <v>100.88333333333333</v>
      </c>
      <c r="J150" s="269">
        <v>102.06666666666668</v>
      </c>
      <c r="K150" s="268">
        <v>99.7</v>
      </c>
      <c r="L150" s="268">
        <v>97</v>
      </c>
      <c r="M150" s="268">
        <v>4.5186999999999999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48</v>
      </c>
      <c r="D151" s="269">
        <v>48.216666666666669</v>
      </c>
      <c r="E151" s="269">
        <v>47.433333333333337</v>
      </c>
      <c r="F151" s="269">
        <v>46.866666666666667</v>
      </c>
      <c r="G151" s="269">
        <v>46.083333333333336</v>
      </c>
      <c r="H151" s="269">
        <v>48.783333333333339</v>
      </c>
      <c r="I151" s="269">
        <v>49.56666666666667</v>
      </c>
      <c r="J151" s="269">
        <v>50.13333333333334</v>
      </c>
      <c r="K151" s="268">
        <v>49</v>
      </c>
      <c r="L151" s="268">
        <v>47.65</v>
      </c>
      <c r="M151" s="268">
        <v>10.39664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691.6</v>
      </c>
      <c r="D152" s="269">
        <v>688.5333333333333</v>
      </c>
      <c r="E152" s="269">
        <v>677.06666666666661</v>
      </c>
      <c r="F152" s="269">
        <v>662.5333333333333</v>
      </c>
      <c r="G152" s="269">
        <v>651.06666666666661</v>
      </c>
      <c r="H152" s="269">
        <v>703.06666666666661</v>
      </c>
      <c r="I152" s="269">
        <v>714.5333333333333</v>
      </c>
      <c r="J152" s="269">
        <v>729.06666666666661</v>
      </c>
      <c r="K152" s="268">
        <v>700</v>
      </c>
      <c r="L152" s="268">
        <v>674</v>
      </c>
      <c r="M152" s="268">
        <v>0.30259000000000003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2000.1</v>
      </c>
      <c r="D153" s="269">
        <v>2017.0166666666667</v>
      </c>
      <c r="E153" s="269">
        <v>1960.0333333333333</v>
      </c>
      <c r="F153" s="269">
        <v>1919.9666666666667</v>
      </c>
      <c r="G153" s="269">
        <v>1862.9833333333333</v>
      </c>
      <c r="H153" s="269">
        <v>2057.083333333333</v>
      </c>
      <c r="I153" s="269">
        <v>2114.0666666666666</v>
      </c>
      <c r="J153" s="269">
        <v>2154.1333333333332</v>
      </c>
      <c r="K153" s="268">
        <v>2074</v>
      </c>
      <c r="L153" s="268">
        <v>1976.95</v>
      </c>
      <c r="M153" s="268">
        <v>5.9445800000000002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154.5</v>
      </c>
      <c r="D154" s="269">
        <v>155.21666666666667</v>
      </c>
      <c r="E154" s="269">
        <v>151.98333333333335</v>
      </c>
      <c r="F154" s="269">
        <v>149.46666666666667</v>
      </c>
      <c r="G154" s="269">
        <v>146.23333333333335</v>
      </c>
      <c r="H154" s="269">
        <v>157.73333333333335</v>
      </c>
      <c r="I154" s="269">
        <v>160.96666666666664</v>
      </c>
      <c r="J154" s="269">
        <v>163.48333333333335</v>
      </c>
      <c r="K154" s="268">
        <v>158.44999999999999</v>
      </c>
      <c r="L154" s="268">
        <v>152.69999999999999</v>
      </c>
      <c r="M154" s="268">
        <v>25.217870000000001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270.55</v>
      </c>
      <c r="D155" s="269">
        <v>269.48333333333335</v>
      </c>
      <c r="E155" s="269">
        <v>263.91666666666669</v>
      </c>
      <c r="F155" s="269">
        <v>257.28333333333336</v>
      </c>
      <c r="G155" s="269">
        <v>251.7166666666667</v>
      </c>
      <c r="H155" s="269">
        <v>276.11666666666667</v>
      </c>
      <c r="I155" s="269">
        <v>281.68333333333328</v>
      </c>
      <c r="J155" s="269">
        <v>288.31666666666666</v>
      </c>
      <c r="K155" s="268">
        <v>275.05</v>
      </c>
      <c r="L155" s="268">
        <v>262.85000000000002</v>
      </c>
      <c r="M155" s="268">
        <v>1.4767300000000001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1277.5</v>
      </c>
      <c r="D156" s="269">
        <v>1279.55</v>
      </c>
      <c r="E156" s="269">
        <v>1251.6999999999998</v>
      </c>
      <c r="F156" s="269">
        <v>1225.8999999999999</v>
      </c>
      <c r="G156" s="269">
        <v>1198.0499999999997</v>
      </c>
      <c r="H156" s="269">
        <v>1305.3499999999999</v>
      </c>
      <c r="I156" s="269">
        <v>1333.1999999999998</v>
      </c>
      <c r="J156" s="269">
        <v>1359</v>
      </c>
      <c r="K156" s="268">
        <v>1307.4000000000001</v>
      </c>
      <c r="L156" s="268">
        <v>1253.75</v>
      </c>
      <c r="M156" s="268">
        <v>2.6447500000000002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111</v>
      </c>
      <c r="D157" s="269">
        <v>112.14999999999999</v>
      </c>
      <c r="E157" s="269">
        <v>108.29999999999998</v>
      </c>
      <c r="F157" s="269">
        <v>105.6</v>
      </c>
      <c r="G157" s="269">
        <v>101.74999999999999</v>
      </c>
      <c r="H157" s="269">
        <v>114.84999999999998</v>
      </c>
      <c r="I157" s="269">
        <v>118.69999999999997</v>
      </c>
      <c r="J157" s="269">
        <v>121.39999999999998</v>
      </c>
      <c r="K157" s="268">
        <v>116</v>
      </c>
      <c r="L157" s="268">
        <v>109.45</v>
      </c>
      <c r="M157" s="268">
        <v>209.98829000000001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108.2</v>
      </c>
      <c r="D158" s="269">
        <v>109.98333333333335</v>
      </c>
      <c r="E158" s="269">
        <v>105.56666666666669</v>
      </c>
      <c r="F158" s="269">
        <v>102.93333333333334</v>
      </c>
      <c r="G158" s="269">
        <v>98.51666666666668</v>
      </c>
      <c r="H158" s="269">
        <v>112.6166666666667</v>
      </c>
      <c r="I158" s="269">
        <v>117.03333333333336</v>
      </c>
      <c r="J158" s="269">
        <v>119.66666666666671</v>
      </c>
      <c r="K158" s="268">
        <v>114.4</v>
      </c>
      <c r="L158" s="268">
        <v>107.35</v>
      </c>
      <c r="M158" s="268">
        <v>1.33636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7006.55</v>
      </c>
      <c r="D159" s="269">
        <v>6917.2</v>
      </c>
      <c r="E159" s="269">
        <v>6764.4</v>
      </c>
      <c r="F159" s="269">
        <v>6522.25</v>
      </c>
      <c r="G159" s="269">
        <v>6369.45</v>
      </c>
      <c r="H159" s="269">
        <v>7159.3499999999995</v>
      </c>
      <c r="I159" s="269">
        <v>7312.1500000000005</v>
      </c>
      <c r="J159" s="269">
        <v>7554.2999999999993</v>
      </c>
      <c r="K159" s="268">
        <v>7070</v>
      </c>
      <c r="L159" s="268">
        <v>6675.05</v>
      </c>
      <c r="M159" s="268">
        <v>0.81172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441</v>
      </c>
      <c r="D160" s="269">
        <v>447.61666666666662</v>
      </c>
      <c r="E160" s="269">
        <v>430.38333333333321</v>
      </c>
      <c r="F160" s="269">
        <v>419.76666666666659</v>
      </c>
      <c r="G160" s="269">
        <v>402.53333333333319</v>
      </c>
      <c r="H160" s="269">
        <v>458.23333333333323</v>
      </c>
      <c r="I160" s="269">
        <v>475.4666666666667</v>
      </c>
      <c r="J160" s="269">
        <v>486.08333333333326</v>
      </c>
      <c r="K160" s="268">
        <v>464.85</v>
      </c>
      <c r="L160" s="268">
        <v>437</v>
      </c>
      <c r="M160" s="268">
        <v>1.8062499999999999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137.55000000000001</v>
      </c>
      <c r="D161" s="269">
        <v>138.79999999999998</v>
      </c>
      <c r="E161" s="269">
        <v>134.59999999999997</v>
      </c>
      <c r="F161" s="269">
        <v>131.64999999999998</v>
      </c>
      <c r="G161" s="269">
        <v>127.44999999999996</v>
      </c>
      <c r="H161" s="269">
        <v>141.74999999999997</v>
      </c>
      <c r="I161" s="269">
        <v>145.94999999999996</v>
      </c>
      <c r="J161" s="269">
        <v>148.89999999999998</v>
      </c>
      <c r="K161" s="268">
        <v>143</v>
      </c>
      <c r="L161" s="268">
        <v>135.85</v>
      </c>
      <c r="M161" s="268">
        <v>4.3905500000000002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104.05</v>
      </c>
      <c r="D162" s="269">
        <v>103.39999999999999</v>
      </c>
      <c r="E162" s="269">
        <v>100.94999999999999</v>
      </c>
      <c r="F162" s="269">
        <v>97.85</v>
      </c>
      <c r="G162" s="269">
        <v>95.399999999999991</v>
      </c>
      <c r="H162" s="269">
        <v>106.49999999999999</v>
      </c>
      <c r="I162" s="269">
        <v>108.95</v>
      </c>
      <c r="J162" s="269">
        <v>112.04999999999998</v>
      </c>
      <c r="K162" s="268">
        <v>105.85</v>
      </c>
      <c r="L162" s="268">
        <v>100.3</v>
      </c>
      <c r="M162" s="268">
        <v>36.945010000000003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258.05</v>
      </c>
      <c r="D163" s="269">
        <v>259.8</v>
      </c>
      <c r="E163" s="269">
        <v>254.60000000000002</v>
      </c>
      <c r="F163" s="269">
        <v>251.15000000000003</v>
      </c>
      <c r="G163" s="269">
        <v>245.95000000000005</v>
      </c>
      <c r="H163" s="269">
        <v>263.25</v>
      </c>
      <c r="I163" s="269">
        <v>268.44999999999993</v>
      </c>
      <c r="J163" s="269">
        <v>271.89999999999998</v>
      </c>
      <c r="K163" s="268">
        <v>265</v>
      </c>
      <c r="L163" s="268">
        <v>256.35000000000002</v>
      </c>
      <c r="M163" s="268">
        <v>54.771380000000001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1230.0999999999999</v>
      </c>
      <c r="D164" s="269">
        <v>1224.0833333333333</v>
      </c>
      <c r="E164" s="269">
        <v>1202.1666666666665</v>
      </c>
      <c r="F164" s="269">
        <v>1174.2333333333333</v>
      </c>
      <c r="G164" s="269">
        <v>1152.3166666666666</v>
      </c>
      <c r="H164" s="269">
        <v>1252.0166666666664</v>
      </c>
      <c r="I164" s="269">
        <v>1273.9333333333329</v>
      </c>
      <c r="J164" s="269">
        <v>1301.8666666666663</v>
      </c>
      <c r="K164" s="268">
        <v>1246</v>
      </c>
      <c r="L164" s="268">
        <v>1196.1500000000001</v>
      </c>
      <c r="M164" s="268">
        <v>0.85584000000000005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84.85</v>
      </c>
      <c r="D165" s="269">
        <v>84.600000000000009</v>
      </c>
      <c r="E165" s="269">
        <v>83.250000000000014</v>
      </c>
      <c r="F165" s="269">
        <v>81.650000000000006</v>
      </c>
      <c r="G165" s="269">
        <v>80.300000000000011</v>
      </c>
      <c r="H165" s="269">
        <v>86.200000000000017</v>
      </c>
      <c r="I165" s="269">
        <v>87.550000000000011</v>
      </c>
      <c r="J165" s="269">
        <v>89.15000000000002</v>
      </c>
      <c r="K165" s="268">
        <v>85.95</v>
      </c>
      <c r="L165" s="268">
        <v>83</v>
      </c>
      <c r="M165" s="268">
        <v>151.19710000000001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1838.15</v>
      </c>
      <c r="D166" s="269">
        <v>1840.2833333333335</v>
      </c>
      <c r="E166" s="269">
        <v>1807.866666666667</v>
      </c>
      <c r="F166" s="269">
        <v>1777.5833333333335</v>
      </c>
      <c r="G166" s="269">
        <v>1745.166666666667</v>
      </c>
      <c r="H166" s="269">
        <v>1870.5666666666671</v>
      </c>
      <c r="I166" s="269">
        <v>1902.9833333333336</v>
      </c>
      <c r="J166" s="269">
        <v>1933.2666666666671</v>
      </c>
      <c r="K166" s="268">
        <v>1872.7</v>
      </c>
      <c r="L166" s="268">
        <v>1810</v>
      </c>
      <c r="M166" s="268">
        <v>0.93679999999999997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35.6</v>
      </c>
      <c r="D167" s="269">
        <v>35.799999999999997</v>
      </c>
      <c r="E167" s="269">
        <v>34.849999999999994</v>
      </c>
      <c r="F167" s="269">
        <v>34.099999999999994</v>
      </c>
      <c r="G167" s="269">
        <v>33.149999999999991</v>
      </c>
      <c r="H167" s="269">
        <v>36.549999999999997</v>
      </c>
      <c r="I167" s="269">
        <v>37.5</v>
      </c>
      <c r="J167" s="269">
        <v>38.25</v>
      </c>
      <c r="K167" s="268">
        <v>36.75</v>
      </c>
      <c r="L167" s="268">
        <v>35.049999999999997</v>
      </c>
      <c r="M167" s="268">
        <v>131.50202999999999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3024.6</v>
      </c>
      <c r="D168" s="269">
        <v>3056.0666666666671</v>
      </c>
      <c r="E168" s="269">
        <v>2974.5333333333342</v>
      </c>
      <c r="F168" s="269">
        <v>2924.4666666666672</v>
      </c>
      <c r="G168" s="269">
        <v>2842.9333333333343</v>
      </c>
      <c r="H168" s="269">
        <v>3106.1333333333341</v>
      </c>
      <c r="I168" s="269">
        <v>3187.666666666667</v>
      </c>
      <c r="J168" s="269">
        <v>3237.733333333334</v>
      </c>
      <c r="K168" s="268">
        <v>3137.6</v>
      </c>
      <c r="L168" s="268">
        <v>3006</v>
      </c>
      <c r="M168" s="268">
        <v>0.28264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3354.6</v>
      </c>
      <c r="D169" s="269">
        <v>3361.5166666666664</v>
      </c>
      <c r="E169" s="269">
        <v>3323.083333333333</v>
      </c>
      <c r="F169" s="269">
        <v>3291.5666666666666</v>
      </c>
      <c r="G169" s="269">
        <v>3253.1333333333332</v>
      </c>
      <c r="H169" s="269">
        <v>3393.0333333333328</v>
      </c>
      <c r="I169" s="269">
        <v>3431.4666666666662</v>
      </c>
      <c r="J169" s="269">
        <v>3462.9833333333327</v>
      </c>
      <c r="K169" s="268">
        <v>3399.95</v>
      </c>
      <c r="L169" s="268">
        <v>3330</v>
      </c>
      <c r="M169" s="268">
        <v>0.10768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119.15</v>
      </c>
      <c r="D170" s="269">
        <v>119.93333333333334</v>
      </c>
      <c r="E170" s="269">
        <v>117.76666666666668</v>
      </c>
      <c r="F170" s="269">
        <v>116.38333333333334</v>
      </c>
      <c r="G170" s="269">
        <v>114.21666666666668</v>
      </c>
      <c r="H170" s="269">
        <v>121.31666666666668</v>
      </c>
      <c r="I170" s="269">
        <v>123.48333333333333</v>
      </c>
      <c r="J170" s="269">
        <v>124.86666666666667</v>
      </c>
      <c r="K170" s="268">
        <v>122.1</v>
      </c>
      <c r="L170" s="268">
        <v>118.55</v>
      </c>
      <c r="M170" s="268">
        <v>1.7820499999999999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2063.9499999999998</v>
      </c>
      <c r="D171" s="269">
        <v>2091.5</v>
      </c>
      <c r="E171" s="269">
        <v>2027.9499999999998</v>
      </c>
      <c r="F171" s="269">
        <v>1991.9499999999998</v>
      </c>
      <c r="G171" s="269">
        <v>1928.3999999999996</v>
      </c>
      <c r="H171" s="269">
        <v>2127.5</v>
      </c>
      <c r="I171" s="269">
        <v>2191.0500000000002</v>
      </c>
      <c r="J171" s="269">
        <v>2227.0500000000002</v>
      </c>
      <c r="K171" s="268">
        <v>2155.0500000000002</v>
      </c>
      <c r="L171" s="268">
        <v>2055.5</v>
      </c>
      <c r="M171" s="268">
        <v>5.7964799999999999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1392.65</v>
      </c>
      <c r="D172" s="269">
        <v>1400.25</v>
      </c>
      <c r="E172" s="269">
        <v>1381.6</v>
      </c>
      <c r="F172" s="269">
        <v>1370.55</v>
      </c>
      <c r="G172" s="269">
        <v>1351.8999999999999</v>
      </c>
      <c r="H172" s="269">
        <v>1411.3</v>
      </c>
      <c r="I172" s="269">
        <v>1429.95</v>
      </c>
      <c r="J172" s="269">
        <v>1441</v>
      </c>
      <c r="K172" s="268">
        <v>1418.9</v>
      </c>
      <c r="L172" s="268">
        <v>1389.2</v>
      </c>
      <c r="M172" s="268">
        <v>1.0054700000000001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387.6</v>
      </c>
      <c r="D173" s="269">
        <v>394.05</v>
      </c>
      <c r="E173" s="269">
        <v>375.6</v>
      </c>
      <c r="F173" s="269">
        <v>363.6</v>
      </c>
      <c r="G173" s="269">
        <v>345.15000000000003</v>
      </c>
      <c r="H173" s="269">
        <v>406.05</v>
      </c>
      <c r="I173" s="269">
        <v>424.49999999999994</v>
      </c>
      <c r="J173" s="269">
        <v>436.5</v>
      </c>
      <c r="K173" s="268">
        <v>412.5</v>
      </c>
      <c r="L173" s="268">
        <v>382.05</v>
      </c>
      <c r="M173" s="268">
        <v>2.5783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368</v>
      </c>
      <c r="D174" s="269">
        <v>372.7166666666667</v>
      </c>
      <c r="E174" s="269">
        <v>362.43333333333339</v>
      </c>
      <c r="F174" s="269">
        <v>356.86666666666667</v>
      </c>
      <c r="G174" s="269">
        <v>346.58333333333337</v>
      </c>
      <c r="H174" s="269">
        <v>378.28333333333342</v>
      </c>
      <c r="I174" s="269">
        <v>388.56666666666672</v>
      </c>
      <c r="J174" s="269">
        <v>394.13333333333344</v>
      </c>
      <c r="K174" s="268">
        <v>383</v>
      </c>
      <c r="L174" s="268">
        <v>367.15</v>
      </c>
      <c r="M174" s="268">
        <v>7.7059800000000003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1255.45</v>
      </c>
      <c r="D175" s="269">
        <v>1263.6166666666666</v>
      </c>
      <c r="E175" s="269">
        <v>1237.1833333333332</v>
      </c>
      <c r="F175" s="269">
        <v>1218.9166666666665</v>
      </c>
      <c r="G175" s="269">
        <v>1192.4833333333331</v>
      </c>
      <c r="H175" s="269">
        <v>1281.8833333333332</v>
      </c>
      <c r="I175" s="269">
        <v>1308.3166666666666</v>
      </c>
      <c r="J175" s="269">
        <v>1326.5833333333333</v>
      </c>
      <c r="K175" s="268">
        <v>1290.05</v>
      </c>
      <c r="L175" s="268">
        <v>1245.3499999999999</v>
      </c>
      <c r="M175" s="268">
        <v>0.43767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1118.0999999999999</v>
      </c>
      <c r="D176" s="269">
        <v>1145.1000000000001</v>
      </c>
      <c r="E176" s="269">
        <v>1080.2000000000003</v>
      </c>
      <c r="F176" s="269">
        <v>1042.3000000000002</v>
      </c>
      <c r="G176" s="269">
        <v>977.40000000000032</v>
      </c>
      <c r="H176" s="269">
        <v>1183.0000000000002</v>
      </c>
      <c r="I176" s="269">
        <v>1247.9000000000003</v>
      </c>
      <c r="J176" s="269">
        <v>1285.8000000000002</v>
      </c>
      <c r="K176" s="268">
        <v>1210</v>
      </c>
      <c r="L176" s="268">
        <v>1107.2</v>
      </c>
      <c r="M176" s="268">
        <v>2.04264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503.3</v>
      </c>
      <c r="D177" s="269">
        <v>506.04999999999995</v>
      </c>
      <c r="E177" s="269">
        <v>496.04999999999995</v>
      </c>
      <c r="F177" s="269">
        <v>488.8</v>
      </c>
      <c r="G177" s="269">
        <v>478.8</v>
      </c>
      <c r="H177" s="269">
        <v>513.29999999999995</v>
      </c>
      <c r="I177" s="269">
        <v>523.29999999999995</v>
      </c>
      <c r="J177" s="269">
        <v>530.54999999999984</v>
      </c>
      <c r="K177" s="268">
        <v>516.04999999999995</v>
      </c>
      <c r="L177" s="268">
        <v>498.8</v>
      </c>
      <c r="M177" s="268">
        <v>1.2428699999999999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871.75</v>
      </c>
      <c r="D178" s="269">
        <v>880.30000000000007</v>
      </c>
      <c r="E178" s="269">
        <v>859.90000000000009</v>
      </c>
      <c r="F178" s="269">
        <v>848.05000000000007</v>
      </c>
      <c r="G178" s="269">
        <v>827.65000000000009</v>
      </c>
      <c r="H178" s="269">
        <v>892.15000000000009</v>
      </c>
      <c r="I178" s="269">
        <v>912.55</v>
      </c>
      <c r="J178" s="269">
        <v>924.40000000000009</v>
      </c>
      <c r="K178" s="268">
        <v>900.7</v>
      </c>
      <c r="L178" s="268">
        <v>868.45</v>
      </c>
      <c r="M178" s="268">
        <v>12.53637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443.55</v>
      </c>
      <c r="D179" s="269">
        <v>447.9666666666667</v>
      </c>
      <c r="E179" s="269">
        <v>437.43333333333339</v>
      </c>
      <c r="F179" s="269">
        <v>431.31666666666672</v>
      </c>
      <c r="G179" s="269">
        <v>420.78333333333342</v>
      </c>
      <c r="H179" s="269">
        <v>454.08333333333337</v>
      </c>
      <c r="I179" s="269">
        <v>464.61666666666667</v>
      </c>
      <c r="J179" s="269">
        <v>470.73333333333335</v>
      </c>
      <c r="K179" s="268">
        <v>458.5</v>
      </c>
      <c r="L179" s="268">
        <v>441.85</v>
      </c>
      <c r="M179" s="268">
        <v>1.1468100000000001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1165.3</v>
      </c>
      <c r="D180" s="269">
        <v>1180.3500000000001</v>
      </c>
      <c r="E180" s="269">
        <v>1141.7000000000003</v>
      </c>
      <c r="F180" s="269">
        <v>1118.1000000000001</v>
      </c>
      <c r="G180" s="269">
        <v>1079.4500000000003</v>
      </c>
      <c r="H180" s="269">
        <v>1203.9500000000003</v>
      </c>
      <c r="I180" s="269">
        <v>1242.6000000000004</v>
      </c>
      <c r="J180" s="269">
        <v>1266.2000000000003</v>
      </c>
      <c r="K180" s="268">
        <v>1219</v>
      </c>
      <c r="L180" s="268">
        <v>1156.75</v>
      </c>
      <c r="M180" s="268">
        <v>8.3721700000000006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308.3</v>
      </c>
      <c r="D181" s="269">
        <v>311.93333333333334</v>
      </c>
      <c r="E181" s="269">
        <v>301.01666666666665</v>
      </c>
      <c r="F181" s="269">
        <v>293.73333333333329</v>
      </c>
      <c r="G181" s="269">
        <v>282.81666666666661</v>
      </c>
      <c r="H181" s="269">
        <v>319.2166666666667</v>
      </c>
      <c r="I181" s="269">
        <v>330.13333333333333</v>
      </c>
      <c r="J181" s="269">
        <v>337.41666666666674</v>
      </c>
      <c r="K181" s="268">
        <v>322.85000000000002</v>
      </c>
      <c r="L181" s="268">
        <v>304.64999999999998</v>
      </c>
      <c r="M181" s="268">
        <v>20.51071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351.65</v>
      </c>
      <c r="D182" s="269">
        <v>355.8</v>
      </c>
      <c r="E182" s="269">
        <v>344.85</v>
      </c>
      <c r="F182" s="269">
        <v>338.05</v>
      </c>
      <c r="G182" s="269">
        <v>327.10000000000002</v>
      </c>
      <c r="H182" s="269">
        <v>362.6</v>
      </c>
      <c r="I182" s="269">
        <v>373.54999999999995</v>
      </c>
      <c r="J182" s="269">
        <v>380.35</v>
      </c>
      <c r="K182" s="268">
        <v>366.75</v>
      </c>
      <c r="L182" s="268">
        <v>349</v>
      </c>
      <c r="M182" s="268">
        <v>4.7869000000000002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1665.45</v>
      </c>
      <c r="D183" s="269">
        <v>1670.3166666666666</v>
      </c>
      <c r="E183" s="269">
        <v>1647.6333333333332</v>
      </c>
      <c r="F183" s="269">
        <v>1629.8166666666666</v>
      </c>
      <c r="G183" s="269">
        <v>1607.1333333333332</v>
      </c>
      <c r="H183" s="269">
        <v>1688.1333333333332</v>
      </c>
      <c r="I183" s="269">
        <v>1710.8166666666666</v>
      </c>
      <c r="J183" s="269">
        <v>1728.6333333333332</v>
      </c>
      <c r="K183" s="268">
        <v>1693</v>
      </c>
      <c r="L183" s="268">
        <v>1652.5</v>
      </c>
      <c r="M183" s="268">
        <v>7.8095400000000001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490.45</v>
      </c>
      <c r="D184" s="269">
        <v>495.36666666666662</v>
      </c>
      <c r="E184" s="269">
        <v>473.73333333333323</v>
      </c>
      <c r="F184" s="269">
        <v>457.01666666666659</v>
      </c>
      <c r="G184" s="269">
        <v>435.38333333333321</v>
      </c>
      <c r="H184" s="269">
        <v>512.08333333333326</v>
      </c>
      <c r="I184" s="269">
        <v>533.71666666666658</v>
      </c>
      <c r="J184" s="269">
        <v>550.43333333333328</v>
      </c>
      <c r="K184" s="268">
        <v>517</v>
      </c>
      <c r="L184" s="268">
        <v>478.65</v>
      </c>
      <c r="M184" s="268">
        <v>5.3792600000000004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2076.9</v>
      </c>
      <c r="D185" s="269">
        <v>2085</v>
      </c>
      <c r="E185" s="269">
        <v>2051.9</v>
      </c>
      <c r="F185" s="269">
        <v>2026.9</v>
      </c>
      <c r="G185" s="269">
        <v>1993.8000000000002</v>
      </c>
      <c r="H185" s="269">
        <v>2110</v>
      </c>
      <c r="I185" s="269">
        <v>2143.1000000000004</v>
      </c>
      <c r="J185" s="269">
        <v>2168.1</v>
      </c>
      <c r="K185" s="268">
        <v>2118.1</v>
      </c>
      <c r="L185" s="268">
        <v>2060</v>
      </c>
      <c r="M185" s="268">
        <v>0.31530000000000002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828.35</v>
      </c>
      <c r="D186" s="269">
        <v>837.83333333333337</v>
      </c>
      <c r="E186" s="269">
        <v>810.7166666666667</v>
      </c>
      <c r="F186" s="269">
        <v>793.08333333333337</v>
      </c>
      <c r="G186" s="269">
        <v>765.9666666666667</v>
      </c>
      <c r="H186" s="269">
        <v>855.4666666666667</v>
      </c>
      <c r="I186" s="269">
        <v>882.58333333333326</v>
      </c>
      <c r="J186" s="269">
        <v>900.2166666666667</v>
      </c>
      <c r="K186" s="268">
        <v>864.95</v>
      </c>
      <c r="L186" s="268">
        <v>820.2</v>
      </c>
      <c r="M186" s="268">
        <v>2.80951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290.3</v>
      </c>
      <c r="D187" s="269">
        <v>294.8</v>
      </c>
      <c r="E187" s="269">
        <v>281.40000000000003</v>
      </c>
      <c r="F187" s="269">
        <v>272.5</v>
      </c>
      <c r="G187" s="269">
        <v>259.10000000000002</v>
      </c>
      <c r="H187" s="269">
        <v>303.70000000000005</v>
      </c>
      <c r="I187" s="269">
        <v>317.10000000000002</v>
      </c>
      <c r="J187" s="269">
        <v>326.00000000000006</v>
      </c>
      <c r="K187" s="268">
        <v>308.2</v>
      </c>
      <c r="L187" s="268">
        <v>285.89999999999998</v>
      </c>
      <c r="M187" s="268">
        <v>7.8354999999999997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3600.6</v>
      </c>
      <c r="D188" s="269">
        <v>3611.5666666666671</v>
      </c>
      <c r="E188" s="269">
        <v>3526.6333333333341</v>
      </c>
      <c r="F188" s="269">
        <v>3452.666666666667</v>
      </c>
      <c r="G188" s="269">
        <v>3367.733333333334</v>
      </c>
      <c r="H188" s="269">
        <v>3685.5333333333342</v>
      </c>
      <c r="I188" s="269">
        <v>3770.4666666666676</v>
      </c>
      <c r="J188" s="269">
        <v>3844.4333333333343</v>
      </c>
      <c r="K188" s="268">
        <v>3696.5</v>
      </c>
      <c r="L188" s="268">
        <v>3537.6</v>
      </c>
      <c r="M188" s="268">
        <v>1.1262799999999999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487.2</v>
      </c>
      <c r="D189" s="269">
        <v>488.73333333333329</v>
      </c>
      <c r="E189" s="269">
        <v>478.61666666666656</v>
      </c>
      <c r="F189" s="269">
        <v>470.03333333333325</v>
      </c>
      <c r="G189" s="269">
        <v>459.91666666666652</v>
      </c>
      <c r="H189" s="269">
        <v>497.31666666666661</v>
      </c>
      <c r="I189" s="269">
        <v>507.43333333333328</v>
      </c>
      <c r="J189" s="269">
        <v>516.01666666666665</v>
      </c>
      <c r="K189" s="268">
        <v>498.85</v>
      </c>
      <c r="L189" s="268">
        <v>480.15</v>
      </c>
      <c r="M189" s="268">
        <v>13.04964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626.79999999999995</v>
      </c>
      <c r="D190" s="269">
        <v>637.6</v>
      </c>
      <c r="E190" s="269">
        <v>613.20000000000005</v>
      </c>
      <c r="F190" s="269">
        <v>599.6</v>
      </c>
      <c r="G190" s="269">
        <v>575.20000000000005</v>
      </c>
      <c r="H190" s="269">
        <v>651.20000000000005</v>
      </c>
      <c r="I190" s="269">
        <v>675.59999999999991</v>
      </c>
      <c r="J190" s="269">
        <v>689.2</v>
      </c>
      <c r="K190" s="268">
        <v>662</v>
      </c>
      <c r="L190" s="268">
        <v>624</v>
      </c>
      <c r="M190" s="268">
        <v>16.732679999999998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89</v>
      </c>
      <c r="D191" s="269">
        <v>88.95</v>
      </c>
      <c r="E191" s="269">
        <v>86</v>
      </c>
      <c r="F191" s="269">
        <v>83</v>
      </c>
      <c r="G191" s="269">
        <v>80.05</v>
      </c>
      <c r="H191" s="269">
        <v>91.95</v>
      </c>
      <c r="I191" s="269">
        <v>94.90000000000002</v>
      </c>
      <c r="J191" s="269">
        <v>97.9</v>
      </c>
      <c r="K191" s="268">
        <v>91.9</v>
      </c>
      <c r="L191" s="268">
        <v>85.95</v>
      </c>
      <c r="M191" s="268">
        <v>22.37565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125.15</v>
      </c>
      <c r="D192" s="269">
        <v>126.28333333333335</v>
      </c>
      <c r="E192" s="269">
        <v>123.66666666666669</v>
      </c>
      <c r="F192" s="269">
        <v>122.18333333333334</v>
      </c>
      <c r="G192" s="269">
        <v>119.56666666666668</v>
      </c>
      <c r="H192" s="269">
        <v>127.76666666666669</v>
      </c>
      <c r="I192" s="269">
        <v>130.38333333333333</v>
      </c>
      <c r="J192" s="269">
        <v>131.8666666666667</v>
      </c>
      <c r="K192" s="268">
        <v>128.9</v>
      </c>
      <c r="L192" s="268">
        <v>124.8</v>
      </c>
      <c r="M192" s="268">
        <v>15.060639999999999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222.35</v>
      </c>
      <c r="D193" s="269">
        <v>225.38333333333333</v>
      </c>
      <c r="E193" s="269">
        <v>217.41666666666666</v>
      </c>
      <c r="F193" s="269">
        <v>212.48333333333332</v>
      </c>
      <c r="G193" s="269">
        <v>204.51666666666665</v>
      </c>
      <c r="H193" s="269">
        <v>230.31666666666666</v>
      </c>
      <c r="I193" s="269">
        <v>238.28333333333336</v>
      </c>
      <c r="J193" s="269">
        <v>243.21666666666667</v>
      </c>
      <c r="K193" s="268">
        <v>233.35</v>
      </c>
      <c r="L193" s="268">
        <v>220.45</v>
      </c>
      <c r="M193" s="268">
        <v>11.13076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1051.2</v>
      </c>
      <c r="D194" s="269">
        <v>1065.8333333333333</v>
      </c>
      <c r="E194" s="269">
        <v>1033.7166666666665</v>
      </c>
      <c r="F194" s="269">
        <v>1016.2333333333331</v>
      </c>
      <c r="G194" s="269">
        <v>984.11666666666633</v>
      </c>
      <c r="H194" s="269">
        <v>1083.3166666666666</v>
      </c>
      <c r="I194" s="269">
        <v>1115.4333333333334</v>
      </c>
      <c r="J194" s="269">
        <v>1132.9166666666667</v>
      </c>
      <c r="K194" s="268">
        <v>1097.95</v>
      </c>
      <c r="L194" s="268">
        <v>1048.3499999999999</v>
      </c>
      <c r="M194" s="268">
        <v>1.1319900000000001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906.7</v>
      </c>
      <c r="D195" s="269">
        <v>902.0333333333333</v>
      </c>
      <c r="E195" s="269">
        <v>886.66666666666663</v>
      </c>
      <c r="F195" s="269">
        <v>866.63333333333333</v>
      </c>
      <c r="G195" s="269">
        <v>851.26666666666665</v>
      </c>
      <c r="H195" s="269">
        <v>922.06666666666661</v>
      </c>
      <c r="I195" s="269">
        <v>937.43333333333339</v>
      </c>
      <c r="J195" s="269">
        <v>957.46666666666658</v>
      </c>
      <c r="K195" s="268">
        <v>917.4</v>
      </c>
      <c r="L195" s="268">
        <v>882</v>
      </c>
      <c r="M195" s="268">
        <v>41.827019999999997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1851.1</v>
      </c>
      <c r="D196" s="269">
        <v>1861.6000000000001</v>
      </c>
      <c r="E196" s="269">
        <v>1836.5000000000002</v>
      </c>
      <c r="F196" s="269">
        <v>1821.9</v>
      </c>
      <c r="G196" s="269">
        <v>1796.8000000000002</v>
      </c>
      <c r="H196" s="269">
        <v>1876.2000000000003</v>
      </c>
      <c r="I196" s="269">
        <v>1901.3000000000002</v>
      </c>
      <c r="J196" s="269">
        <v>1915.9000000000003</v>
      </c>
      <c r="K196" s="268">
        <v>1886.7</v>
      </c>
      <c r="L196" s="268">
        <v>1847</v>
      </c>
      <c r="M196" s="268">
        <v>3.70567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1426.65</v>
      </c>
      <c r="D197" s="269">
        <v>1427.0333333333335</v>
      </c>
      <c r="E197" s="269">
        <v>1417.616666666667</v>
      </c>
      <c r="F197" s="269">
        <v>1408.5833333333335</v>
      </c>
      <c r="G197" s="269">
        <v>1399.166666666667</v>
      </c>
      <c r="H197" s="269">
        <v>1436.0666666666671</v>
      </c>
      <c r="I197" s="269">
        <v>1445.4833333333336</v>
      </c>
      <c r="J197" s="269">
        <v>1454.5166666666671</v>
      </c>
      <c r="K197" s="268">
        <v>1436.45</v>
      </c>
      <c r="L197" s="268">
        <v>1418</v>
      </c>
      <c r="M197" s="268">
        <v>44.617429999999999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522.75</v>
      </c>
      <c r="D198" s="269">
        <v>526.4</v>
      </c>
      <c r="E198" s="269">
        <v>516.34999999999991</v>
      </c>
      <c r="F198" s="269">
        <v>509.94999999999993</v>
      </c>
      <c r="G198" s="269">
        <v>499.89999999999986</v>
      </c>
      <c r="H198" s="269">
        <v>532.79999999999995</v>
      </c>
      <c r="I198" s="269">
        <v>542.84999999999991</v>
      </c>
      <c r="J198" s="269">
        <v>549.25</v>
      </c>
      <c r="K198" s="268">
        <v>536.45000000000005</v>
      </c>
      <c r="L198" s="268">
        <v>520</v>
      </c>
      <c r="M198" s="268">
        <v>39.748040000000003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69.2</v>
      </c>
      <c r="D199" s="269">
        <v>70.266666666666666</v>
      </c>
      <c r="E199" s="269">
        <v>67.583333333333329</v>
      </c>
      <c r="F199" s="269">
        <v>65.966666666666669</v>
      </c>
      <c r="G199" s="269">
        <v>63.283333333333331</v>
      </c>
      <c r="H199" s="269">
        <v>71.883333333333326</v>
      </c>
      <c r="I199" s="269">
        <v>74.566666666666663</v>
      </c>
      <c r="J199" s="269">
        <v>76.183333333333323</v>
      </c>
      <c r="K199" s="268">
        <v>72.95</v>
      </c>
      <c r="L199" s="268">
        <v>68.650000000000006</v>
      </c>
      <c r="M199" s="268">
        <v>73.792749999999998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3507.25</v>
      </c>
      <c r="D200" s="269">
        <v>3549.0833333333335</v>
      </c>
      <c r="E200" s="269">
        <v>3458.166666666667</v>
      </c>
      <c r="F200" s="269">
        <v>3409.0833333333335</v>
      </c>
      <c r="G200" s="269">
        <v>3318.166666666667</v>
      </c>
      <c r="H200" s="269">
        <v>3598.166666666667</v>
      </c>
      <c r="I200" s="269">
        <v>3689.0833333333339</v>
      </c>
      <c r="J200" s="269">
        <v>3738.166666666667</v>
      </c>
      <c r="K200" s="268">
        <v>3640</v>
      </c>
      <c r="L200" s="268">
        <v>3500</v>
      </c>
      <c r="M200" s="268">
        <v>0.12988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980.45</v>
      </c>
      <c r="D201" s="269">
        <v>984.15</v>
      </c>
      <c r="E201" s="269">
        <v>961.3</v>
      </c>
      <c r="F201" s="269">
        <v>942.15</v>
      </c>
      <c r="G201" s="269">
        <v>919.3</v>
      </c>
      <c r="H201" s="269">
        <v>1003.3</v>
      </c>
      <c r="I201" s="269">
        <v>1026.1500000000001</v>
      </c>
      <c r="J201" s="269">
        <v>1045.3</v>
      </c>
      <c r="K201" s="268">
        <v>1007</v>
      </c>
      <c r="L201" s="268">
        <v>965</v>
      </c>
      <c r="M201" s="268">
        <v>4.26797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16.2</v>
      </c>
      <c r="D202" s="269">
        <v>16.316666666666666</v>
      </c>
      <c r="E202" s="269">
        <v>15.783333333333331</v>
      </c>
      <c r="F202" s="269">
        <v>15.366666666666665</v>
      </c>
      <c r="G202" s="269">
        <v>14.83333333333333</v>
      </c>
      <c r="H202" s="269">
        <v>16.733333333333334</v>
      </c>
      <c r="I202" s="269">
        <v>17.266666666666673</v>
      </c>
      <c r="J202" s="269">
        <v>17.683333333333334</v>
      </c>
      <c r="K202" s="268">
        <v>16.850000000000001</v>
      </c>
      <c r="L202" s="268">
        <v>15.9</v>
      </c>
      <c r="M202" s="268">
        <v>29.997949999999999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1018.55</v>
      </c>
      <c r="D203" s="269">
        <v>1022.5166666666668</v>
      </c>
      <c r="E203" s="269">
        <v>996.03333333333353</v>
      </c>
      <c r="F203" s="269">
        <v>973.51666666666677</v>
      </c>
      <c r="G203" s="269">
        <v>947.03333333333353</v>
      </c>
      <c r="H203" s="269">
        <v>1045.0333333333335</v>
      </c>
      <c r="I203" s="269">
        <v>1071.5166666666669</v>
      </c>
      <c r="J203" s="269">
        <v>1094.0333333333335</v>
      </c>
      <c r="K203" s="268">
        <v>1049</v>
      </c>
      <c r="L203" s="268">
        <v>1000</v>
      </c>
      <c r="M203" s="268">
        <v>0.23522999999999999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1292.8499999999999</v>
      </c>
      <c r="D204" s="269">
        <v>1290.0666666666666</v>
      </c>
      <c r="E204" s="269">
        <v>1273.0333333333333</v>
      </c>
      <c r="F204" s="269">
        <v>1253.2166666666667</v>
      </c>
      <c r="G204" s="269">
        <v>1236.1833333333334</v>
      </c>
      <c r="H204" s="269">
        <v>1309.8833333333332</v>
      </c>
      <c r="I204" s="269">
        <v>1326.9166666666665</v>
      </c>
      <c r="J204" s="269">
        <v>1346.7333333333331</v>
      </c>
      <c r="K204" s="268">
        <v>1307.0999999999999</v>
      </c>
      <c r="L204" s="268">
        <v>1270.25</v>
      </c>
      <c r="M204" s="268">
        <v>6.79026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93.2</v>
      </c>
      <c r="D205" s="269">
        <v>94.15000000000002</v>
      </c>
      <c r="E205" s="269">
        <v>91.150000000000034</v>
      </c>
      <c r="F205" s="269">
        <v>89.100000000000009</v>
      </c>
      <c r="G205" s="269">
        <v>86.100000000000023</v>
      </c>
      <c r="H205" s="269">
        <v>96.200000000000045</v>
      </c>
      <c r="I205" s="269">
        <v>99.200000000000017</v>
      </c>
      <c r="J205" s="269">
        <v>101.25000000000006</v>
      </c>
      <c r="K205" s="268">
        <v>97.15</v>
      </c>
      <c r="L205" s="268">
        <v>92.1</v>
      </c>
      <c r="M205" s="268">
        <v>7.8804400000000001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2721.35</v>
      </c>
      <c r="D206" s="269">
        <v>2715.4666666666667</v>
      </c>
      <c r="E206" s="269">
        <v>2676.0833333333335</v>
      </c>
      <c r="F206" s="269">
        <v>2630.8166666666666</v>
      </c>
      <c r="G206" s="269">
        <v>2591.4333333333334</v>
      </c>
      <c r="H206" s="269">
        <v>2760.7333333333336</v>
      </c>
      <c r="I206" s="269">
        <v>2800.1166666666668</v>
      </c>
      <c r="J206" s="269">
        <v>2845.3833333333337</v>
      </c>
      <c r="K206" s="268">
        <v>2754.85</v>
      </c>
      <c r="L206" s="268">
        <v>2670.2</v>
      </c>
      <c r="M206" s="268">
        <v>6.1091800000000003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328.8</v>
      </c>
      <c r="D207" s="269">
        <v>326.01666666666665</v>
      </c>
      <c r="E207" s="269">
        <v>311.33333333333331</v>
      </c>
      <c r="F207" s="269">
        <v>293.86666666666667</v>
      </c>
      <c r="G207" s="269">
        <v>279.18333333333334</v>
      </c>
      <c r="H207" s="269">
        <v>343.48333333333329</v>
      </c>
      <c r="I207" s="269">
        <v>358.16666666666669</v>
      </c>
      <c r="J207" s="269">
        <v>375.63333333333327</v>
      </c>
      <c r="K207" s="268">
        <v>340.7</v>
      </c>
      <c r="L207" s="268">
        <v>308.55</v>
      </c>
      <c r="M207" s="268">
        <v>6.3090099999999998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373.4</v>
      </c>
      <c r="D208" s="269">
        <v>377.66666666666669</v>
      </c>
      <c r="E208" s="269">
        <v>365.33333333333337</v>
      </c>
      <c r="F208" s="269">
        <v>357.26666666666671</v>
      </c>
      <c r="G208" s="269">
        <v>344.93333333333339</v>
      </c>
      <c r="H208" s="269">
        <v>385.73333333333335</v>
      </c>
      <c r="I208" s="269">
        <v>398.06666666666672</v>
      </c>
      <c r="J208" s="269">
        <v>406.13333333333333</v>
      </c>
      <c r="K208" s="268">
        <v>390</v>
      </c>
      <c r="L208" s="268">
        <v>369.6</v>
      </c>
      <c r="M208" s="268">
        <v>130.92570000000001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1260.05</v>
      </c>
      <c r="D209" s="269">
        <v>1279.6499999999999</v>
      </c>
      <c r="E209" s="269">
        <v>1235.3999999999996</v>
      </c>
      <c r="F209" s="269">
        <v>1210.7499999999998</v>
      </c>
      <c r="G209" s="269">
        <v>1166.4999999999995</v>
      </c>
      <c r="H209" s="269">
        <v>1304.2999999999997</v>
      </c>
      <c r="I209" s="269">
        <v>1348.5500000000002</v>
      </c>
      <c r="J209" s="269">
        <v>1373.1999999999998</v>
      </c>
      <c r="K209" s="268">
        <v>1323.9</v>
      </c>
      <c r="L209" s="268">
        <v>1255</v>
      </c>
      <c r="M209" s="268">
        <v>0.81049000000000004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2339.65</v>
      </c>
      <c r="D210" s="269">
        <v>2339.7000000000003</v>
      </c>
      <c r="E210" s="269">
        <v>2271.4500000000007</v>
      </c>
      <c r="F210" s="269">
        <v>2203.2500000000005</v>
      </c>
      <c r="G210" s="269">
        <v>2135.0000000000009</v>
      </c>
      <c r="H210" s="269">
        <v>2407.9000000000005</v>
      </c>
      <c r="I210" s="269">
        <v>2476.1499999999996</v>
      </c>
      <c r="J210" s="269">
        <v>2544.3500000000004</v>
      </c>
      <c r="K210" s="268">
        <v>2407.9499999999998</v>
      </c>
      <c r="L210" s="268">
        <v>2271.5</v>
      </c>
      <c r="M210" s="268">
        <v>14.536199999999999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105.9</v>
      </c>
      <c r="D211" s="269">
        <v>107.38333333333333</v>
      </c>
      <c r="E211" s="269">
        <v>102.91666666666666</v>
      </c>
      <c r="F211" s="269">
        <v>99.933333333333337</v>
      </c>
      <c r="G211" s="269">
        <v>95.466666666666669</v>
      </c>
      <c r="H211" s="269">
        <v>110.36666666666665</v>
      </c>
      <c r="I211" s="269">
        <v>114.83333333333331</v>
      </c>
      <c r="J211" s="269">
        <v>117.81666666666663</v>
      </c>
      <c r="K211" s="268">
        <v>111.85</v>
      </c>
      <c r="L211" s="268">
        <v>104.4</v>
      </c>
      <c r="M211" s="268">
        <v>45.065190000000001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219.9</v>
      </c>
      <c r="D212" s="269">
        <v>223.61666666666665</v>
      </c>
      <c r="E212" s="269">
        <v>215.23333333333329</v>
      </c>
      <c r="F212" s="269">
        <v>210.56666666666663</v>
      </c>
      <c r="G212" s="269">
        <v>202.18333333333328</v>
      </c>
      <c r="H212" s="269">
        <v>228.2833333333333</v>
      </c>
      <c r="I212" s="269">
        <v>236.66666666666669</v>
      </c>
      <c r="J212" s="269">
        <v>241.33333333333331</v>
      </c>
      <c r="K212" s="268">
        <v>232</v>
      </c>
      <c r="L212" s="268">
        <v>218.95</v>
      </c>
      <c r="M212" s="268">
        <v>41.092019999999998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2660.55</v>
      </c>
      <c r="D213" s="269">
        <v>2677.5333333333333</v>
      </c>
      <c r="E213" s="269">
        <v>2626.0666666666666</v>
      </c>
      <c r="F213" s="269">
        <v>2591.5833333333335</v>
      </c>
      <c r="G213" s="269">
        <v>2540.1166666666668</v>
      </c>
      <c r="H213" s="269">
        <v>2712.0166666666664</v>
      </c>
      <c r="I213" s="269">
        <v>2763.4833333333327</v>
      </c>
      <c r="J213" s="269">
        <v>2797.9666666666662</v>
      </c>
      <c r="K213" s="268">
        <v>2729</v>
      </c>
      <c r="L213" s="268">
        <v>2643.05</v>
      </c>
      <c r="M213" s="268">
        <v>26.785509999999999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272.45</v>
      </c>
      <c r="D214" s="269">
        <v>272.48333333333335</v>
      </c>
      <c r="E214" s="269">
        <v>268.9666666666667</v>
      </c>
      <c r="F214" s="269">
        <v>265.48333333333335</v>
      </c>
      <c r="G214" s="269">
        <v>261.9666666666667</v>
      </c>
      <c r="H214" s="269">
        <v>275.9666666666667</v>
      </c>
      <c r="I214" s="269">
        <v>279.48333333333335</v>
      </c>
      <c r="J214" s="269">
        <v>282.9666666666667</v>
      </c>
      <c r="K214" s="268">
        <v>276</v>
      </c>
      <c r="L214" s="268">
        <v>269</v>
      </c>
      <c r="M214" s="268">
        <v>2.9658600000000002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3508.05</v>
      </c>
      <c r="D215" s="269">
        <v>3496.7999999999997</v>
      </c>
      <c r="E215" s="269">
        <v>3424.5999999999995</v>
      </c>
      <c r="F215" s="269">
        <v>3341.1499999999996</v>
      </c>
      <c r="G215" s="269">
        <v>3268.9499999999994</v>
      </c>
      <c r="H215" s="269">
        <v>3580.2499999999995</v>
      </c>
      <c r="I215" s="269">
        <v>3652.4499999999994</v>
      </c>
      <c r="J215" s="269">
        <v>3735.8999999999996</v>
      </c>
      <c r="K215" s="268">
        <v>3569</v>
      </c>
      <c r="L215" s="268">
        <v>3413.35</v>
      </c>
      <c r="M215" s="268">
        <v>0.33360000000000001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846.05</v>
      </c>
      <c r="D216" s="269">
        <v>847.0333333333333</v>
      </c>
      <c r="E216" s="269">
        <v>830.01666666666665</v>
      </c>
      <c r="F216" s="269">
        <v>813.98333333333335</v>
      </c>
      <c r="G216" s="269">
        <v>796.9666666666667</v>
      </c>
      <c r="H216" s="269">
        <v>863.06666666666661</v>
      </c>
      <c r="I216" s="269">
        <v>880.08333333333326</v>
      </c>
      <c r="J216" s="269">
        <v>896.11666666666656</v>
      </c>
      <c r="K216" s="268">
        <v>864.05</v>
      </c>
      <c r="L216" s="268">
        <v>831</v>
      </c>
      <c r="M216" s="268">
        <v>0.78588999999999998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39715.9</v>
      </c>
      <c r="D217" s="269">
        <v>39777.133333333331</v>
      </c>
      <c r="E217" s="269">
        <v>39114.266666666663</v>
      </c>
      <c r="F217" s="269">
        <v>38512.633333333331</v>
      </c>
      <c r="G217" s="269">
        <v>37849.766666666663</v>
      </c>
      <c r="H217" s="269">
        <v>40378.766666666663</v>
      </c>
      <c r="I217" s="269">
        <v>41041.633333333331</v>
      </c>
      <c r="J217" s="269">
        <v>41643.266666666663</v>
      </c>
      <c r="K217" s="268">
        <v>40440</v>
      </c>
      <c r="L217" s="268">
        <v>39175.5</v>
      </c>
      <c r="M217" s="268">
        <v>5.3510000000000002E-2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34.9</v>
      </c>
      <c r="D218" s="269">
        <v>34.916666666666664</v>
      </c>
      <c r="E218" s="269">
        <v>34.333333333333329</v>
      </c>
      <c r="F218" s="269">
        <v>33.766666666666666</v>
      </c>
      <c r="G218" s="269">
        <v>33.18333333333333</v>
      </c>
      <c r="H218" s="269">
        <v>35.483333333333327</v>
      </c>
      <c r="I218" s="269">
        <v>36.066666666666656</v>
      </c>
      <c r="J218" s="269">
        <v>36.633333333333326</v>
      </c>
      <c r="K218" s="268">
        <v>35.5</v>
      </c>
      <c r="L218" s="268">
        <v>34.35</v>
      </c>
      <c r="M218" s="268">
        <v>14.09172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2309.65</v>
      </c>
      <c r="D219" s="269">
        <v>2318.75</v>
      </c>
      <c r="E219" s="269">
        <v>2295.9</v>
      </c>
      <c r="F219" s="269">
        <v>2282.15</v>
      </c>
      <c r="G219" s="269">
        <v>2259.3000000000002</v>
      </c>
      <c r="H219" s="269">
        <v>2332.5</v>
      </c>
      <c r="I219" s="269">
        <v>2355.3500000000004</v>
      </c>
      <c r="J219" s="269">
        <v>2369.1</v>
      </c>
      <c r="K219" s="268">
        <v>2341.6</v>
      </c>
      <c r="L219" s="268">
        <v>2305</v>
      </c>
      <c r="M219" s="268">
        <v>26.797190000000001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861.05</v>
      </c>
      <c r="D220" s="269">
        <v>866.04999999999984</v>
      </c>
      <c r="E220" s="269">
        <v>854.1999999999997</v>
      </c>
      <c r="F220" s="269">
        <v>847.34999999999991</v>
      </c>
      <c r="G220" s="269">
        <v>835.49999999999977</v>
      </c>
      <c r="H220" s="269">
        <v>872.89999999999964</v>
      </c>
      <c r="I220" s="269">
        <v>884.74999999999977</v>
      </c>
      <c r="J220" s="269">
        <v>891.59999999999957</v>
      </c>
      <c r="K220" s="268">
        <v>877.9</v>
      </c>
      <c r="L220" s="268">
        <v>859.2</v>
      </c>
      <c r="M220" s="268">
        <v>142.0864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1145.5999999999999</v>
      </c>
      <c r="D221" s="269">
        <v>1155.2333333333333</v>
      </c>
      <c r="E221" s="269">
        <v>1132.5166666666667</v>
      </c>
      <c r="F221" s="269">
        <v>1119.4333333333334</v>
      </c>
      <c r="G221" s="269">
        <v>1096.7166666666667</v>
      </c>
      <c r="H221" s="269">
        <v>1168.3166666666666</v>
      </c>
      <c r="I221" s="269">
        <v>1191.0333333333333</v>
      </c>
      <c r="J221" s="269">
        <v>1204.1166666666666</v>
      </c>
      <c r="K221" s="268">
        <v>1177.95</v>
      </c>
      <c r="L221" s="268">
        <v>1142.1500000000001</v>
      </c>
      <c r="M221" s="268">
        <v>9.8872099999999996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535.15</v>
      </c>
      <c r="D222" s="269">
        <v>535.9</v>
      </c>
      <c r="E222" s="269">
        <v>527.69999999999993</v>
      </c>
      <c r="F222" s="269">
        <v>520.25</v>
      </c>
      <c r="G222" s="269">
        <v>512.04999999999995</v>
      </c>
      <c r="H222" s="269">
        <v>543.34999999999991</v>
      </c>
      <c r="I222" s="269">
        <v>551.54999999999995</v>
      </c>
      <c r="J222" s="269">
        <v>558.99999999999989</v>
      </c>
      <c r="K222" s="268">
        <v>544.1</v>
      </c>
      <c r="L222" s="268">
        <v>528.45000000000005</v>
      </c>
      <c r="M222" s="268">
        <v>10.392469999999999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515.5</v>
      </c>
      <c r="D223" s="269">
        <v>515.83333333333337</v>
      </c>
      <c r="E223" s="269">
        <v>504.86666666666679</v>
      </c>
      <c r="F223" s="269">
        <v>494.23333333333341</v>
      </c>
      <c r="G223" s="269">
        <v>483.26666666666682</v>
      </c>
      <c r="H223" s="269">
        <v>526.4666666666667</v>
      </c>
      <c r="I223" s="269">
        <v>537.43333333333317</v>
      </c>
      <c r="J223" s="269">
        <v>548.06666666666672</v>
      </c>
      <c r="K223" s="268">
        <v>526.79999999999995</v>
      </c>
      <c r="L223" s="268">
        <v>505.2</v>
      </c>
      <c r="M223" s="268">
        <v>2.68066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40.25</v>
      </c>
      <c r="D224" s="269">
        <v>40.866666666666667</v>
      </c>
      <c r="E224" s="269">
        <v>39.433333333333337</v>
      </c>
      <c r="F224" s="269">
        <v>38.616666666666667</v>
      </c>
      <c r="G224" s="269">
        <v>37.183333333333337</v>
      </c>
      <c r="H224" s="269">
        <v>41.683333333333337</v>
      </c>
      <c r="I224" s="269">
        <v>43.11666666666666</v>
      </c>
      <c r="J224" s="269">
        <v>43.933333333333337</v>
      </c>
      <c r="K224" s="268">
        <v>42.3</v>
      </c>
      <c r="L224" s="268">
        <v>40.049999999999997</v>
      </c>
      <c r="M224" s="268">
        <v>74.892219999999995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47.25</v>
      </c>
      <c r="D225" s="269">
        <v>47.300000000000004</v>
      </c>
      <c r="E225" s="269">
        <v>46.45000000000001</v>
      </c>
      <c r="F225" s="269">
        <v>45.650000000000006</v>
      </c>
      <c r="G225" s="269">
        <v>44.800000000000011</v>
      </c>
      <c r="H225" s="269">
        <v>48.100000000000009</v>
      </c>
      <c r="I225" s="269">
        <v>48.95</v>
      </c>
      <c r="J225" s="269">
        <v>49.750000000000007</v>
      </c>
      <c r="K225" s="268">
        <v>48.15</v>
      </c>
      <c r="L225" s="268">
        <v>46.5</v>
      </c>
      <c r="M225" s="268">
        <v>423.01787999999999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62.85</v>
      </c>
      <c r="D226" s="269">
        <v>63.583333333333336</v>
      </c>
      <c r="E226" s="269">
        <v>61.816666666666677</v>
      </c>
      <c r="F226" s="269">
        <v>60.783333333333339</v>
      </c>
      <c r="G226" s="269">
        <v>59.01666666666668</v>
      </c>
      <c r="H226" s="269">
        <v>64.616666666666674</v>
      </c>
      <c r="I226" s="269">
        <v>66.38333333333334</v>
      </c>
      <c r="J226" s="269">
        <v>67.416666666666671</v>
      </c>
      <c r="K226" s="268">
        <v>65.349999999999994</v>
      </c>
      <c r="L226" s="268">
        <v>62.55</v>
      </c>
      <c r="M226" s="268">
        <v>101.54812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900.15</v>
      </c>
      <c r="D227" s="269">
        <v>914.65</v>
      </c>
      <c r="E227" s="269">
        <v>869.9</v>
      </c>
      <c r="F227" s="269">
        <v>839.65</v>
      </c>
      <c r="G227" s="269">
        <v>794.9</v>
      </c>
      <c r="H227" s="269">
        <v>944.9</v>
      </c>
      <c r="I227" s="269">
        <v>989.65</v>
      </c>
      <c r="J227" s="269">
        <v>1019.9</v>
      </c>
      <c r="K227" s="268">
        <v>959.4</v>
      </c>
      <c r="L227" s="268">
        <v>884.4</v>
      </c>
      <c r="M227" s="268">
        <v>0.27886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352.45</v>
      </c>
      <c r="D228" s="269">
        <v>357.73333333333329</v>
      </c>
      <c r="E228" s="269">
        <v>344.81666666666661</v>
      </c>
      <c r="F228" s="269">
        <v>337.18333333333334</v>
      </c>
      <c r="G228" s="269">
        <v>324.26666666666665</v>
      </c>
      <c r="H228" s="269">
        <v>365.36666666666656</v>
      </c>
      <c r="I228" s="269">
        <v>378.28333333333319</v>
      </c>
      <c r="J228" s="269">
        <v>385.91666666666652</v>
      </c>
      <c r="K228" s="268">
        <v>370.65</v>
      </c>
      <c r="L228" s="268">
        <v>350.1</v>
      </c>
      <c r="M228" s="268">
        <v>13.04612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1715.95</v>
      </c>
      <c r="D229" s="269">
        <v>1732.1333333333332</v>
      </c>
      <c r="E229" s="269">
        <v>1690.0166666666664</v>
      </c>
      <c r="F229" s="269">
        <v>1664.0833333333333</v>
      </c>
      <c r="G229" s="269">
        <v>1621.9666666666665</v>
      </c>
      <c r="H229" s="269">
        <v>1758.0666666666664</v>
      </c>
      <c r="I229" s="269">
        <v>1800.1833333333332</v>
      </c>
      <c r="J229" s="269">
        <v>1826.1166666666663</v>
      </c>
      <c r="K229" s="268">
        <v>1774.25</v>
      </c>
      <c r="L229" s="268">
        <v>1706.2</v>
      </c>
      <c r="M229" s="268">
        <v>0.27827000000000002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203.95</v>
      </c>
      <c r="D230" s="269">
        <v>206.65</v>
      </c>
      <c r="E230" s="269">
        <v>197.3</v>
      </c>
      <c r="F230" s="269">
        <v>190.65</v>
      </c>
      <c r="G230" s="269">
        <v>181.3</v>
      </c>
      <c r="H230" s="269">
        <v>213.3</v>
      </c>
      <c r="I230" s="269">
        <v>222.64999999999998</v>
      </c>
      <c r="J230" s="269">
        <v>229.3</v>
      </c>
      <c r="K230" s="268">
        <v>216</v>
      </c>
      <c r="L230" s="268">
        <v>200</v>
      </c>
      <c r="M230" s="268">
        <v>15.24042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39.1</v>
      </c>
      <c r="D231" s="269">
        <v>39.116666666666667</v>
      </c>
      <c r="E231" s="269">
        <v>38.583333333333336</v>
      </c>
      <c r="F231" s="269">
        <v>38.06666666666667</v>
      </c>
      <c r="G231" s="269">
        <v>37.533333333333339</v>
      </c>
      <c r="H231" s="269">
        <v>39.633333333333333</v>
      </c>
      <c r="I231" s="269">
        <v>40.166666666666664</v>
      </c>
      <c r="J231" s="269">
        <v>40.68333333333333</v>
      </c>
      <c r="K231" s="268">
        <v>39.65</v>
      </c>
      <c r="L231" s="268">
        <v>38.6</v>
      </c>
      <c r="M231" s="268">
        <v>11.35866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332.6</v>
      </c>
      <c r="D232" s="269">
        <v>336.76666666666665</v>
      </c>
      <c r="E232" s="269">
        <v>327.58333333333331</v>
      </c>
      <c r="F232" s="269">
        <v>322.56666666666666</v>
      </c>
      <c r="G232" s="269">
        <v>313.38333333333333</v>
      </c>
      <c r="H232" s="269">
        <v>341.7833333333333</v>
      </c>
      <c r="I232" s="269">
        <v>350.9666666666667</v>
      </c>
      <c r="J232" s="269">
        <v>355.98333333333329</v>
      </c>
      <c r="K232" s="268">
        <v>345.95</v>
      </c>
      <c r="L232" s="268">
        <v>331.75</v>
      </c>
      <c r="M232" s="268">
        <v>162.05788999999999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100.7</v>
      </c>
      <c r="D233" s="269">
        <v>101.7</v>
      </c>
      <c r="E233" s="269">
        <v>99</v>
      </c>
      <c r="F233" s="269">
        <v>97.3</v>
      </c>
      <c r="G233" s="269">
        <v>94.6</v>
      </c>
      <c r="H233" s="269">
        <v>103.4</v>
      </c>
      <c r="I233" s="269">
        <v>106.10000000000002</v>
      </c>
      <c r="J233" s="269">
        <v>107.80000000000001</v>
      </c>
      <c r="K233" s="268">
        <v>104.4</v>
      </c>
      <c r="L233" s="268">
        <v>100</v>
      </c>
      <c r="M233" s="268">
        <v>3.9926699999999999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235.45</v>
      </c>
      <c r="D234" s="269">
        <v>239.96666666666667</v>
      </c>
      <c r="E234" s="269">
        <v>228.18333333333334</v>
      </c>
      <c r="F234" s="269">
        <v>220.91666666666666</v>
      </c>
      <c r="G234" s="269">
        <v>209.13333333333333</v>
      </c>
      <c r="H234" s="269">
        <v>247.23333333333335</v>
      </c>
      <c r="I234" s="269">
        <v>259.01666666666671</v>
      </c>
      <c r="J234" s="269">
        <v>266.28333333333336</v>
      </c>
      <c r="K234" s="268">
        <v>251.75</v>
      </c>
      <c r="L234" s="268">
        <v>232.7</v>
      </c>
      <c r="M234" s="268">
        <v>82.646320000000003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118.35</v>
      </c>
      <c r="D235" s="269">
        <v>117.53333333333335</v>
      </c>
      <c r="E235" s="269">
        <v>112.61666666666669</v>
      </c>
      <c r="F235" s="269">
        <v>106.88333333333334</v>
      </c>
      <c r="G235" s="269">
        <v>101.96666666666668</v>
      </c>
      <c r="H235" s="269">
        <v>123.26666666666669</v>
      </c>
      <c r="I235" s="269">
        <v>128.18333333333334</v>
      </c>
      <c r="J235" s="269">
        <v>133.91666666666669</v>
      </c>
      <c r="K235" s="268">
        <v>122.45</v>
      </c>
      <c r="L235" s="268">
        <v>111.8</v>
      </c>
      <c r="M235" s="268">
        <v>182.72971999999999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72.599999999999994</v>
      </c>
      <c r="D236" s="269">
        <v>73.016666666666666</v>
      </c>
      <c r="E236" s="269">
        <v>70.483333333333334</v>
      </c>
      <c r="F236" s="269">
        <v>68.366666666666674</v>
      </c>
      <c r="G236" s="269">
        <v>65.833333333333343</v>
      </c>
      <c r="H236" s="269">
        <v>75.133333333333326</v>
      </c>
      <c r="I236" s="269">
        <v>77.666666666666657</v>
      </c>
      <c r="J236" s="269">
        <v>79.783333333333317</v>
      </c>
      <c r="K236" s="268">
        <v>75.55</v>
      </c>
      <c r="L236" s="268">
        <v>70.900000000000006</v>
      </c>
      <c r="M236" s="268">
        <v>80.294560000000004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4363.3500000000004</v>
      </c>
      <c r="D237" s="269">
        <v>4333.2166666666672</v>
      </c>
      <c r="E237" s="269">
        <v>4260.1333333333341</v>
      </c>
      <c r="F237" s="269">
        <v>4156.916666666667</v>
      </c>
      <c r="G237" s="269">
        <v>4083.8333333333339</v>
      </c>
      <c r="H237" s="269">
        <v>4436.4333333333343</v>
      </c>
      <c r="I237" s="269">
        <v>4509.5166666666664</v>
      </c>
      <c r="J237" s="269">
        <v>4612.7333333333345</v>
      </c>
      <c r="K237" s="268">
        <v>4406.3</v>
      </c>
      <c r="L237" s="268">
        <v>4230</v>
      </c>
      <c r="M237" s="268">
        <v>1.5365500000000001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186.2</v>
      </c>
      <c r="D238" s="269">
        <v>188.2833333333333</v>
      </c>
      <c r="E238" s="269">
        <v>181.61666666666662</v>
      </c>
      <c r="F238" s="269">
        <v>177.0333333333333</v>
      </c>
      <c r="G238" s="269">
        <v>170.36666666666662</v>
      </c>
      <c r="H238" s="269">
        <v>192.86666666666662</v>
      </c>
      <c r="I238" s="269">
        <v>199.5333333333333</v>
      </c>
      <c r="J238" s="269">
        <v>204.11666666666662</v>
      </c>
      <c r="K238" s="268">
        <v>194.95</v>
      </c>
      <c r="L238" s="268">
        <v>183.7</v>
      </c>
      <c r="M238" s="268">
        <v>14.9626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142.75</v>
      </c>
      <c r="D239" s="269">
        <v>143.5</v>
      </c>
      <c r="E239" s="269">
        <v>140.25</v>
      </c>
      <c r="F239" s="269">
        <v>137.75</v>
      </c>
      <c r="G239" s="269">
        <v>134.5</v>
      </c>
      <c r="H239" s="269">
        <v>146</v>
      </c>
      <c r="I239" s="269">
        <v>149.25</v>
      </c>
      <c r="J239" s="269">
        <v>151.75</v>
      </c>
      <c r="K239" s="268">
        <v>146.75</v>
      </c>
      <c r="L239" s="268">
        <v>141</v>
      </c>
      <c r="M239" s="268">
        <v>86.340649999999997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316.3</v>
      </c>
      <c r="D240" s="269">
        <v>317.16666666666669</v>
      </c>
      <c r="E240" s="269">
        <v>304.58333333333337</v>
      </c>
      <c r="F240" s="269">
        <v>292.86666666666667</v>
      </c>
      <c r="G240" s="269">
        <v>280.28333333333336</v>
      </c>
      <c r="H240" s="269">
        <v>328.88333333333338</v>
      </c>
      <c r="I240" s="269">
        <v>341.46666666666675</v>
      </c>
      <c r="J240" s="269">
        <v>353.18333333333339</v>
      </c>
      <c r="K240" s="268">
        <v>329.75</v>
      </c>
      <c r="L240" s="268">
        <v>305.45</v>
      </c>
      <c r="M240" s="268">
        <v>78.182479999999998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66.05</v>
      </c>
      <c r="D241" s="269">
        <v>66.45</v>
      </c>
      <c r="E241" s="269">
        <v>65.5</v>
      </c>
      <c r="F241" s="269">
        <v>64.95</v>
      </c>
      <c r="G241" s="269">
        <v>64</v>
      </c>
      <c r="H241" s="269">
        <v>67</v>
      </c>
      <c r="I241" s="269">
        <v>67.950000000000017</v>
      </c>
      <c r="J241" s="269">
        <v>68.5</v>
      </c>
      <c r="K241" s="268">
        <v>67.400000000000006</v>
      </c>
      <c r="L241" s="268">
        <v>65.900000000000006</v>
      </c>
      <c r="M241" s="268">
        <v>191.94238000000001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17.100000000000001</v>
      </c>
      <c r="D242" s="269">
        <v>17.25</v>
      </c>
      <c r="E242" s="269">
        <v>16.75</v>
      </c>
      <c r="F242" s="269">
        <v>16.399999999999999</v>
      </c>
      <c r="G242" s="269">
        <v>15.899999999999999</v>
      </c>
      <c r="H242" s="269">
        <v>17.600000000000001</v>
      </c>
      <c r="I242" s="269">
        <v>18.100000000000001</v>
      </c>
      <c r="J242" s="269">
        <v>18.450000000000003</v>
      </c>
      <c r="K242" s="268">
        <v>17.75</v>
      </c>
      <c r="L242" s="268">
        <v>16.899999999999999</v>
      </c>
      <c r="M242" s="268">
        <v>33.713070000000002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664.5</v>
      </c>
      <c r="D243" s="269">
        <v>668.9666666666667</v>
      </c>
      <c r="E243" s="269">
        <v>656.53333333333342</v>
      </c>
      <c r="F243" s="269">
        <v>648.56666666666672</v>
      </c>
      <c r="G243" s="269">
        <v>636.13333333333344</v>
      </c>
      <c r="H243" s="269">
        <v>676.93333333333339</v>
      </c>
      <c r="I243" s="269">
        <v>689.36666666666679</v>
      </c>
      <c r="J243" s="269">
        <v>697.33333333333337</v>
      </c>
      <c r="K243" s="268">
        <v>681.4</v>
      </c>
      <c r="L243" s="268">
        <v>661</v>
      </c>
      <c r="M243" s="268">
        <v>32.494900000000001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20.9</v>
      </c>
      <c r="D244" s="269">
        <v>20.983333333333334</v>
      </c>
      <c r="E244" s="269">
        <v>20.716666666666669</v>
      </c>
      <c r="F244" s="269">
        <v>20.533333333333335</v>
      </c>
      <c r="G244" s="269">
        <v>20.266666666666669</v>
      </c>
      <c r="H244" s="269">
        <v>21.166666666666668</v>
      </c>
      <c r="I244" s="269">
        <v>21.433333333333334</v>
      </c>
      <c r="J244" s="269">
        <v>21.616666666666667</v>
      </c>
      <c r="K244" s="268">
        <v>21.25</v>
      </c>
      <c r="L244" s="268">
        <v>20.8</v>
      </c>
      <c r="M244" s="268">
        <v>62.581829999999997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1508.6</v>
      </c>
      <c r="D245" s="269">
        <v>1514.8</v>
      </c>
      <c r="E245" s="269">
        <v>1479.8</v>
      </c>
      <c r="F245" s="269">
        <v>1451</v>
      </c>
      <c r="G245" s="269">
        <v>1416</v>
      </c>
      <c r="H245" s="269">
        <v>1543.6</v>
      </c>
      <c r="I245" s="269">
        <v>1578.6</v>
      </c>
      <c r="J245" s="269">
        <v>1607.3999999999999</v>
      </c>
      <c r="K245" s="268">
        <v>1549.8</v>
      </c>
      <c r="L245" s="268">
        <v>1486</v>
      </c>
      <c r="M245" s="268">
        <v>0.33618999999999999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138.44999999999999</v>
      </c>
      <c r="D246" s="269">
        <v>139.29999999999998</v>
      </c>
      <c r="E246" s="269">
        <v>133.34999999999997</v>
      </c>
      <c r="F246" s="269">
        <v>128.24999999999997</v>
      </c>
      <c r="G246" s="269">
        <v>122.29999999999995</v>
      </c>
      <c r="H246" s="269">
        <v>144.39999999999998</v>
      </c>
      <c r="I246" s="269">
        <v>150.34999999999997</v>
      </c>
      <c r="J246" s="269">
        <v>155.44999999999999</v>
      </c>
      <c r="K246" s="268">
        <v>145.25</v>
      </c>
      <c r="L246" s="268">
        <v>134.19999999999999</v>
      </c>
      <c r="M246" s="268">
        <v>4.0265500000000003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333.55</v>
      </c>
      <c r="D247" s="269">
        <v>335.51666666666665</v>
      </c>
      <c r="E247" s="269">
        <v>324.0333333333333</v>
      </c>
      <c r="F247" s="269">
        <v>314.51666666666665</v>
      </c>
      <c r="G247" s="269">
        <v>303.0333333333333</v>
      </c>
      <c r="H247" s="269">
        <v>345.0333333333333</v>
      </c>
      <c r="I247" s="269">
        <v>356.51666666666665</v>
      </c>
      <c r="J247" s="269">
        <v>366.0333333333333</v>
      </c>
      <c r="K247" s="268">
        <v>347</v>
      </c>
      <c r="L247" s="268">
        <v>326</v>
      </c>
      <c r="M247" s="268">
        <v>3.4824899999999999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395.8</v>
      </c>
      <c r="D248" s="269">
        <v>397.26666666666671</v>
      </c>
      <c r="E248" s="269">
        <v>388.18333333333339</v>
      </c>
      <c r="F248" s="269">
        <v>380.56666666666666</v>
      </c>
      <c r="G248" s="269">
        <v>371.48333333333335</v>
      </c>
      <c r="H248" s="269">
        <v>404.88333333333344</v>
      </c>
      <c r="I248" s="269">
        <v>413.96666666666681</v>
      </c>
      <c r="J248" s="269">
        <v>421.58333333333348</v>
      </c>
      <c r="K248" s="268">
        <v>406.35</v>
      </c>
      <c r="L248" s="268">
        <v>389.65</v>
      </c>
      <c r="M248" s="268">
        <v>28.161470000000001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186</v>
      </c>
      <c r="D249" s="269">
        <v>187.79999999999998</v>
      </c>
      <c r="E249" s="269">
        <v>183.59999999999997</v>
      </c>
      <c r="F249" s="269">
        <v>181.2</v>
      </c>
      <c r="G249" s="269">
        <v>176.99999999999997</v>
      </c>
      <c r="H249" s="269">
        <v>190.19999999999996</v>
      </c>
      <c r="I249" s="269">
        <v>194.39999999999995</v>
      </c>
      <c r="J249" s="269">
        <v>196.79999999999995</v>
      </c>
      <c r="K249" s="268">
        <v>192</v>
      </c>
      <c r="L249" s="268">
        <v>185.4</v>
      </c>
      <c r="M249" s="268">
        <v>14.78026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1149.5999999999999</v>
      </c>
      <c r="D250" s="269">
        <v>1155.1000000000001</v>
      </c>
      <c r="E250" s="269">
        <v>1130.2000000000003</v>
      </c>
      <c r="F250" s="269">
        <v>1110.8000000000002</v>
      </c>
      <c r="G250" s="269">
        <v>1085.9000000000003</v>
      </c>
      <c r="H250" s="269">
        <v>1174.5000000000002</v>
      </c>
      <c r="I250" s="269">
        <v>1199.4000000000003</v>
      </c>
      <c r="J250" s="269">
        <v>1218.8000000000002</v>
      </c>
      <c r="K250" s="268">
        <v>1180</v>
      </c>
      <c r="L250" s="268">
        <v>1135.7</v>
      </c>
      <c r="M250" s="268">
        <v>50.825760000000002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14.5</v>
      </c>
      <c r="D251" s="269">
        <v>14.549999999999999</v>
      </c>
      <c r="E251" s="269">
        <v>14.149999999999999</v>
      </c>
      <c r="F251" s="269">
        <v>13.799999999999999</v>
      </c>
      <c r="G251" s="269">
        <v>13.399999999999999</v>
      </c>
      <c r="H251" s="269">
        <v>14.899999999999999</v>
      </c>
      <c r="I251" s="269">
        <v>15.3</v>
      </c>
      <c r="J251" s="269">
        <v>15.649999999999999</v>
      </c>
      <c r="K251" s="268">
        <v>14.95</v>
      </c>
      <c r="L251" s="268">
        <v>14.2</v>
      </c>
      <c r="M251" s="268">
        <v>26.85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3705.85</v>
      </c>
      <c r="D252" s="269">
        <v>3760.2166666666672</v>
      </c>
      <c r="E252" s="269">
        <v>3640.4333333333343</v>
      </c>
      <c r="F252" s="269">
        <v>3575.0166666666673</v>
      </c>
      <c r="G252" s="269">
        <v>3455.2333333333345</v>
      </c>
      <c r="H252" s="269">
        <v>3825.6333333333341</v>
      </c>
      <c r="I252" s="269">
        <v>3945.416666666667</v>
      </c>
      <c r="J252" s="269">
        <v>4010.8333333333339</v>
      </c>
      <c r="K252" s="268">
        <v>3880</v>
      </c>
      <c r="L252" s="268">
        <v>3694.8</v>
      </c>
      <c r="M252" s="268">
        <v>6.2747099999999998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1380.25</v>
      </c>
      <c r="D253" s="269">
        <v>1378.2333333333333</v>
      </c>
      <c r="E253" s="269">
        <v>1357.0166666666667</v>
      </c>
      <c r="F253" s="269">
        <v>1333.7833333333333</v>
      </c>
      <c r="G253" s="269">
        <v>1312.5666666666666</v>
      </c>
      <c r="H253" s="269">
        <v>1401.4666666666667</v>
      </c>
      <c r="I253" s="269">
        <v>1422.6833333333334</v>
      </c>
      <c r="J253" s="269">
        <v>1445.9166666666667</v>
      </c>
      <c r="K253" s="268">
        <v>1399.45</v>
      </c>
      <c r="L253" s="268">
        <v>1355</v>
      </c>
      <c r="M253" s="268">
        <v>94.145870000000002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488.4</v>
      </c>
      <c r="D254" s="269">
        <v>487</v>
      </c>
      <c r="E254" s="269">
        <v>478.6</v>
      </c>
      <c r="F254" s="269">
        <v>468.8</v>
      </c>
      <c r="G254" s="269">
        <v>460.40000000000003</v>
      </c>
      <c r="H254" s="269">
        <v>496.8</v>
      </c>
      <c r="I254" s="269">
        <v>505.2</v>
      </c>
      <c r="J254" s="269">
        <v>515</v>
      </c>
      <c r="K254" s="268">
        <v>495.4</v>
      </c>
      <c r="L254" s="268">
        <v>477.2</v>
      </c>
      <c r="M254" s="268">
        <v>3.7551600000000001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534.35</v>
      </c>
      <c r="D255" s="269">
        <v>535.7833333333333</v>
      </c>
      <c r="E255" s="269">
        <v>525.81666666666661</v>
      </c>
      <c r="F255" s="269">
        <v>517.2833333333333</v>
      </c>
      <c r="G255" s="269">
        <v>507.31666666666661</v>
      </c>
      <c r="H255" s="269">
        <v>544.31666666666661</v>
      </c>
      <c r="I255" s="269">
        <v>554.2833333333333</v>
      </c>
      <c r="J255" s="269">
        <v>562.81666666666661</v>
      </c>
      <c r="K255" s="268">
        <v>545.75</v>
      </c>
      <c r="L255" s="268">
        <v>527.25</v>
      </c>
      <c r="M255" s="268">
        <v>4.9104999999999999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1839.25</v>
      </c>
      <c r="D256" s="269">
        <v>1832.7333333333336</v>
      </c>
      <c r="E256" s="269">
        <v>1809.1666666666672</v>
      </c>
      <c r="F256" s="269">
        <v>1779.0833333333337</v>
      </c>
      <c r="G256" s="269">
        <v>1755.5166666666673</v>
      </c>
      <c r="H256" s="269">
        <v>1862.8166666666671</v>
      </c>
      <c r="I256" s="269">
        <v>1886.3833333333337</v>
      </c>
      <c r="J256" s="269">
        <v>1916.4666666666669</v>
      </c>
      <c r="K256" s="268">
        <v>1856.3</v>
      </c>
      <c r="L256" s="268">
        <v>1802.65</v>
      </c>
      <c r="M256" s="268">
        <v>6.968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891.85</v>
      </c>
      <c r="D257" s="269">
        <v>886.23333333333323</v>
      </c>
      <c r="E257" s="269">
        <v>873.46666666666647</v>
      </c>
      <c r="F257" s="269">
        <v>855.08333333333326</v>
      </c>
      <c r="G257" s="269">
        <v>842.31666666666649</v>
      </c>
      <c r="H257" s="269">
        <v>904.61666666666645</v>
      </c>
      <c r="I257" s="269">
        <v>917.3833333333331</v>
      </c>
      <c r="J257" s="269">
        <v>935.76666666666642</v>
      </c>
      <c r="K257" s="268">
        <v>899</v>
      </c>
      <c r="L257" s="268">
        <v>867.85</v>
      </c>
      <c r="M257" s="268">
        <v>7.4757800000000003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1916.2</v>
      </c>
      <c r="D258" s="269">
        <v>1896.25</v>
      </c>
      <c r="E258" s="269">
        <v>1851.3</v>
      </c>
      <c r="F258" s="269">
        <v>1786.3999999999999</v>
      </c>
      <c r="G258" s="269">
        <v>1741.4499999999998</v>
      </c>
      <c r="H258" s="269">
        <v>1961.15</v>
      </c>
      <c r="I258" s="269">
        <v>2006.1</v>
      </c>
      <c r="J258" s="269">
        <v>2071</v>
      </c>
      <c r="K258" s="268">
        <v>1941.2</v>
      </c>
      <c r="L258" s="268">
        <v>1831.35</v>
      </c>
      <c r="M258" s="268">
        <v>1.8286100000000001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2540</v>
      </c>
      <c r="D259" s="269">
        <v>2559.6666666666665</v>
      </c>
      <c r="E259" s="269">
        <v>2455.333333333333</v>
      </c>
      <c r="F259" s="269">
        <v>2370.6666666666665</v>
      </c>
      <c r="G259" s="269">
        <v>2266.333333333333</v>
      </c>
      <c r="H259" s="269">
        <v>2644.333333333333</v>
      </c>
      <c r="I259" s="269">
        <v>2748.6666666666661</v>
      </c>
      <c r="J259" s="269">
        <v>2833.333333333333</v>
      </c>
      <c r="K259" s="268">
        <v>2664</v>
      </c>
      <c r="L259" s="268">
        <v>2475</v>
      </c>
      <c r="M259" s="268">
        <v>1.11544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563.04999999999995</v>
      </c>
      <c r="D260" s="269">
        <v>558.68333333333328</v>
      </c>
      <c r="E260" s="269">
        <v>546.36666666666656</v>
      </c>
      <c r="F260" s="269">
        <v>529.68333333333328</v>
      </c>
      <c r="G260" s="269">
        <v>517.36666666666656</v>
      </c>
      <c r="H260" s="269">
        <v>575.36666666666656</v>
      </c>
      <c r="I260" s="269">
        <v>587.68333333333339</v>
      </c>
      <c r="J260" s="269">
        <v>604.36666666666656</v>
      </c>
      <c r="K260" s="268">
        <v>571</v>
      </c>
      <c r="L260" s="268">
        <v>542</v>
      </c>
      <c r="M260" s="268">
        <v>4.6741000000000001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358.95</v>
      </c>
      <c r="D261" s="269">
        <v>365.93333333333334</v>
      </c>
      <c r="E261" s="269">
        <v>349.06666666666666</v>
      </c>
      <c r="F261" s="269">
        <v>339.18333333333334</v>
      </c>
      <c r="G261" s="269">
        <v>322.31666666666666</v>
      </c>
      <c r="H261" s="269">
        <v>375.81666666666666</v>
      </c>
      <c r="I261" s="269">
        <v>392.68333333333334</v>
      </c>
      <c r="J261" s="269">
        <v>402.56666666666666</v>
      </c>
      <c r="K261" s="268">
        <v>382.8</v>
      </c>
      <c r="L261" s="268">
        <v>356.05</v>
      </c>
      <c r="M261" s="268">
        <v>14.94844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75.150000000000006</v>
      </c>
      <c r="D262" s="269">
        <v>74.416666666666671</v>
      </c>
      <c r="E262" s="269">
        <v>72.333333333333343</v>
      </c>
      <c r="F262" s="269">
        <v>69.516666666666666</v>
      </c>
      <c r="G262" s="269">
        <v>67.433333333333337</v>
      </c>
      <c r="H262" s="269">
        <v>77.233333333333348</v>
      </c>
      <c r="I262" s="269">
        <v>79.316666666666691</v>
      </c>
      <c r="J262" s="269">
        <v>82.133333333333354</v>
      </c>
      <c r="K262" s="268">
        <v>76.5</v>
      </c>
      <c r="L262" s="268">
        <v>71.599999999999994</v>
      </c>
      <c r="M262" s="268">
        <v>44.943980000000003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296.14999999999998</v>
      </c>
      <c r="D263" s="269">
        <v>301.8</v>
      </c>
      <c r="E263" s="269">
        <v>287.60000000000002</v>
      </c>
      <c r="F263" s="269">
        <v>279.05</v>
      </c>
      <c r="G263" s="269">
        <v>264.85000000000002</v>
      </c>
      <c r="H263" s="269">
        <v>310.35000000000002</v>
      </c>
      <c r="I263" s="269">
        <v>324.54999999999995</v>
      </c>
      <c r="J263" s="269">
        <v>333.1</v>
      </c>
      <c r="K263" s="268">
        <v>316</v>
      </c>
      <c r="L263" s="268">
        <v>293.25</v>
      </c>
      <c r="M263" s="268">
        <v>20.402180000000001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646.15</v>
      </c>
      <c r="D264" s="269">
        <v>648.69999999999993</v>
      </c>
      <c r="E264" s="269">
        <v>635.44999999999982</v>
      </c>
      <c r="F264" s="269">
        <v>624.74999999999989</v>
      </c>
      <c r="G264" s="269">
        <v>611.49999999999977</v>
      </c>
      <c r="H264" s="269">
        <v>659.39999999999986</v>
      </c>
      <c r="I264" s="269">
        <v>672.65000000000009</v>
      </c>
      <c r="J264" s="269">
        <v>683.34999999999991</v>
      </c>
      <c r="K264" s="268">
        <v>661.95</v>
      </c>
      <c r="L264" s="268">
        <v>638</v>
      </c>
      <c r="M264" s="268">
        <v>21.927019999999999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114.7</v>
      </c>
      <c r="D265" s="269">
        <v>115.3</v>
      </c>
      <c r="E265" s="269">
        <v>112.89999999999999</v>
      </c>
      <c r="F265" s="269">
        <v>111.1</v>
      </c>
      <c r="G265" s="269">
        <v>108.69999999999999</v>
      </c>
      <c r="H265" s="269">
        <v>117.1</v>
      </c>
      <c r="I265" s="269">
        <v>119.5</v>
      </c>
      <c r="J265" s="269">
        <v>121.3</v>
      </c>
      <c r="K265" s="268">
        <v>117.7</v>
      </c>
      <c r="L265" s="268">
        <v>113.5</v>
      </c>
      <c r="M265" s="268">
        <v>8.0852400000000006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129.85</v>
      </c>
      <c r="D266" s="269">
        <v>129.88333333333333</v>
      </c>
      <c r="E266" s="269">
        <v>123.96666666666664</v>
      </c>
      <c r="F266" s="269">
        <v>118.08333333333331</v>
      </c>
      <c r="G266" s="269">
        <v>112.16666666666663</v>
      </c>
      <c r="H266" s="269">
        <v>135.76666666666665</v>
      </c>
      <c r="I266" s="269">
        <v>141.68333333333334</v>
      </c>
      <c r="J266" s="269">
        <v>147.56666666666666</v>
      </c>
      <c r="K266" s="268">
        <v>135.80000000000001</v>
      </c>
      <c r="L266" s="268">
        <v>124</v>
      </c>
      <c r="M266" s="268">
        <v>13.520960000000001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397.3</v>
      </c>
      <c r="D267" s="269">
        <v>405.09999999999997</v>
      </c>
      <c r="E267" s="269">
        <v>387.19999999999993</v>
      </c>
      <c r="F267" s="269">
        <v>377.09999999999997</v>
      </c>
      <c r="G267" s="269">
        <v>359.19999999999993</v>
      </c>
      <c r="H267" s="269">
        <v>415.19999999999993</v>
      </c>
      <c r="I267" s="269">
        <v>433.09999999999991</v>
      </c>
      <c r="J267" s="269">
        <v>443.19999999999993</v>
      </c>
      <c r="K267" s="268">
        <v>423</v>
      </c>
      <c r="L267" s="268">
        <v>395</v>
      </c>
      <c r="M267" s="268">
        <v>43.140129999999999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602.65</v>
      </c>
      <c r="D268" s="269">
        <v>599.7166666666667</v>
      </c>
      <c r="E268" s="269">
        <v>584.43333333333339</v>
      </c>
      <c r="F268" s="269">
        <v>566.2166666666667</v>
      </c>
      <c r="G268" s="269">
        <v>550.93333333333339</v>
      </c>
      <c r="H268" s="269">
        <v>617.93333333333339</v>
      </c>
      <c r="I268" s="269">
        <v>633.2166666666667</v>
      </c>
      <c r="J268" s="269">
        <v>651.43333333333339</v>
      </c>
      <c r="K268" s="268">
        <v>615</v>
      </c>
      <c r="L268" s="268">
        <v>581.5</v>
      </c>
      <c r="M268" s="268">
        <v>55.03642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496.35</v>
      </c>
      <c r="D269" s="269">
        <v>496.93333333333334</v>
      </c>
      <c r="E269" s="269">
        <v>486.16666666666669</v>
      </c>
      <c r="F269" s="269">
        <v>475.98333333333335</v>
      </c>
      <c r="G269" s="269">
        <v>465.2166666666667</v>
      </c>
      <c r="H269" s="269">
        <v>507.11666666666667</v>
      </c>
      <c r="I269" s="269">
        <v>517.88333333333333</v>
      </c>
      <c r="J269" s="269">
        <v>528.06666666666661</v>
      </c>
      <c r="K269" s="268">
        <v>507.7</v>
      </c>
      <c r="L269" s="268">
        <v>486.75</v>
      </c>
      <c r="M269" s="268">
        <v>7.5430200000000003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329.75</v>
      </c>
      <c r="D270" s="269">
        <v>329.36666666666667</v>
      </c>
      <c r="E270" s="269">
        <v>322.73333333333335</v>
      </c>
      <c r="F270" s="269">
        <v>315.7166666666667</v>
      </c>
      <c r="G270" s="269">
        <v>309.08333333333337</v>
      </c>
      <c r="H270" s="269">
        <v>336.38333333333333</v>
      </c>
      <c r="I270" s="269">
        <v>343.01666666666665</v>
      </c>
      <c r="J270" s="269">
        <v>350.0333333333333</v>
      </c>
      <c r="K270" s="268">
        <v>336</v>
      </c>
      <c r="L270" s="268">
        <v>322.35000000000002</v>
      </c>
      <c r="M270" s="268">
        <v>1.43364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546.85</v>
      </c>
      <c r="D271" s="269">
        <v>550.61666666666667</v>
      </c>
      <c r="E271" s="269">
        <v>539.23333333333335</v>
      </c>
      <c r="F271" s="269">
        <v>531.61666666666667</v>
      </c>
      <c r="G271" s="269">
        <v>520.23333333333335</v>
      </c>
      <c r="H271" s="269">
        <v>558.23333333333335</v>
      </c>
      <c r="I271" s="269">
        <v>569.61666666666679</v>
      </c>
      <c r="J271" s="269">
        <v>577.23333333333335</v>
      </c>
      <c r="K271" s="268">
        <v>562</v>
      </c>
      <c r="L271" s="268">
        <v>543</v>
      </c>
      <c r="M271" s="268">
        <v>1.5144599999999999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178.8</v>
      </c>
      <c r="D272" s="269">
        <v>177.81666666666669</v>
      </c>
      <c r="E272" s="269">
        <v>175.53333333333339</v>
      </c>
      <c r="F272" s="269">
        <v>172.26666666666671</v>
      </c>
      <c r="G272" s="269">
        <v>169.98333333333341</v>
      </c>
      <c r="H272" s="269">
        <v>181.08333333333337</v>
      </c>
      <c r="I272" s="269">
        <v>183.36666666666667</v>
      </c>
      <c r="J272" s="269">
        <v>186.63333333333335</v>
      </c>
      <c r="K272" s="268">
        <v>180.1</v>
      </c>
      <c r="L272" s="268">
        <v>174.55</v>
      </c>
      <c r="M272" s="268">
        <v>2.9556900000000002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546.45000000000005</v>
      </c>
      <c r="D273" s="269">
        <v>547.05000000000007</v>
      </c>
      <c r="E273" s="269">
        <v>522.40000000000009</v>
      </c>
      <c r="F273" s="269">
        <v>498.35</v>
      </c>
      <c r="G273" s="269">
        <v>473.70000000000005</v>
      </c>
      <c r="H273" s="269">
        <v>571.10000000000014</v>
      </c>
      <c r="I273" s="269">
        <v>595.75</v>
      </c>
      <c r="J273" s="269">
        <v>619.80000000000018</v>
      </c>
      <c r="K273" s="268">
        <v>571.70000000000005</v>
      </c>
      <c r="L273" s="268">
        <v>523</v>
      </c>
      <c r="M273" s="268">
        <v>5.76959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1401.05</v>
      </c>
      <c r="D274" s="269">
        <v>1411</v>
      </c>
      <c r="E274" s="269">
        <v>1385.05</v>
      </c>
      <c r="F274" s="269">
        <v>1369.05</v>
      </c>
      <c r="G274" s="269">
        <v>1343.1</v>
      </c>
      <c r="H274" s="269">
        <v>1427</v>
      </c>
      <c r="I274" s="269">
        <v>1452.9499999999998</v>
      </c>
      <c r="J274" s="269">
        <v>1468.95</v>
      </c>
      <c r="K274" s="268">
        <v>1436.95</v>
      </c>
      <c r="L274" s="268">
        <v>1395</v>
      </c>
      <c r="M274" s="268">
        <v>1.1506700000000001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231.75</v>
      </c>
      <c r="D275" s="269">
        <v>231.48333333333335</v>
      </c>
      <c r="E275" s="269">
        <v>228.06666666666669</v>
      </c>
      <c r="F275" s="269">
        <v>224.38333333333335</v>
      </c>
      <c r="G275" s="269">
        <v>220.9666666666667</v>
      </c>
      <c r="H275" s="269">
        <v>235.16666666666669</v>
      </c>
      <c r="I275" s="269">
        <v>238.58333333333331</v>
      </c>
      <c r="J275" s="269">
        <v>242.26666666666668</v>
      </c>
      <c r="K275" s="268">
        <v>234.9</v>
      </c>
      <c r="L275" s="268">
        <v>227.8</v>
      </c>
      <c r="M275" s="268">
        <v>1.2335700000000001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645.4</v>
      </c>
      <c r="D276" s="269">
        <v>651.66666666666663</v>
      </c>
      <c r="E276" s="269">
        <v>630.73333333333323</v>
      </c>
      <c r="F276" s="269">
        <v>616.06666666666661</v>
      </c>
      <c r="G276" s="269">
        <v>595.13333333333321</v>
      </c>
      <c r="H276" s="269">
        <v>666.33333333333326</v>
      </c>
      <c r="I276" s="269">
        <v>687.26666666666665</v>
      </c>
      <c r="J276" s="269">
        <v>701.93333333333328</v>
      </c>
      <c r="K276" s="268">
        <v>672.6</v>
      </c>
      <c r="L276" s="268">
        <v>637</v>
      </c>
      <c r="M276" s="268">
        <v>53.471679999999999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353.25</v>
      </c>
      <c r="D277" s="269">
        <v>356.75</v>
      </c>
      <c r="E277" s="269">
        <v>342.7</v>
      </c>
      <c r="F277" s="269">
        <v>332.15</v>
      </c>
      <c r="G277" s="269">
        <v>318.09999999999997</v>
      </c>
      <c r="H277" s="269">
        <v>367.3</v>
      </c>
      <c r="I277" s="269">
        <v>381.34999999999997</v>
      </c>
      <c r="J277" s="269">
        <v>391.90000000000003</v>
      </c>
      <c r="K277" s="268">
        <v>370.8</v>
      </c>
      <c r="L277" s="268">
        <v>346.2</v>
      </c>
      <c r="M277" s="268">
        <v>8.33019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1187.3</v>
      </c>
      <c r="D278" s="269">
        <v>1184.7166666666665</v>
      </c>
      <c r="E278" s="269">
        <v>1164.583333333333</v>
      </c>
      <c r="F278" s="269">
        <v>1141.8666666666666</v>
      </c>
      <c r="G278" s="269">
        <v>1121.7333333333331</v>
      </c>
      <c r="H278" s="269">
        <v>1207.4333333333329</v>
      </c>
      <c r="I278" s="269">
        <v>1227.5666666666666</v>
      </c>
      <c r="J278" s="269">
        <v>1250.2833333333328</v>
      </c>
      <c r="K278" s="268">
        <v>1204.8499999999999</v>
      </c>
      <c r="L278" s="268">
        <v>1162</v>
      </c>
      <c r="M278" s="268">
        <v>2.1329699999999998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406.05</v>
      </c>
      <c r="D279" s="269">
        <v>408.93333333333334</v>
      </c>
      <c r="E279" s="269">
        <v>399.16666666666669</v>
      </c>
      <c r="F279" s="269">
        <v>392.28333333333336</v>
      </c>
      <c r="G279" s="269">
        <v>382.51666666666671</v>
      </c>
      <c r="H279" s="269">
        <v>415.81666666666666</v>
      </c>
      <c r="I279" s="269">
        <v>425.58333333333331</v>
      </c>
      <c r="J279" s="269">
        <v>432.46666666666664</v>
      </c>
      <c r="K279" s="268">
        <v>418.7</v>
      </c>
      <c r="L279" s="268">
        <v>402.05</v>
      </c>
      <c r="M279" s="268">
        <v>0.83831999999999995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89.25</v>
      </c>
      <c r="D280" s="269">
        <v>89.350000000000009</v>
      </c>
      <c r="E280" s="269">
        <v>85.700000000000017</v>
      </c>
      <c r="F280" s="269">
        <v>82.15</v>
      </c>
      <c r="G280" s="269">
        <v>78.500000000000014</v>
      </c>
      <c r="H280" s="269">
        <v>92.90000000000002</v>
      </c>
      <c r="I280" s="269">
        <v>96.550000000000026</v>
      </c>
      <c r="J280" s="269">
        <v>100.10000000000002</v>
      </c>
      <c r="K280" s="268">
        <v>93</v>
      </c>
      <c r="L280" s="268">
        <v>85.8</v>
      </c>
      <c r="M280" s="268">
        <v>35.096260000000001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473.95</v>
      </c>
      <c r="D281" s="269">
        <v>478.0333333333333</v>
      </c>
      <c r="E281" s="269">
        <v>466.06666666666661</v>
      </c>
      <c r="F281" s="269">
        <v>458.18333333333328</v>
      </c>
      <c r="G281" s="269">
        <v>446.21666666666658</v>
      </c>
      <c r="H281" s="269">
        <v>485.91666666666663</v>
      </c>
      <c r="I281" s="269">
        <v>497.88333333333333</v>
      </c>
      <c r="J281" s="269">
        <v>505.76666666666665</v>
      </c>
      <c r="K281" s="268">
        <v>490</v>
      </c>
      <c r="L281" s="268">
        <v>470.15</v>
      </c>
      <c r="M281" s="268">
        <v>2.9574500000000001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79.3</v>
      </c>
      <c r="D282" s="269">
        <v>79.899999999999991</v>
      </c>
      <c r="E282" s="269">
        <v>77.899999999999977</v>
      </c>
      <c r="F282" s="269">
        <v>76.499999999999986</v>
      </c>
      <c r="G282" s="269">
        <v>74.499999999999972</v>
      </c>
      <c r="H282" s="269">
        <v>81.299999999999983</v>
      </c>
      <c r="I282" s="269">
        <v>83.300000000000011</v>
      </c>
      <c r="J282" s="269">
        <v>84.699999999999989</v>
      </c>
      <c r="K282" s="268">
        <v>81.900000000000006</v>
      </c>
      <c r="L282" s="268">
        <v>78.5</v>
      </c>
      <c r="M282" s="268">
        <v>89.462879999999998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429.7</v>
      </c>
      <c r="D283" s="269">
        <v>430.18333333333334</v>
      </c>
      <c r="E283" s="269">
        <v>422.51666666666665</v>
      </c>
      <c r="F283" s="269">
        <v>415.33333333333331</v>
      </c>
      <c r="G283" s="269">
        <v>407.66666666666663</v>
      </c>
      <c r="H283" s="269">
        <v>437.36666666666667</v>
      </c>
      <c r="I283" s="269">
        <v>445.0333333333333</v>
      </c>
      <c r="J283" s="269">
        <v>452.2166666666667</v>
      </c>
      <c r="K283" s="268">
        <v>437.85</v>
      </c>
      <c r="L283" s="268">
        <v>423</v>
      </c>
      <c r="M283" s="268">
        <v>5.7012499999999999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1829</v>
      </c>
      <c r="D284" s="269">
        <v>1834.55</v>
      </c>
      <c r="E284" s="269">
        <v>1811.1</v>
      </c>
      <c r="F284" s="269">
        <v>1793.2</v>
      </c>
      <c r="G284" s="269">
        <v>1769.75</v>
      </c>
      <c r="H284" s="269">
        <v>1852.4499999999998</v>
      </c>
      <c r="I284" s="269">
        <v>1875.9</v>
      </c>
      <c r="J284" s="269">
        <v>1893.7999999999997</v>
      </c>
      <c r="K284" s="268">
        <v>1858</v>
      </c>
      <c r="L284" s="268">
        <v>1816.65</v>
      </c>
      <c r="M284" s="268">
        <v>22.851759999999999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1355.9</v>
      </c>
      <c r="D285" s="269">
        <v>1341.1333333333332</v>
      </c>
      <c r="E285" s="269">
        <v>1309.7166666666665</v>
      </c>
      <c r="F285" s="269">
        <v>1263.5333333333333</v>
      </c>
      <c r="G285" s="269">
        <v>1232.1166666666666</v>
      </c>
      <c r="H285" s="269">
        <v>1387.3166666666664</v>
      </c>
      <c r="I285" s="269">
        <v>1418.7333333333333</v>
      </c>
      <c r="J285" s="269">
        <v>1464.9166666666663</v>
      </c>
      <c r="K285" s="268">
        <v>1372.55</v>
      </c>
      <c r="L285" s="268">
        <v>1294.95</v>
      </c>
      <c r="M285" s="268">
        <v>1.0085900000000001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72.849999999999994</v>
      </c>
      <c r="D286" s="269">
        <v>73.63333333333334</v>
      </c>
      <c r="E286" s="269">
        <v>71.566666666666677</v>
      </c>
      <c r="F286" s="269">
        <v>70.283333333333331</v>
      </c>
      <c r="G286" s="269">
        <v>68.216666666666669</v>
      </c>
      <c r="H286" s="269">
        <v>74.916666666666686</v>
      </c>
      <c r="I286" s="269">
        <v>76.983333333333348</v>
      </c>
      <c r="J286" s="269">
        <v>78.266666666666694</v>
      </c>
      <c r="K286" s="268">
        <v>75.7</v>
      </c>
      <c r="L286" s="268">
        <v>72.349999999999994</v>
      </c>
      <c r="M286" s="268">
        <v>60.690240000000003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3472.25</v>
      </c>
      <c r="D287" s="269">
        <v>3434.35</v>
      </c>
      <c r="E287" s="269">
        <v>3380.7</v>
      </c>
      <c r="F287" s="269">
        <v>3289.15</v>
      </c>
      <c r="G287" s="269">
        <v>3235.5</v>
      </c>
      <c r="H287" s="269">
        <v>3525.8999999999996</v>
      </c>
      <c r="I287" s="269">
        <v>3579.55</v>
      </c>
      <c r="J287" s="269">
        <v>3671.0999999999995</v>
      </c>
      <c r="K287" s="268">
        <v>3488</v>
      </c>
      <c r="L287" s="268">
        <v>3342.8</v>
      </c>
      <c r="M287" s="268">
        <v>3.3489200000000001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394.3</v>
      </c>
      <c r="D288" s="269">
        <v>392.61666666666662</v>
      </c>
      <c r="E288" s="269">
        <v>385.78333333333325</v>
      </c>
      <c r="F288" s="269">
        <v>377.26666666666665</v>
      </c>
      <c r="G288" s="269">
        <v>370.43333333333328</v>
      </c>
      <c r="H288" s="269">
        <v>401.13333333333321</v>
      </c>
      <c r="I288" s="269">
        <v>407.96666666666658</v>
      </c>
      <c r="J288" s="269">
        <v>416.48333333333318</v>
      </c>
      <c r="K288" s="268">
        <v>399.45</v>
      </c>
      <c r="L288" s="268">
        <v>384.1</v>
      </c>
      <c r="M288" s="268">
        <v>28.457879999999999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11916.7</v>
      </c>
      <c r="D289" s="269">
        <v>12122.9</v>
      </c>
      <c r="E289" s="269">
        <v>11595.8</v>
      </c>
      <c r="F289" s="269">
        <v>11274.9</v>
      </c>
      <c r="G289" s="269">
        <v>10747.8</v>
      </c>
      <c r="H289" s="269">
        <v>12443.8</v>
      </c>
      <c r="I289" s="269">
        <v>12970.900000000001</v>
      </c>
      <c r="J289" s="269">
        <v>13291.8</v>
      </c>
      <c r="K289" s="268">
        <v>12650</v>
      </c>
      <c r="L289" s="268">
        <v>11802</v>
      </c>
      <c r="M289" s="268">
        <v>9.9180000000000004E-2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4410.8999999999996</v>
      </c>
      <c r="D290" s="269">
        <v>4393.45</v>
      </c>
      <c r="E290" s="269">
        <v>4301.8999999999996</v>
      </c>
      <c r="F290" s="269">
        <v>4192.8999999999996</v>
      </c>
      <c r="G290" s="269">
        <v>4101.3499999999995</v>
      </c>
      <c r="H290" s="269">
        <v>4502.45</v>
      </c>
      <c r="I290" s="269">
        <v>4594.0000000000009</v>
      </c>
      <c r="J290" s="269">
        <v>4703</v>
      </c>
      <c r="K290" s="268">
        <v>4485</v>
      </c>
      <c r="L290" s="268">
        <v>4284.45</v>
      </c>
      <c r="M290" s="268">
        <v>3.37094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1851.45</v>
      </c>
      <c r="D291" s="269">
        <v>1848.75</v>
      </c>
      <c r="E291" s="269">
        <v>1820.7</v>
      </c>
      <c r="F291" s="269">
        <v>1789.95</v>
      </c>
      <c r="G291" s="269">
        <v>1761.9</v>
      </c>
      <c r="H291" s="269">
        <v>1879.5</v>
      </c>
      <c r="I291" s="269">
        <v>1907.5500000000002</v>
      </c>
      <c r="J291" s="269">
        <v>1938.3</v>
      </c>
      <c r="K291" s="268">
        <v>1876.8</v>
      </c>
      <c r="L291" s="268">
        <v>1818</v>
      </c>
      <c r="M291" s="268">
        <v>15.29101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361.1</v>
      </c>
      <c r="D292" s="269">
        <v>366.45</v>
      </c>
      <c r="E292" s="269">
        <v>354.9</v>
      </c>
      <c r="F292" s="269">
        <v>348.7</v>
      </c>
      <c r="G292" s="269">
        <v>337.15</v>
      </c>
      <c r="H292" s="269">
        <v>372.65</v>
      </c>
      <c r="I292" s="269">
        <v>384.20000000000005</v>
      </c>
      <c r="J292" s="269">
        <v>390.4</v>
      </c>
      <c r="K292" s="268">
        <v>378</v>
      </c>
      <c r="L292" s="268">
        <v>360.25</v>
      </c>
      <c r="M292" s="268">
        <v>4.1151200000000001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494.85</v>
      </c>
      <c r="D293" s="269">
        <v>499.06666666666666</v>
      </c>
      <c r="E293" s="269">
        <v>489.08333333333331</v>
      </c>
      <c r="F293" s="269">
        <v>483.31666666666666</v>
      </c>
      <c r="G293" s="269">
        <v>473.33333333333331</v>
      </c>
      <c r="H293" s="269">
        <v>504.83333333333331</v>
      </c>
      <c r="I293" s="269">
        <v>514.81666666666661</v>
      </c>
      <c r="J293" s="269">
        <v>520.58333333333326</v>
      </c>
      <c r="K293" s="268">
        <v>509.05</v>
      </c>
      <c r="L293" s="268">
        <v>493.3</v>
      </c>
      <c r="M293" s="268">
        <v>10.397169999999999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334.15</v>
      </c>
      <c r="D294" s="269">
        <v>338.34999999999997</v>
      </c>
      <c r="E294" s="269">
        <v>326.79999999999995</v>
      </c>
      <c r="F294" s="269">
        <v>319.45</v>
      </c>
      <c r="G294" s="269">
        <v>307.89999999999998</v>
      </c>
      <c r="H294" s="269">
        <v>345.69999999999993</v>
      </c>
      <c r="I294" s="269">
        <v>357.25</v>
      </c>
      <c r="J294" s="269">
        <v>364.59999999999991</v>
      </c>
      <c r="K294" s="268">
        <v>349.9</v>
      </c>
      <c r="L294" s="268">
        <v>331</v>
      </c>
      <c r="M294" s="268">
        <v>11.503360000000001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3237.55</v>
      </c>
      <c r="D295" s="269">
        <v>3279.5166666666664</v>
      </c>
      <c r="E295" s="269">
        <v>3179.0333333333328</v>
      </c>
      <c r="F295" s="269">
        <v>3120.5166666666664</v>
      </c>
      <c r="G295" s="269">
        <v>3020.0333333333328</v>
      </c>
      <c r="H295" s="269">
        <v>3338.0333333333328</v>
      </c>
      <c r="I295" s="269">
        <v>3438.5166666666664</v>
      </c>
      <c r="J295" s="269">
        <v>3497.0333333333328</v>
      </c>
      <c r="K295" s="268">
        <v>3380</v>
      </c>
      <c r="L295" s="268">
        <v>3221</v>
      </c>
      <c r="M295" s="268">
        <v>0.48120000000000002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653.95000000000005</v>
      </c>
      <c r="D296" s="269">
        <v>650.61666666666667</v>
      </c>
      <c r="E296" s="269">
        <v>640.83333333333337</v>
      </c>
      <c r="F296" s="269">
        <v>627.7166666666667</v>
      </c>
      <c r="G296" s="269">
        <v>617.93333333333339</v>
      </c>
      <c r="H296" s="269">
        <v>663.73333333333335</v>
      </c>
      <c r="I296" s="269">
        <v>673.51666666666665</v>
      </c>
      <c r="J296" s="269">
        <v>686.63333333333333</v>
      </c>
      <c r="K296" s="268">
        <v>660.4</v>
      </c>
      <c r="L296" s="268">
        <v>637.5</v>
      </c>
      <c r="M296" s="268">
        <v>10.19861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1759.3</v>
      </c>
      <c r="D297" s="269">
        <v>1773.9833333333336</v>
      </c>
      <c r="E297" s="269">
        <v>1729.9666666666672</v>
      </c>
      <c r="F297" s="269">
        <v>1700.6333333333337</v>
      </c>
      <c r="G297" s="269">
        <v>1656.6166666666672</v>
      </c>
      <c r="H297" s="269">
        <v>1803.3166666666671</v>
      </c>
      <c r="I297" s="269">
        <v>1847.3333333333335</v>
      </c>
      <c r="J297" s="269">
        <v>1876.666666666667</v>
      </c>
      <c r="K297" s="268">
        <v>1818</v>
      </c>
      <c r="L297" s="268">
        <v>1744.65</v>
      </c>
      <c r="M297" s="268">
        <v>0.37323000000000001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34</v>
      </c>
      <c r="D298" s="269">
        <v>34.516666666666666</v>
      </c>
      <c r="E298" s="269">
        <v>33.18333333333333</v>
      </c>
      <c r="F298" s="269">
        <v>32.366666666666667</v>
      </c>
      <c r="G298" s="269">
        <v>31.033333333333331</v>
      </c>
      <c r="H298" s="269">
        <v>35.333333333333329</v>
      </c>
      <c r="I298" s="269">
        <v>36.666666666666671</v>
      </c>
      <c r="J298" s="269">
        <v>37.483333333333327</v>
      </c>
      <c r="K298" s="268">
        <v>35.85</v>
      </c>
      <c r="L298" s="268">
        <v>33.700000000000003</v>
      </c>
      <c r="M298" s="268">
        <v>14.775729999999999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152.30000000000001</v>
      </c>
      <c r="D299" s="269">
        <v>153.21666666666667</v>
      </c>
      <c r="E299" s="269">
        <v>150.48333333333335</v>
      </c>
      <c r="F299" s="269">
        <v>148.66666666666669</v>
      </c>
      <c r="G299" s="269">
        <v>145.93333333333337</v>
      </c>
      <c r="H299" s="269">
        <v>155.03333333333333</v>
      </c>
      <c r="I299" s="269">
        <v>157.76666666666662</v>
      </c>
      <c r="J299" s="269">
        <v>159.58333333333331</v>
      </c>
      <c r="K299" s="268">
        <v>155.94999999999999</v>
      </c>
      <c r="L299" s="268">
        <v>151.4</v>
      </c>
      <c r="M299" s="268">
        <v>1.1686799999999999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79156.3</v>
      </c>
      <c r="D300" s="269">
        <v>80081.916666666672</v>
      </c>
      <c r="E300" s="269">
        <v>77764.333333333343</v>
      </c>
      <c r="F300" s="269">
        <v>76372.366666666669</v>
      </c>
      <c r="G300" s="269">
        <v>74054.78333333334</v>
      </c>
      <c r="H300" s="269">
        <v>81473.883333333346</v>
      </c>
      <c r="I300" s="269">
        <v>83791.466666666689</v>
      </c>
      <c r="J300" s="269">
        <v>85183.433333333349</v>
      </c>
      <c r="K300" s="268">
        <v>82399.5</v>
      </c>
      <c r="L300" s="268">
        <v>78689.95</v>
      </c>
      <c r="M300" s="268">
        <v>0.17075000000000001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1539.6</v>
      </c>
      <c r="D301" s="269">
        <v>1550.6166666666668</v>
      </c>
      <c r="E301" s="269">
        <v>1505.2333333333336</v>
      </c>
      <c r="F301" s="269">
        <v>1470.8666666666668</v>
      </c>
      <c r="G301" s="269">
        <v>1425.4833333333336</v>
      </c>
      <c r="H301" s="269">
        <v>1584.9833333333336</v>
      </c>
      <c r="I301" s="269">
        <v>1630.3666666666668</v>
      </c>
      <c r="J301" s="269">
        <v>1664.7333333333336</v>
      </c>
      <c r="K301" s="268">
        <v>1596</v>
      </c>
      <c r="L301" s="268">
        <v>1516.25</v>
      </c>
      <c r="M301" s="268">
        <v>1.11616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1003.05</v>
      </c>
      <c r="D302" s="269">
        <v>1008.25</v>
      </c>
      <c r="E302" s="269">
        <v>980.90000000000009</v>
      </c>
      <c r="F302" s="269">
        <v>958.75000000000011</v>
      </c>
      <c r="G302" s="269">
        <v>931.4000000000002</v>
      </c>
      <c r="H302" s="269">
        <v>1030.4000000000001</v>
      </c>
      <c r="I302" s="269">
        <v>1057.75</v>
      </c>
      <c r="J302" s="269">
        <v>1079.8999999999999</v>
      </c>
      <c r="K302" s="268">
        <v>1035.5999999999999</v>
      </c>
      <c r="L302" s="268">
        <v>986.1</v>
      </c>
      <c r="M302" s="268">
        <v>1.8605400000000001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798.15</v>
      </c>
      <c r="D303" s="269">
        <v>808.36666666666667</v>
      </c>
      <c r="E303" s="269">
        <v>779.7833333333333</v>
      </c>
      <c r="F303" s="269">
        <v>761.41666666666663</v>
      </c>
      <c r="G303" s="269">
        <v>732.83333333333326</v>
      </c>
      <c r="H303" s="269">
        <v>826.73333333333335</v>
      </c>
      <c r="I303" s="269">
        <v>855.31666666666661</v>
      </c>
      <c r="J303" s="269">
        <v>873.68333333333339</v>
      </c>
      <c r="K303" s="268">
        <v>836.95</v>
      </c>
      <c r="L303" s="268">
        <v>790</v>
      </c>
      <c r="M303" s="268">
        <v>4.7313799999999997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183.25</v>
      </c>
      <c r="D304" s="269">
        <v>183.76666666666665</v>
      </c>
      <c r="E304" s="269">
        <v>176.2833333333333</v>
      </c>
      <c r="F304" s="269">
        <v>169.31666666666666</v>
      </c>
      <c r="G304" s="269">
        <v>161.83333333333331</v>
      </c>
      <c r="H304" s="269">
        <v>190.73333333333329</v>
      </c>
      <c r="I304" s="269">
        <v>198.21666666666664</v>
      </c>
      <c r="J304" s="269">
        <v>205.18333333333328</v>
      </c>
      <c r="K304" s="268">
        <v>191.25</v>
      </c>
      <c r="L304" s="268">
        <v>176.8</v>
      </c>
      <c r="M304" s="268">
        <v>218.63288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1236.4000000000001</v>
      </c>
      <c r="D305" s="269">
        <v>1237.2166666666669</v>
      </c>
      <c r="E305" s="269">
        <v>1215.4833333333338</v>
      </c>
      <c r="F305" s="269">
        <v>1194.5666666666668</v>
      </c>
      <c r="G305" s="269">
        <v>1172.8333333333337</v>
      </c>
      <c r="H305" s="269">
        <v>1258.1333333333339</v>
      </c>
      <c r="I305" s="269">
        <v>1279.866666666667</v>
      </c>
      <c r="J305" s="269">
        <v>1300.783333333334</v>
      </c>
      <c r="K305" s="268">
        <v>1258.95</v>
      </c>
      <c r="L305" s="268">
        <v>1216.3</v>
      </c>
      <c r="M305" s="268">
        <v>33.453380000000003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261.8</v>
      </c>
      <c r="D306" s="269">
        <v>263.33333333333331</v>
      </c>
      <c r="E306" s="269">
        <v>248.91666666666663</v>
      </c>
      <c r="F306" s="269">
        <v>236.0333333333333</v>
      </c>
      <c r="G306" s="269">
        <v>221.61666666666662</v>
      </c>
      <c r="H306" s="269">
        <v>276.21666666666664</v>
      </c>
      <c r="I306" s="269">
        <v>290.63333333333327</v>
      </c>
      <c r="J306" s="269">
        <v>303.51666666666665</v>
      </c>
      <c r="K306" s="268">
        <v>277.75</v>
      </c>
      <c r="L306" s="268">
        <v>250.45</v>
      </c>
      <c r="M306" s="268">
        <v>30.681940000000001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260.95</v>
      </c>
      <c r="D307" s="269">
        <v>265.68333333333334</v>
      </c>
      <c r="E307" s="269">
        <v>251.81666666666666</v>
      </c>
      <c r="F307" s="269">
        <v>242.68333333333334</v>
      </c>
      <c r="G307" s="269">
        <v>228.81666666666666</v>
      </c>
      <c r="H307" s="269">
        <v>274.81666666666666</v>
      </c>
      <c r="I307" s="269">
        <v>288.68333333333334</v>
      </c>
      <c r="J307" s="269">
        <v>297.81666666666666</v>
      </c>
      <c r="K307" s="268">
        <v>279.55</v>
      </c>
      <c r="L307" s="268">
        <v>256.55</v>
      </c>
      <c r="M307" s="268">
        <v>9.1706599999999998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503.4</v>
      </c>
      <c r="D308" s="269">
        <v>509.16666666666669</v>
      </c>
      <c r="E308" s="269">
        <v>487.83333333333337</v>
      </c>
      <c r="F308" s="269">
        <v>472.26666666666671</v>
      </c>
      <c r="G308" s="269">
        <v>450.93333333333339</v>
      </c>
      <c r="H308" s="269">
        <v>524.73333333333335</v>
      </c>
      <c r="I308" s="269">
        <v>546.06666666666672</v>
      </c>
      <c r="J308" s="269">
        <v>561.63333333333333</v>
      </c>
      <c r="K308" s="268">
        <v>530.5</v>
      </c>
      <c r="L308" s="268">
        <v>493.6</v>
      </c>
      <c r="M308" s="268">
        <v>2.2213599999999998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92</v>
      </c>
      <c r="D309" s="269">
        <v>92.3</v>
      </c>
      <c r="E309" s="269">
        <v>90.199999999999989</v>
      </c>
      <c r="F309" s="269">
        <v>88.399999999999991</v>
      </c>
      <c r="G309" s="269">
        <v>86.299999999999983</v>
      </c>
      <c r="H309" s="269">
        <v>94.1</v>
      </c>
      <c r="I309" s="269">
        <v>96.199999999999989</v>
      </c>
      <c r="J309" s="269">
        <v>98</v>
      </c>
      <c r="K309" s="268">
        <v>94.4</v>
      </c>
      <c r="L309" s="268">
        <v>90.5</v>
      </c>
      <c r="M309" s="268">
        <v>54.407919999999997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60.2</v>
      </c>
      <c r="D310" s="269">
        <v>61.066666666666663</v>
      </c>
      <c r="E310" s="269">
        <v>58.833333333333329</v>
      </c>
      <c r="F310" s="269">
        <v>57.466666666666669</v>
      </c>
      <c r="G310" s="269">
        <v>55.233333333333334</v>
      </c>
      <c r="H310" s="269">
        <v>62.433333333333323</v>
      </c>
      <c r="I310" s="269">
        <v>64.666666666666657</v>
      </c>
      <c r="J310" s="269">
        <v>66.033333333333317</v>
      </c>
      <c r="K310" s="268">
        <v>63.3</v>
      </c>
      <c r="L310" s="268">
        <v>59.7</v>
      </c>
      <c r="M310" s="268">
        <v>28.907900000000001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526.25</v>
      </c>
      <c r="D311" s="269">
        <v>534.30000000000007</v>
      </c>
      <c r="E311" s="269">
        <v>516.70000000000016</v>
      </c>
      <c r="F311" s="269">
        <v>507.15000000000009</v>
      </c>
      <c r="G311" s="269">
        <v>489.55000000000018</v>
      </c>
      <c r="H311" s="269">
        <v>543.85000000000014</v>
      </c>
      <c r="I311" s="269">
        <v>561.45000000000005</v>
      </c>
      <c r="J311" s="269">
        <v>571.00000000000011</v>
      </c>
      <c r="K311" s="268">
        <v>551.9</v>
      </c>
      <c r="L311" s="268">
        <v>524.75</v>
      </c>
      <c r="M311" s="268">
        <v>32.142560000000003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8834.9500000000007</v>
      </c>
      <c r="D312" s="269">
        <v>8968.4166666666661</v>
      </c>
      <c r="E312" s="269">
        <v>8666.5333333333328</v>
      </c>
      <c r="F312" s="269">
        <v>8498.1166666666668</v>
      </c>
      <c r="G312" s="269">
        <v>8196.2333333333336</v>
      </c>
      <c r="H312" s="269">
        <v>9136.8333333333321</v>
      </c>
      <c r="I312" s="269">
        <v>9438.7166666666672</v>
      </c>
      <c r="J312" s="269">
        <v>9607.1333333333314</v>
      </c>
      <c r="K312" s="268">
        <v>9270.2999999999993</v>
      </c>
      <c r="L312" s="268">
        <v>8800</v>
      </c>
      <c r="M312" s="268">
        <v>8.6543200000000002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1728.7</v>
      </c>
      <c r="D313" s="269">
        <v>1743.6666666666667</v>
      </c>
      <c r="E313" s="269">
        <v>1705.0333333333335</v>
      </c>
      <c r="F313" s="269">
        <v>1681.3666666666668</v>
      </c>
      <c r="G313" s="269">
        <v>1642.7333333333336</v>
      </c>
      <c r="H313" s="269">
        <v>1767.3333333333335</v>
      </c>
      <c r="I313" s="269">
        <v>1805.9666666666667</v>
      </c>
      <c r="J313" s="269">
        <v>1829.6333333333334</v>
      </c>
      <c r="K313" s="268">
        <v>1782.3</v>
      </c>
      <c r="L313" s="268">
        <v>1720</v>
      </c>
      <c r="M313" s="268">
        <v>1.81985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772.25</v>
      </c>
      <c r="D314" s="269">
        <v>771.55000000000007</v>
      </c>
      <c r="E314" s="269">
        <v>761.70000000000016</v>
      </c>
      <c r="F314" s="269">
        <v>751.15000000000009</v>
      </c>
      <c r="G314" s="269">
        <v>741.30000000000018</v>
      </c>
      <c r="H314" s="269">
        <v>782.10000000000014</v>
      </c>
      <c r="I314" s="269">
        <v>791.95</v>
      </c>
      <c r="J314" s="269">
        <v>802.50000000000011</v>
      </c>
      <c r="K314" s="268">
        <v>781.4</v>
      </c>
      <c r="L314" s="268">
        <v>761</v>
      </c>
      <c r="M314" s="268">
        <v>7.7178599999999999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419.25</v>
      </c>
      <c r="D315" s="269">
        <v>419.9666666666667</v>
      </c>
      <c r="E315" s="269">
        <v>410.33333333333337</v>
      </c>
      <c r="F315" s="269">
        <v>401.41666666666669</v>
      </c>
      <c r="G315" s="269">
        <v>391.78333333333336</v>
      </c>
      <c r="H315" s="269">
        <v>428.88333333333338</v>
      </c>
      <c r="I315" s="269">
        <v>438.51666666666671</v>
      </c>
      <c r="J315" s="269">
        <v>447.43333333333339</v>
      </c>
      <c r="K315" s="268">
        <v>429.6</v>
      </c>
      <c r="L315" s="268">
        <v>411.05</v>
      </c>
      <c r="M315" s="268">
        <v>32.98518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419.6</v>
      </c>
      <c r="D316" s="269">
        <v>426.60000000000008</v>
      </c>
      <c r="E316" s="269">
        <v>409.60000000000014</v>
      </c>
      <c r="F316" s="269">
        <v>399.60000000000008</v>
      </c>
      <c r="G316" s="269">
        <v>382.60000000000014</v>
      </c>
      <c r="H316" s="269">
        <v>436.60000000000014</v>
      </c>
      <c r="I316" s="269">
        <v>453.6</v>
      </c>
      <c r="J316" s="269">
        <v>463.60000000000014</v>
      </c>
      <c r="K316" s="268">
        <v>443.6</v>
      </c>
      <c r="L316" s="268">
        <v>416.6</v>
      </c>
      <c r="M316" s="268">
        <v>16.312750000000001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624.75</v>
      </c>
      <c r="D317" s="269">
        <v>627.81666666666672</v>
      </c>
      <c r="E317" s="269">
        <v>610.93333333333339</v>
      </c>
      <c r="F317" s="269">
        <v>597.11666666666667</v>
      </c>
      <c r="G317" s="269">
        <v>580.23333333333335</v>
      </c>
      <c r="H317" s="269">
        <v>641.63333333333344</v>
      </c>
      <c r="I317" s="269">
        <v>658.51666666666688</v>
      </c>
      <c r="J317" s="269">
        <v>672.33333333333348</v>
      </c>
      <c r="K317" s="268">
        <v>644.70000000000005</v>
      </c>
      <c r="L317" s="268">
        <v>614</v>
      </c>
      <c r="M317" s="268">
        <v>1.47342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893.5</v>
      </c>
      <c r="D318" s="269">
        <v>886.13333333333333</v>
      </c>
      <c r="E318" s="269">
        <v>854.26666666666665</v>
      </c>
      <c r="F318" s="269">
        <v>815.0333333333333</v>
      </c>
      <c r="G318" s="269">
        <v>783.16666666666663</v>
      </c>
      <c r="H318" s="269">
        <v>925.36666666666667</v>
      </c>
      <c r="I318" s="269">
        <v>957.23333333333323</v>
      </c>
      <c r="J318" s="269">
        <v>996.4666666666667</v>
      </c>
      <c r="K318" s="268">
        <v>918</v>
      </c>
      <c r="L318" s="268">
        <v>846.9</v>
      </c>
      <c r="M318" s="268">
        <v>8.3528000000000002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1505.6</v>
      </c>
      <c r="D319" s="269">
        <v>1483.6166666666668</v>
      </c>
      <c r="E319" s="269">
        <v>1451.2833333333335</v>
      </c>
      <c r="F319" s="269">
        <v>1396.9666666666667</v>
      </c>
      <c r="G319" s="269">
        <v>1364.6333333333334</v>
      </c>
      <c r="H319" s="269">
        <v>1537.9333333333336</v>
      </c>
      <c r="I319" s="269">
        <v>1570.2666666666667</v>
      </c>
      <c r="J319" s="269">
        <v>1624.5833333333337</v>
      </c>
      <c r="K319" s="268">
        <v>1515.95</v>
      </c>
      <c r="L319" s="268">
        <v>1429.3</v>
      </c>
      <c r="M319" s="268">
        <v>4.9239499999999996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3136</v>
      </c>
      <c r="D320" s="269">
        <v>3128.3333333333335</v>
      </c>
      <c r="E320" s="269">
        <v>3057.666666666667</v>
      </c>
      <c r="F320" s="269">
        <v>2979.3333333333335</v>
      </c>
      <c r="G320" s="269">
        <v>2908.666666666667</v>
      </c>
      <c r="H320" s="269">
        <v>3206.666666666667</v>
      </c>
      <c r="I320" s="269">
        <v>3277.3333333333339</v>
      </c>
      <c r="J320" s="269">
        <v>3355.666666666667</v>
      </c>
      <c r="K320" s="268">
        <v>3199</v>
      </c>
      <c r="L320" s="268">
        <v>3050</v>
      </c>
      <c r="M320" s="268">
        <v>5.7125599999999999</v>
      </c>
      <c r="N320" s="1"/>
      <c r="O320" s="1"/>
    </row>
    <row r="321" spans="1:15" ht="12.75" customHeight="1">
      <c r="A321" s="30">
        <v>311</v>
      </c>
      <c r="B321" s="278" t="s">
        <v>888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741.9</v>
      </c>
      <c r="D322" s="269">
        <v>738.80000000000007</v>
      </c>
      <c r="E322" s="269">
        <v>728.20000000000016</v>
      </c>
      <c r="F322" s="269">
        <v>714.50000000000011</v>
      </c>
      <c r="G322" s="269">
        <v>703.9000000000002</v>
      </c>
      <c r="H322" s="269">
        <v>752.50000000000011</v>
      </c>
      <c r="I322" s="269">
        <v>763.1</v>
      </c>
      <c r="J322" s="269">
        <v>776.80000000000007</v>
      </c>
      <c r="K322" s="268">
        <v>749.4</v>
      </c>
      <c r="L322" s="268">
        <v>725.1</v>
      </c>
      <c r="M322" s="268">
        <v>0.50868000000000002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2042.8</v>
      </c>
      <c r="D323" s="269">
        <v>2029.6166666666668</v>
      </c>
      <c r="E323" s="269">
        <v>1994.7333333333336</v>
      </c>
      <c r="F323" s="269">
        <v>1946.6666666666667</v>
      </c>
      <c r="G323" s="269">
        <v>1911.7833333333335</v>
      </c>
      <c r="H323" s="269">
        <v>2077.6833333333334</v>
      </c>
      <c r="I323" s="269">
        <v>2112.5666666666666</v>
      </c>
      <c r="J323" s="269">
        <v>2160.6333333333337</v>
      </c>
      <c r="K323" s="268">
        <v>2064.5</v>
      </c>
      <c r="L323" s="268">
        <v>1981.55</v>
      </c>
      <c r="M323" s="268">
        <v>5.6949699999999996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1238.25</v>
      </c>
      <c r="D324" s="269">
        <v>1238.7666666666667</v>
      </c>
      <c r="E324" s="269">
        <v>1219.5333333333333</v>
      </c>
      <c r="F324" s="269">
        <v>1200.8166666666666</v>
      </c>
      <c r="G324" s="269">
        <v>1181.5833333333333</v>
      </c>
      <c r="H324" s="269">
        <v>1257.4833333333333</v>
      </c>
      <c r="I324" s="269">
        <v>1276.7166666666665</v>
      </c>
      <c r="J324" s="269">
        <v>1295.4333333333334</v>
      </c>
      <c r="K324" s="268">
        <v>1258</v>
      </c>
      <c r="L324" s="268">
        <v>1220.05</v>
      </c>
      <c r="M324" s="268">
        <v>3.0426899999999999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956.2</v>
      </c>
      <c r="D325" s="269">
        <v>967.11666666666679</v>
      </c>
      <c r="E325" s="269">
        <v>939.28333333333353</v>
      </c>
      <c r="F325" s="269">
        <v>922.36666666666679</v>
      </c>
      <c r="G325" s="269">
        <v>894.53333333333353</v>
      </c>
      <c r="H325" s="269">
        <v>984.03333333333353</v>
      </c>
      <c r="I325" s="269">
        <v>1011.8666666666668</v>
      </c>
      <c r="J325" s="269">
        <v>1028.7833333333335</v>
      </c>
      <c r="K325" s="268">
        <v>994.95</v>
      </c>
      <c r="L325" s="268">
        <v>950.2</v>
      </c>
      <c r="M325" s="268">
        <v>11.13761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600.65</v>
      </c>
      <c r="D326" s="269">
        <v>608.4</v>
      </c>
      <c r="E326" s="269">
        <v>591.25</v>
      </c>
      <c r="F326" s="269">
        <v>581.85</v>
      </c>
      <c r="G326" s="269">
        <v>564.70000000000005</v>
      </c>
      <c r="H326" s="269">
        <v>617.79999999999995</v>
      </c>
      <c r="I326" s="269">
        <v>634.94999999999982</v>
      </c>
      <c r="J326" s="269">
        <v>644.34999999999991</v>
      </c>
      <c r="K326" s="268">
        <v>625.54999999999995</v>
      </c>
      <c r="L326" s="268">
        <v>599</v>
      </c>
      <c r="M326" s="268">
        <v>4.5050100000000004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31.45</v>
      </c>
      <c r="D327" s="269">
        <v>32.016666666666666</v>
      </c>
      <c r="E327" s="269">
        <v>30.733333333333334</v>
      </c>
      <c r="F327" s="269">
        <v>30.016666666666669</v>
      </c>
      <c r="G327" s="269">
        <v>28.733333333333338</v>
      </c>
      <c r="H327" s="269">
        <v>32.733333333333334</v>
      </c>
      <c r="I327" s="269">
        <v>34.016666666666666</v>
      </c>
      <c r="J327" s="269">
        <v>34.733333333333327</v>
      </c>
      <c r="K327" s="268">
        <v>33.299999999999997</v>
      </c>
      <c r="L327" s="268">
        <v>31.3</v>
      </c>
      <c r="M327" s="268">
        <v>26.369969999999999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67.55</v>
      </c>
      <c r="D328" s="269">
        <v>68</v>
      </c>
      <c r="E328" s="269">
        <v>65.849999999999994</v>
      </c>
      <c r="F328" s="269">
        <v>64.149999999999991</v>
      </c>
      <c r="G328" s="269">
        <v>61.999999999999986</v>
      </c>
      <c r="H328" s="269">
        <v>69.7</v>
      </c>
      <c r="I328" s="269">
        <v>71.850000000000009</v>
      </c>
      <c r="J328" s="269">
        <v>73.550000000000011</v>
      </c>
      <c r="K328" s="268">
        <v>70.150000000000006</v>
      </c>
      <c r="L328" s="268">
        <v>66.3</v>
      </c>
      <c r="M328" s="268">
        <v>26.96969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572.54999999999995</v>
      </c>
      <c r="D329" s="269">
        <v>574.85</v>
      </c>
      <c r="E329" s="269">
        <v>567.70000000000005</v>
      </c>
      <c r="F329" s="269">
        <v>562.85</v>
      </c>
      <c r="G329" s="269">
        <v>555.70000000000005</v>
      </c>
      <c r="H329" s="269">
        <v>579.70000000000005</v>
      </c>
      <c r="I329" s="269">
        <v>586.84999999999991</v>
      </c>
      <c r="J329" s="269">
        <v>591.70000000000005</v>
      </c>
      <c r="K329" s="268">
        <v>582</v>
      </c>
      <c r="L329" s="268">
        <v>570</v>
      </c>
      <c r="M329" s="268">
        <v>0.52254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36.799999999999997</v>
      </c>
      <c r="D330" s="269">
        <v>37.383333333333333</v>
      </c>
      <c r="E330" s="269">
        <v>35.966666666666669</v>
      </c>
      <c r="F330" s="269">
        <v>35.133333333333333</v>
      </c>
      <c r="G330" s="269">
        <v>33.716666666666669</v>
      </c>
      <c r="H330" s="269">
        <v>38.216666666666669</v>
      </c>
      <c r="I330" s="269">
        <v>39.63333333333334</v>
      </c>
      <c r="J330" s="269">
        <v>40.466666666666669</v>
      </c>
      <c r="K330" s="268">
        <v>38.799999999999997</v>
      </c>
      <c r="L330" s="268">
        <v>36.549999999999997</v>
      </c>
      <c r="M330" s="268">
        <v>160.36483000000001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68.2</v>
      </c>
      <c r="D331" s="269">
        <v>68.866666666666674</v>
      </c>
      <c r="E331" s="269">
        <v>66.833333333333343</v>
      </c>
      <c r="F331" s="269">
        <v>65.466666666666669</v>
      </c>
      <c r="G331" s="269">
        <v>63.433333333333337</v>
      </c>
      <c r="H331" s="269">
        <v>70.233333333333348</v>
      </c>
      <c r="I331" s="269">
        <v>72.26666666666668</v>
      </c>
      <c r="J331" s="269">
        <v>73.633333333333354</v>
      </c>
      <c r="K331" s="268">
        <v>70.900000000000006</v>
      </c>
      <c r="L331" s="268">
        <v>67.5</v>
      </c>
      <c r="M331" s="268">
        <v>17.170639999999999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122.75</v>
      </c>
      <c r="D332" s="269">
        <v>123.05</v>
      </c>
      <c r="E332" s="269">
        <v>120.3</v>
      </c>
      <c r="F332" s="269">
        <v>117.85</v>
      </c>
      <c r="G332" s="269">
        <v>115.1</v>
      </c>
      <c r="H332" s="269">
        <v>125.5</v>
      </c>
      <c r="I332" s="269">
        <v>128.25</v>
      </c>
      <c r="J332" s="269">
        <v>130.69999999999999</v>
      </c>
      <c r="K332" s="268">
        <v>125.8</v>
      </c>
      <c r="L332" s="268">
        <v>120.6</v>
      </c>
      <c r="M332" s="268">
        <v>114.02262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248.7</v>
      </c>
      <c r="D333" s="269">
        <v>250.58333333333334</v>
      </c>
      <c r="E333" s="269">
        <v>244.76666666666671</v>
      </c>
      <c r="F333" s="269">
        <v>240.83333333333337</v>
      </c>
      <c r="G333" s="269">
        <v>235.01666666666674</v>
      </c>
      <c r="H333" s="269">
        <v>254.51666666666668</v>
      </c>
      <c r="I333" s="269">
        <v>260.33333333333337</v>
      </c>
      <c r="J333" s="269">
        <v>264.26666666666665</v>
      </c>
      <c r="K333" s="268">
        <v>256.39999999999998</v>
      </c>
      <c r="L333" s="268">
        <v>246.65</v>
      </c>
      <c r="M333" s="268">
        <v>7.9867699999999999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158.6</v>
      </c>
      <c r="D334" s="269">
        <v>159.68333333333331</v>
      </c>
      <c r="E334" s="269">
        <v>155.51666666666662</v>
      </c>
      <c r="F334" s="269">
        <v>152.43333333333331</v>
      </c>
      <c r="G334" s="269">
        <v>148.26666666666662</v>
      </c>
      <c r="H334" s="269">
        <v>162.76666666666662</v>
      </c>
      <c r="I334" s="269">
        <v>166.93333333333331</v>
      </c>
      <c r="J334" s="269">
        <v>170.01666666666662</v>
      </c>
      <c r="K334" s="268">
        <v>163.85</v>
      </c>
      <c r="L334" s="268">
        <v>156.6</v>
      </c>
      <c r="M334" s="268">
        <v>219.51865000000001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696.3</v>
      </c>
      <c r="D335" s="269">
        <v>696.55000000000007</v>
      </c>
      <c r="E335" s="269">
        <v>683.10000000000014</v>
      </c>
      <c r="F335" s="269">
        <v>669.90000000000009</v>
      </c>
      <c r="G335" s="269">
        <v>656.45000000000016</v>
      </c>
      <c r="H335" s="269">
        <v>709.75000000000011</v>
      </c>
      <c r="I335" s="269">
        <v>723.20000000000016</v>
      </c>
      <c r="J335" s="269">
        <v>736.40000000000009</v>
      </c>
      <c r="K335" s="268">
        <v>710</v>
      </c>
      <c r="L335" s="268">
        <v>683.35</v>
      </c>
      <c r="M335" s="268">
        <v>2.1231499999999999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68.900000000000006</v>
      </c>
      <c r="D336" s="269">
        <v>69.933333333333323</v>
      </c>
      <c r="E336" s="269">
        <v>67.566666666666649</v>
      </c>
      <c r="F336" s="269">
        <v>66.23333333333332</v>
      </c>
      <c r="G336" s="269">
        <v>63.866666666666646</v>
      </c>
      <c r="H336" s="269">
        <v>71.266666666666652</v>
      </c>
      <c r="I336" s="269">
        <v>73.633333333333326</v>
      </c>
      <c r="J336" s="269">
        <v>74.966666666666654</v>
      </c>
      <c r="K336" s="268">
        <v>72.3</v>
      </c>
      <c r="L336" s="268">
        <v>68.599999999999994</v>
      </c>
      <c r="M336" s="268">
        <v>172.92415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4420.8500000000004</v>
      </c>
      <c r="D337" s="269">
        <v>4457.7666666666673</v>
      </c>
      <c r="E337" s="269">
        <v>4295.7333333333345</v>
      </c>
      <c r="F337" s="269">
        <v>4170.6166666666668</v>
      </c>
      <c r="G337" s="269">
        <v>4008.5833333333339</v>
      </c>
      <c r="H337" s="269">
        <v>4582.883333333335</v>
      </c>
      <c r="I337" s="269">
        <v>4744.9166666666679</v>
      </c>
      <c r="J337" s="269">
        <v>4870.0333333333356</v>
      </c>
      <c r="K337" s="268">
        <v>4619.8</v>
      </c>
      <c r="L337" s="268">
        <v>4332.6499999999996</v>
      </c>
      <c r="M337" s="268">
        <v>2.8324199999999999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679.4</v>
      </c>
      <c r="D338" s="269">
        <v>694.4666666666667</v>
      </c>
      <c r="E338" s="269">
        <v>660.93333333333339</v>
      </c>
      <c r="F338" s="269">
        <v>642.4666666666667</v>
      </c>
      <c r="G338" s="269">
        <v>608.93333333333339</v>
      </c>
      <c r="H338" s="269">
        <v>712.93333333333339</v>
      </c>
      <c r="I338" s="269">
        <v>746.4666666666667</v>
      </c>
      <c r="J338" s="269">
        <v>764.93333333333339</v>
      </c>
      <c r="K338" s="268">
        <v>728</v>
      </c>
      <c r="L338" s="268">
        <v>676</v>
      </c>
      <c r="M338" s="268">
        <v>8.5489499999999996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18453.3</v>
      </c>
      <c r="D339" s="269">
        <v>18580.25</v>
      </c>
      <c r="E339" s="269">
        <v>18270.599999999999</v>
      </c>
      <c r="F339" s="269">
        <v>18087.899999999998</v>
      </c>
      <c r="G339" s="269">
        <v>17778.249999999996</v>
      </c>
      <c r="H339" s="269">
        <v>18762.95</v>
      </c>
      <c r="I339" s="269">
        <v>19072.600000000002</v>
      </c>
      <c r="J339" s="269">
        <v>19255.300000000003</v>
      </c>
      <c r="K339" s="268">
        <v>18889.900000000001</v>
      </c>
      <c r="L339" s="268">
        <v>18397.55</v>
      </c>
      <c r="M339" s="268">
        <v>1.1308499999999999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64</v>
      </c>
      <c r="D340" s="269">
        <v>64.816666666666663</v>
      </c>
      <c r="E340" s="269">
        <v>61.933333333333323</v>
      </c>
      <c r="F340" s="269">
        <v>59.86666666666666</v>
      </c>
      <c r="G340" s="269">
        <v>56.98333333333332</v>
      </c>
      <c r="H340" s="269">
        <v>66.883333333333326</v>
      </c>
      <c r="I340" s="269">
        <v>69.766666666666652</v>
      </c>
      <c r="J340" s="269">
        <v>71.833333333333329</v>
      </c>
      <c r="K340" s="268">
        <v>67.7</v>
      </c>
      <c r="L340" s="268">
        <v>62.75</v>
      </c>
      <c r="M340" s="268">
        <v>15.88002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271.3</v>
      </c>
      <c r="D341" s="269">
        <v>273.43333333333334</v>
      </c>
      <c r="E341" s="269">
        <v>267.01666666666665</v>
      </c>
      <c r="F341" s="269">
        <v>262.73333333333329</v>
      </c>
      <c r="G341" s="269">
        <v>256.31666666666661</v>
      </c>
      <c r="H341" s="269">
        <v>277.7166666666667</v>
      </c>
      <c r="I341" s="269">
        <v>284.13333333333333</v>
      </c>
      <c r="J341" s="269">
        <v>288.41666666666674</v>
      </c>
      <c r="K341" s="268">
        <v>279.85000000000002</v>
      </c>
      <c r="L341" s="268">
        <v>269.14999999999998</v>
      </c>
      <c r="M341" s="268">
        <v>2.7093400000000001</v>
      </c>
      <c r="N341" s="1"/>
      <c r="O341" s="1"/>
    </row>
    <row r="342" spans="1:15" ht="12.75" customHeight="1">
      <c r="A342" s="30">
        <v>332</v>
      </c>
      <c r="B342" s="278" t="s">
        <v>851</v>
      </c>
      <c r="C342" s="268">
        <v>393.95</v>
      </c>
      <c r="D342" s="269">
        <v>389.56666666666666</v>
      </c>
      <c r="E342" s="269">
        <v>379.63333333333333</v>
      </c>
      <c r="F342" s="269">
        <v>365.31666666666666</v>
      </c>
      <c r="G342" s="269">
        <v>355.38333333333333</v>
      </c>
      <c r="H342" s="269">
        <v>403.88333333333333</v>
      </c>
      <c r="I342" s="269">
        <v>413.81666666666661</v>
      </c>
      <c r="J342" s="269">
        <v>428.13333333333333</v>
      </c>
      <c r="K342" s="268">
        <v>399.5</v>
      </c>
      <c r="L342" s="268">
        <v>375.25</v>
      </c>
      <c r="M342" s="268">
        <v>6.2913100000000002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913.5</v>
      </c>
      <c r="D343" s="269">
        <v>922.5</v>
      </c>
      <c r="E343" s="269">
        <v>887.05</v>
      </c>
      <c r="F343" s="269">
        <v>860.59999999999991</v>
      </c>
      <c r="G343" s="269">
        <v>825.14999999999986</v>
      </c>
      <c r="H343" s="269">
        <v>948.95</v>
      </c>
      <c r="I343" s="269">
        <v>984.40000000000009</v>
      </c>
      <c r="J343" s="269">
        <v>1010.8500000000001</v>
      </c>
      <c r="K343" s="268">
        <v>957.95</v>
      </c>
      <c r="L343" s="268">
        <v>896.05</v>
      </c>
      <c r="M343" s="268">
        <v>15.93388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123.45</v>
      </c>
      <c r="D344" s="269">
        <v>124.96666666666665</v>
      </c>
      <c r="E344" s="269">
        <v>121.1333333333333</v>
      </c>
      <c r="F344" s="269">
        <v>118.81666666666665</v>
      </c>
      <c r="G344" s="269">
        <v>114.98333333333329</v>
      </c>
      <c r="H344" s="269">
        <v>127.2833333333333</v>
      </c>
      <c r="I344" s="269">
        <v>131.11666666666665</v>
      </c>
      <c r="J344" s="269">
        <v>133.43333333333331</v>
      </c>
      <c r="K344" s="268">
        <v>128.80000000000001</v>
      </c>
      <c r="L344" s="268">
        <v>122.65</v>
      </c>
      <c r="M344" s="268">
        <v>128.48954000000001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179</v>
      </c>
      <c r="D345" s="269">
        <v>179.75</v>
      </c>
      <c r="E345" s="269">
        <v>175.8</v>
      </c>
      <c r="F345" s="269">
        <v>172.60000000000002</v>
      </c>
      <c r="G345" s="269">
        <v>168.65000000000003</v>
      </c>
      <c r="H345" s="269">
        <v>182.95</v>
      </c>
      <c r="I345" s="269">
        <v>186.89999999999998</v>
      </c>
      <c r="J345" s="269">
        <v>190.09999999999997</v>
      </c>
      <c r="K345" s="268">
        <v>183.7</v>
      </c>
      <c r="L345" s="268">
        <v>176.55</v>
      </c>
      <c r="M345" s="268">
        <v>11.772869999999999</v>
      </c>
      <c r="N345" s="1"/>
      <c r="O345" s="1"/>
    </row>
    <row r="346" spans="1:15" ht="12.75" customHeight="1">
      <c r="A346" s="30">
        <v>336</v>
      </c>
      <c r="B346" s="278" t="s">
        <v>832</v>
      </c>
      <c r="C346" s="268">
        <v>657.5</v>
      </c>
      <c r="D346" s="269">
        <v>667.0333333333333</v>
      </c>
      <c r="E346" s="269">
        <v>641.46666666666658</v>
      </c>
      <c r="F346" s="269">
        <v>625.43333333333328</v>
      </c>
      <c r="G346" s="269">
        <v>599.86666666666656</v>
      </c>
      <c r="H346" s="269">
        <v>683.06666666666661</v>
      </c>
      <c r="I346" s="269">
        <v>708.63333333333321</v>
      </c>
      <c r="J346" s="269">
        <v>724.66666666666663</v>
      </c>
      <c r="K346" s="268">
        <v>692.6</v>
      </c>
      <c r="L346" s="268">
        <v>651</v>
      </c>
      <c r="M346" s="268">
        <v>8.8119499999999995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2955.45</v>
      </c>
      <c r="D347" s="269">
        <v>2956.7666666666664</v>
      </c>
      <c r="E347" s="269">
        <v>2919.833333333333</v>
      </c>
      <c r="F347" s="269">
        <v>2884.2166666666667</v>
      </c>
      <c r="G347" s="269">
        <v>2847.2833333333333</v>
      </c>
      <c r="H347" s="269">
        <v>2992.3833333333328</v>
      </c>
      <c r="I347" s="269">
        <v>3029.3166666666662</v>
      </c>
      <c r="J347" s="269">
        <v>3064.9333333333325</v>
      </c>
      <c r="K347" s="268">
        <v>2993.7</v>
      </c>
      <c r="L347" s="268">
        <v>2921.15</v>
      </c>
      <c r="M347" s="268">
        <v>0.65619000000000005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270.75</v>
      </c>
      <c r="D348" s="269">
        <v>269.31666666666666</v>
      </c>
      <c r="E348" s="269">
        <v>264.33333333333331</v>
      </c>
      <c r="F348" s="269">
        <v>257.91666666666663</v>
      </c>
      <c r="G348" s="269">
        <v>252.93333333333328</v>
      </c>
      <c r="H348" s="269">
        <v>275.73333333333335</v>
      </c>
      <c r="I348" s="269">
        <v>280.7166666666667</v>
      </c>
      <c r="J348" s="269">
        <v>287.13333333333338</v>
      </c>
      <c r="K348" s="268">
        <v>274.3</v>
      </c>
      <c r="L348" s="268">
        <v>262.89999999999998</v>
      </c>
      <c r="M348" s="268">
        <v>2.4897900000000002</v>
      </c>
      <c r="N348" s="1"/>
      <c r="O348" s="1"/>
    </row>
    <row r="349" spans="1:15" ht="12.75" customHeight="1">
      <c r="A349" s="30">
        <v>339</v>
      </c>
      <c r="B349" s="278" t="s">
        <v>833</v>
      </c>
      <c r="C349" s="268">
        <v>478.9</v>
      </c>
      <c r="D349" s="269">
        <v>476.33333333333331</v>
      </c>
      <c r="E349" s="269">
        <v>463.56666666666661</v>
      </c>
      <c r="F349" s="269">
        <v>448.23333333333329</v>
      </c>
      <c r="G349" s="269">
        <v>435.46666666666658</v>
      </c>
      <c r="H349" s="269">
        <v>491.66666666666663</v>
      </c>
      <c r="I349" s="269">
        <v>504.43333333333339</v>
      </c>
      <c r="J349" s="269">
        <v>519.76666666666665</v>
      </c>
      <c r="K349" s="268">
        <v>489.1</v>
      </c>
      <c r="L349" s="268">
        <v>461</v>
      </c>
      <c r="M349" s="268">
        <v>9.0916099999999993</v>
      </c>
      <c r="N349" s="1"/>
      <c r="O349" s="1"/>
    </row>
    <row r="350" spans="1:15" ht="12.75" customHeight="1">
      <c r="A350" s="30">
        <v>340</v>
      </c>
      <c r="B350" s="278" t="s">
        <v>822</v>
      </c>
      <c r="C350" s="268">
        <v>126.25</v>
      </c>
      <c r="D350" s="269">
        <v>125.91666666666667</v>
      </c>
      <c r="E350" s="269">
        <v>122.83333333333334</v>
      </c>
      <c r="F350" s="269">
        <v>119.41666666666667</v>
      </c>
      <c r="G350" s="269">
        <v>116.33333333333334</v>
      </c>
      <c r="H350" s="269">
        <v>129.33333333333334</v>
      </c>
      <c r="I350" s="269">
        <v>132.41666666666669</v>
      </c>
      <c r="J350" s="269">
        <v>135.83333333333334</v>
      </c>
      <c r="K350" s="268">
        <v>129</v>
      </c>
      <c r="L350" s="268">
        <v>122.5</v>
      </c>
      <c r="M350" s="268">
        <v>13.39799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3009.65</v>
      </c>
      <c r="D351" s="269">
        <v>2997.9833333333336</v>
      </c>
      <c r="E351" s="269">
        <v>2946.666666666667</v>
      </c>
      <c r="F351" s="269">
        <v>2883.6833333333334</v>
      </c>
      <c r="G351" s="269">
        <v>2832.3666666666668</v>
      </c>
      <c r="H351" s="269">
        <v>3060.9666666666672</v>
      </c>
      <c r="I351" s="269">
        <v>3112.2833333333338</v>
      </c>
      <c r="J351" s="269">
        <v>3175.2666666666673</v>
      </c>
      <c r="K351" s="268">
        <v>3049.3</v>
      </c>
      <c r="L351" s="268">
        <v>2935</v>
      </c>
      <c r="M351" s="268">
        <v>2.6768999999999998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380.7</v>
      </c>
      <c r="D352" s="269">
        <v>387.06666666666666</v>
      </c>
      <c r="E352" s="269">
        <v>369.63333333333333</v>
      </c>
      <c r="F352" s="269">
        <v>358.56666666666666</v>
      </c>
      <c r="G352" s="269">
        <v>341.13333333333333</v>
      </c>
      <c r="H352" s="269">
        <v>398.13333333333333</v>
      </c>
      <c r="I352" s="269">
        <v>415.56666666666661</v>
      </c>
      <c r="J352" s="269">
        <v>426.63333333333333</v>
      </c>
      <c r="K352" s="268">
        <v>404.5</v>
      </c>
      <c r="L352" s="268">
        <v>376</v>
      </c>
      <c r="M352" s="268">
        <v>5.5278400000000003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258.3</v>
      </c>
      <c r="D353" s="269">
        <v>256.5</v>
      </c>
      <c r="E353" s="269">
        <v>249.5</v>
      </c>
      <c r="F353" s="269">
        <v>240.7</v>
      </c>
      <c r="G353" s="269">
        <v>233.7</v>
      </c>
      <c r="H353" s="269">
        <v>265.3</v>
      </c>
      <c r="I353" s="269">
        <v>272.3</v>
      </c>
      <c r="J353" s="269">
        <v>281.10000000000002</v>
      </c>
      <c r="K353" s="268">
        <v>263.5</v>
      </c>
      <c r="L353" s="268">
        <v>247.7</v>
      </c>
      <c r="M353" s="268">
        <v>4.3235799999999998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1675.45</v>
      </c>
      <c r="D354" s="269">
        <v>1694.3333333333333</v>
      </c>
      <c r="E354" s="269">
        <v>1650.7166666666665</v>
      </c>
      <c r="F354" s="269">
        <v>1625.9833333333331</v>
      </c>
      <c r="G354" s="269">
        <v>1582.3666666666663</v>
      </c>
      <c r="H354" s="269">
        <v>1719.0666666666666</v>
      </c>
      <c r="I354" s="269">
        <v>1762.6833333333334</v>
      </c>
      <c r="J354" s="269">
        <v>1787.4166666666667</v>
      </c>
      <c r="K354" s="268">
        <v>1737.95</v>
      </c>
      <c r="L354" s="268">
        <v>1669.6</v>
      </c>
      <c r="M354" s="268">
        <v>10.89058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50636.5</v>
      </c>
      <c r="D355" s="269">
        <v>51320.083333333336</v>
      </c>
      <c r="E355" s="269">
        <v>49698.966666666674</v>
      </c>
      <c r="F355" s="269">
        <v>48761.433333333342</v>
      </c>
      <c r="G355" s="269">
        <v>47140.31666666668</v>
      </c>
      <c r="H355" s="269">
        <v>52257.616666666669</v>
      </c>
      <c r="I355" s="269">
        <v>53878.733333333323</v>
      </c>
      <c r="J355" s="269">
        <v>54816.266666666663</v>
      </c>
      <c r="K355" s="268">
        <v>52941.2</v>
      </c>
      <c r="L355" s="268">
        <v>50382.55</v>
      </c>
      <c r="M355" s="268">
        <v>0.39566000000000001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3176.75</v>
      </c>
      <c r="D356" s="269">
        <v>3168</v>
      </c>
      <c r="E356" s="269">
        <v>3100.8</v>
      </c>
      <c r="F356" s="269">
        <v>3024.8500000000004</v>
      </c>
      <c r="G356" s="269">
        <v>2957.6500000000005</v>
      </c>
      <c r="H356" s="269">
        <v>3243.95</v>
      </c>
      <c r="I356" s="269">
        <v>3311.1499999999996</v>
      </c>
      <c r="J356" s="269">
        <v>3387.0999999999995</v>
      </c>
      <c r="K356" s="268">
        <v>3235.2</v>
      </c>
      <c r="L356" s="268">
        <v>3092.05</v>
      </c>
      <c r="M356" s="268">
        <v>3.7271999999999998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201.45</v>
      </c>
      <c r="D357" s="269">
        <v>201.81666666666663</v>
      </c>
      <c r="E357" s="269">
        <v>198.28333333333327</v>
      </c>
      <c r="F357" s="269">
        <v>195.11666666666665</v>
      </c>
      <c r="G357" s="269">
        <v>191.58333333333329</v>
      </c>
      <c r="H357" s="269">
        <v>204.98333333333326</v>
      </c>
      <c r="I357" s="269">
        <v>208.51666666666662</v>
      </c>
      <c r="J357" s="269">
        <v>211.68333333333325</v>
      </c>
      <c r="K357" s="268">
        <v>205.35</v>
      </c>
      <c r="L357" s="268">
        <v>198.65</v>
      </c>
      <c r="M357" s="268">
        <v>13.83868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4154.3500000000004</v>
      </c>
      <c r="D358" s="269">
        <v>4159.55</v>
      </c>
      <c r="E358" s="269">
        <v>4107.1000000000004</v>
      </c>
      <c r="F358" s="269">
        <v>4059.8500000000004</v>
      </c>
      <c r="G358" s="269">
        <v>4007.4000000000005</v>
      </c>
      <c r="H358" s="269">
        <v>4206.8</v>
      </c>
      <c r="I358" s="269">
        <v>4259.2499999999991</v>
      </c>
      <c r="J358" s="269">
        <v>4306.5</v>
      </c>
      <c r="K358" s="268">
        <v>4212</v>
      </c>
      <c r="L358" s="268">
        <v>4112.3</v>
      </c>
      <c r="M358" s="268">
        <v>8.1530000000000005E-2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1341.65</v>
      </c>
      <c r="D359" s="269">
        <v>1346.5833333333333</v>
      </c>
      <c r="E359" s="269">
        <v>1316.2666666666664</v>
      </c>
      <c r="F359" s="269">
        <v>1290.8833333333332</v>
      </c>
      <c r="G359" s="269">
        <v>1260.5666666666664</v>
      </c>
      <c r="H359" s="269">
        <v>1371.9666666666665</v>
      </c>
      <c r="I359" s="269">
        <v>1402.2833333333335</v>
      </c>
      <c r="J359" s="269">
        <v>1427.6666666666665</v>
      </c>
      <c r="K359" s="268">
        <v>1376.9</v>
      </c>
      <c r="L359" s="268">
        <v>1321.2</v>
      </c>
      <c r="M359" s="268">
        <v>1.0536700000000001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2802.2</v>
      </c>
      <c r="D360" s="269">
        <v>2798.1833333333329</v>
      </c>
      <c r="E360" s="269">
        <v>2766.516666666666</v>
      </c>
      <c r="F360" s="269">
        <v>2730.833333333333</v>
      </c>
      <c r="G360" s="269">
        <v>2699.1666666666661</v>
      </c>
      <c r="H360" s="269">
        <v>2833.8666666666659</v>
      </c>
      <c r="I360" s="269">
        <v>2865.5333333333328</v>
      </c>
      <c r="J360" s="269">
        <v>2901.2166666666658</v>
      </c>
      <c r="K360" s="268">
        <v>2829.85</v>
      </c>
      <c r="L360" s="268">
        <v>2762.5</v>
      </c>
      <c r="M360" s="268">
        <v>4.1165200000000004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890.1</v>
      </c>
      <c r="D361" s="269">
        <v>903.33333333333337</v>
      </c>
      <c r="E361" s="269">
        <v>856.66666666666674</v>
      </c>
      <c r="F361" s="269">
        <v>823.23333333333335</v>
      </c>
      <c r="G361" s="269">
        <v>776.56666666666672</v>
      </c>
      <c r="H361" s="269">
        <v>936.76666666666677</v>
      </c>
      <c r="I361" s="269">
        <v>983.43333333333351</v>
      </c>
      <c r="J361" s="269">
        <v>1016.8666666666668</v>
      </c>
      <c r="K361" s="268">
        <v>950</v>
      </c>
      <c r="L361" s="268">
        <v>869.9</v>
      </c>
      <c r="M361" s="268">
        <v>21.04692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862.4</v>
      </c>
      <c r="D362" s="269">
        <v>868.5333333333333</v>
      </c>
      <c r="E362" s="269">
        <v>841.86666666666656</v>
      </c>
      <c r="F362" s="269">
        <v>821.33333333333326</v>
      </c>
      <c r="G362" s="269">
        <v>794.66666666666652</v>
      </c>
      <c r="H362" s="269">
        <v>889.06666666666661</v>
      </c>
      <c r="I362" s="269">
        <v>915.73333333333335</v>
      </c>
      <c r="J362" s="269">
        <v>936.26666666666665</v>
      </c>
      <c r="K362" s="268">
        <v>895.2</v>
      </c>
      <c r="L362" s="268">
        <v>848</v>
      </c>
      <c r="M362" s="268">
        <v>0.29920999999999998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2495.0500000000002</v>
      </c>
      <c r="D363" s="269">
        <v>2505.7166666666667</v>
      </c>
      <c r="E363" s="269">
        <v>2440.4333333333334</v>
      </c>
      <c r="F363" s="269">
        <v>2385.8166666666666</v>
      </c>
      <c r="G363" s="269">
        <v>2320.5333333333333</v>
      </c>
      <c r="H363" s="269">
        <v>2560.3333333333335</v>
      </c>
      <c r="I363" s="269">
        <v>2625.6166666666672</v>
      </c>
      <c r="J363" s="269">
        <v>2680.2333333333336</v>
      </c>
      <c r="K363" s="268">
        <v>2571</v>
      </c>
      <c r="L363" s="268">
        <v>2451.1</v>
      </c>
      <c r="M363" s="268">
        <v>3.7516099999999999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2059.4499999999998</v>
      </c>
      <c r="D364" s="269">
        <v>2060.6666666666665</v>
      </c>
      <c r="E364" s="269">
        <v>2014.333333333333</v>
      </c>
      <c r="F364" s="269">
        <v>1969.2166666666665</v>
      </c>
      <c r="G364" s="269">
        <v>1922.883333333333</v>
      </c>
      <c r="H364" s="269">
        <v>2105.7833333333328</v>
      </c>
      <c r="I364" s="269">
        <v>2152.1166666666659</v>
      </c>
      <c r="J364" s="269">
        <v>2197.2333333333331</v>
      </c>
      <c r="K364" s="268">
        <v>2107</v>
      </c>
      <c r="L364" s="268">
        <v>2015.55</v>
      </c>
      <c r="M364" s="268">
        <v>3.2412899999999998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285.2</v>
      </c>
      <c r="D365" s="269">
        <v>290.18333333333334</v>
      </c>
      <c r="E365" s="269">
        <v>278.56666666666666</v>
      </c>
      <c r="F365" s="269">
        <v>271.93333333333334</v>
      </c>
      <c r="G365" s="269">
        <v>260.31666666666666</v>
      </c>
      <c r="H365" s="269">
        <v>296.81666666666666</v>
      </c>
      <c r="I365" s="269">
        <v>308.43333333333334</v>
      </c>
      <c r="J365" s="269">
        <v>315.06666666666666</v>
      </c>
      <c r="K365" s="268">
        <v>301.8</v>
      </c>
      <c r="L365" s="268">
        <v>283.55</v>
      </c>
      <c r="M365" s="268">
        <v>54.526000000000003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106.5</v>
      </c>
      <c r="D366" s="269">
        <v>107.5</v>
      </c>
      <c r="E366" s="269">
        <v>105.05</v>
      </c>
      <c r="F366" s="269">
        <v>103.6</v>
      </c>
      <c r="G366" s="269">
        <v>101.14999999999999</v>
      </c>
      <c r="H366" s="269">
        <v>108.95</v>
      </c>
      <c r="I366" s="269">
        <v>111.39999999999999</v>
      </c>
      <c r="J366" s="269">
        <v>112.85000000000001</v>
      </c>
      <c r="K366" s="268">
        <v>109.95</v>
      </c>
      <c r="L366" s="268">
        <v>106.05</v>
      </c>
      <c r="M366" s="268">
        <v>63.71416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200.85</v>
      </c>
      <c r="D367" s="269">
        <v>198.85</v>
      </c>
      <c r="E367" s="269">
        <v>188.35</v>
      </c>
      <c r="F367" s="269">
        <v>175.85</v>
      </c>
      <c r="G367" s="269">
        <v>165.35</v>
      </c>
      <c r="H367" s="269">
        <v>211.35</v>
      </c>
      <c r="I367" s="269">
        <v>221.85</v>
      </c>
      <c r="J367" s="269">
        <v>234.35</v>
      </c>
      <c r="K367" s="268">
        <v>209.35</v>
      </c>
      <c r="L367" s="268">
        <v>186.35</v>
      </c>
      <c r="M367" s="268">
        <v>1256.6035099999999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385.9</v>
      </c>
      <c r="D368" s="269">
        <v>386.16666666666669</v>
      </c>
      <c r="E368" s="269">
        <v>375.73333333333335</v>
      </c>
      <c r="F368" s="269">
        <v>365.56666666666666</v>
      </c>
      <c r="G368" s="269">
        <v>355.13333333333333</v>
      </c>
      <c r="H368" s="269">
        <v>396.33333333333337</v>
      </c>
      <c r="I368" s="269">
        <v>406.76666666666665</v>
      </c>
      <c r="J368" s="269">
        <v>416.93333333333339</v>
      </c>
      <c r="K368" s="268">
        <v>396.6</v>
      </c>
      <c r="L368" s="268">
        <v>376</v>
      </c>
      <c r="M368" s="268">
        <v>9.0286799999999996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432.85</v>
      </c>
      <c r="D369" s="269">
        <v>433.45</v>
      </c>
      <c r="E369" s="269">
        <v>417</v>
      </c>
      <c r="F369" s="269">
        <v>401.15000000000003</v>
      </c>
      <c r="G369" s="269">
        <v>384.70000000000005</v>
      </c>
      <c r="H369" s="269">
        <v>449.29999999999995</v>
      </c>
      <c r="I369" s="269">
        <v>465.74999999999989</v>
      </c>
      <c r="J369" s="269">
        <v>481.59999999999991</v>
      </c>
      <c r="K369" s="268">
        <v>449.9</v>
      </c>
      <c r="L369" s="268">
        <v>417.6</v>
      </c>
      <c r="M369" s="268">
        <v>11.29088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577.6</v>
      </c>
      <c r="D370" s="269">
        <v>578.0333333333333</v>
      </c>
      <c r="E370" s="269">
        <v>571.06666666666661</v>
      </c>
      <c r="F370" s="269">
        <v>564.5333333333333</v>
      </c>
      <c r="G370" s="269">
        <v>557.56666666666661</v>
      </c>
      <c r="H370" s="269">
        <v>584.56666666666661</v>
      </c>
      <c r="I370" s="269">
        <v>591.5333333333333</v>
      </c>
      <c r="J370" s="269">
        <v>598.06666666666661</v>
      </c>
      <c r="K370" s="268">
        <v>585</v>
      </c>
      <c r="L370" s="268">
        <v>571.5</v>
      </c>
      <c r="M370" s="268">
        <v>1.1693800000000001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122.7</v>
      </c>
      <c r="D371" s="269">
        <v>122.85000000000001</v>
      </c>
      <c r="E371" s="269">
        <v>119.85000000000002</v>
      </c>
      <c r="F371" s="269">
        <v>117.00000000000001</v>
      </c>
      <c r="G371" s="269">
        <v>114.00000000000003</v>
      </c>
      <c r="H371" s="269">
        <v>125.70000000000002</v>
      </c>
      <c r="I371" s="269">
        <v>128.69999999999999</v>
      </c>
      <c r="J371" s="269">
        <v>131.55000000000001</v>
      </c>
      <c r="K371" s="268">
        <v>125.85</v>
      </c>
      <c r="L371" s="268">
        <v>120</v>
      </c>
      <c r="M371" s="268">
        <v>3.50806</v>
      </c>
      <c r="N371" s="1"/>
      <c r="O371" s="1"/>
    </row>
    <row r="372" spans="1:15" ht="12.75" customHeight="1">
      <c r="A372" s="30">
        <v>362</v>
      </c>
      <c r="B372" s="278" t="s">
        <v>852</v>
      </c>
      <c r="C372" s="268">
        <v>1417.2</v>
      </c>
      <c r="D372" s="269">
        <v>1431.5666666666666</v>
      </c>
      <c r="E372" s="269">
        <v>1394.1333333333332</v>
      </c>
      <c r="F372" s="269">
        <v>1371.0666666666666</v>
      </c>
      <c r="G372" s="269">
        <v>1333.6333333333332</v>
      </c>
      <c r="H372" s="269">
        <v>1454.6333333333332</v>
      </c>
      <c r="I372" s="269">
        <v>1492.0666666666666</v>
      </c>
      <c r="J372" s="269">
        <v>1515.1333333333332</v>
      </c>
      <c r="K372" s="268">
        <v>1469</v>
      </c>
      <c r="L372" s="268">
        <v>1408.5</v>
      </c>
      <c r="M372" s="268">
        <v>0.30264000000000002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4004.65</v>
      </c>
      <c r="D373" s="269">
        <v>4039.8166666666671</v>
      </c>
      <c r="E373" s="269">
        <v>3964.8333333333339</v>
      </c>
      <c r="F373" s="269">
        <v>3925.0166666666669</v>
      </c>
      <c r="G373" s="269">
        <v>3850.0333333333338</v>
      </c>
      <c r="H373" s="269">
        <v>4079.6333333333341</v>
      </c>
      <c r="I373" s="269">
        <v>4154.6166666666668</v>
      </c>
      <c r="J373" s="269">
        <v>4194.4333333333343</v>
      </c>
      <c r="K373" s="268">
        <v>4114.8</v>
      </c>
      <c r="L373" s="268">
        <v>4000</v>
      </c>
      <c r="M373" s="268">
        <v>4.7100000000000003E-2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14584.5</v>
      </c>
      <c r="D374" s="269">
        <v>14497.483333333332</v>
      </c>
      <c r="E374" s="269">
        <v>14218.016666666663</v>
      </c>
      <c r="F374" s="269">
        <v>13851.533333333331</v>
      </c>
      <c r="G374" s="269">
        <v>13572.066666666662</v>
      </c>
      <c r="H374" s="269">
        <v>14863.966666666664</v>
      </c>
      <c r="I374" s="269">
        <v>15143.433333333334</v>
      </c>
      <c r="J374" s="269">
        <v>15509.916666666664</v>
      </c>
      <c r="K374" s="268">
        <v>14776.95</v>
      </c>
      <c r="L374" s="268">
        <v>14131</v>
      </c>
      <c r="M374" s="268">
        <v>8.3790000000000003E-2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36</v>
      </c>
      <c r="D375" s="269">
        <v>36.549999999999997</v>
      </c>
      <c r="E375" s="269">
        <v>35.249999999999993</v>
      </c>
      <c r="F375" s="269">
        <v>34.499999999999993</v>
      </c>
      <c r="G375" s="269">
        <v>33.199999999999989</v>
      </c>
      <c r="H375" s="269">
        <v>37.299999999999997</v>
      </c>
      <c r="I375" s="269">
        <v>38.600000000000009</v>
      </c>
      <c r="J375" s="269">
        <v>39.35</v>
      </c>
      <c r="K375" s="268">
        <v>37.85</v>
      </c>
      <c r="L375" s="268">
        <v>35.799999999999997</v>
      </c>
      <c r="M375" s="268">
        <v>658.61996999999997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613</v>
      </c>
      <c r="D376" s="269">
        <v>613.44999999999993</v>
      </c>
      <c r="E376" s="269">
        <v>599.54999999999984</v>
      </c>
      <c r="F376" s="269">
        <v>586.09999999999991</v>
      </c>
      <c r="G376" s="269">
        <v>572.19999999999982</v>
      </c>
      <c r="H376" s="269">
        <v>626.89999999999986</v>
      </c>
      <c r="I376" s="269">
        <v>640.79999999999995</v>
      </c>
      <c r="J376" s="269">
        <v>654.24999999999989</v>
      </c>
      <c r="K376" s="268">
        <v>627.35</v>
      </c>
      <c r="L376" s="268">
        <v>600</v>
      </c>
      <c r="M376" s="268">
        <v>1.0645199999999999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112.55</v>
      </c>
      <c r="D377" s="269">
        <v>115.48333333333333</v>
      </c>
      <c r="E377" s="269">
        <v>109.06666666666666</v>
      </c>
      <c r="F377" s="269">
        <v>105.58333333333333</v>
      </c>
      <c r="G377" s="269">
        <v>99.166666666666657</v>
      </c>
      <c r="H377" s="269">
        <v>118.96666666666667</v>
      </c>
      <c r="I377" s="269">
        <v>125.38333333333333</v>
      </c>
      <c r="J377" s="269">
        <v>128.86666666666667</v>
      </c>
      <c r="K377" s="268">
        <v>121.9</v>
      </c>
      <c r="L377" s="268">
        <v>112</v>
      </c>
      <c r="M377" s="268">
        <v>250.00960000000001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97.85</v>
      </c>
      <c r="D378" s="269">
        <v>98.783333333333346</v>
      </c>
      <c r="E378" s="269">
        <v>96.666666666666686</v>
      </c>
      <c r="F378" s="269">
        <v>95.483333333333334</v>
      </c>
      <c r="G378" s="269">
        <v>93.366666666666674</v>
      </c>
      <c r="H378" s="269">
        <v>99.966666666666697</v>
      </c>
      <c r="I378" s="269">
        <v>102.08333333333334</v>
      </c>
      <c r="J378" s="269">
        <v>103.26666666666671</v>
      </c>
      <c r="K378" s="268">
        <v>100.9</v>
      </c>
      <c r="L378" s="268">
        <v>97.6</v>
      </c>
      <c r="M378" s="268">
        <v>62.191409999999998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651.6</v>
      </c>
      <c r="D379" s="269">
        <v>650.5333333333333</v>
      </c>
      <c r="E379" s="269">
        <v>632.06666666666661</v>
      </c>
      <c r="F379" s="269">
        <v>612.5333333333333</v>
      </c>
      <c r="G379" s="269">
        <v>594.06666666666661</v>
      </c>
      <c r="H379" s="269">
        <v>670.06666666666661</v>
      </c>
      <c r="I379" s="269">
        <v>688.5333333333333</v>
      </c>
      <c r="J379" s="269">
        <v>708.06666666666661</v>
      </c>
      <c r="K379" s="268">
        <v>669</v>
      </c>
      <c r="L379" s="268">
        <v>631</v>
      </c>
      <c r="M379" s="268">
        <v>3.7143600000000001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289.89999999999998</v>
      </c>
      <c r="D380" s="269">
        <v>292.95</v>
      </c>
      <c r="E380" s="269">
        <v>285.95</v>
      </c>
      <c r="F380" s="269">
        <v>282</v>
      </c>
      <c r="G380" s="269">
        <v>275</v>
      </c>
      <c r="H380" s="269">
        <v>296.89999999999998</v>
      </c>
      <c r="I380" s="269">
        <v>303.89999999999998</v>
      </c>
      <c r="J380" s="269">
        <v>307.84999999999997</v>
      </c>
      <c r="K380" s="268">
        <v>299.95</v>
      </c>
      <c r="L380" s="268">
        <v>289</v>
      </c>
      <c r="M380" s="268">
        <v>2.57402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1068.2</v>
      </c>
      <c r="D381" s="269">
        <v>1066.4166666666667</v>
      </c>
      <c r="E381" s="269">
        <v>1044.0333333333335</v>
      </c>
      <c r="F381" s="269">
        <v>1019.8666666666668</v>
      </c>
      <c r="G381" s="269">
        <v>997.48333333333358</v>
      </c>
      <c r="H381" s="269">
        <v>1090.5833333333335</v>
      </c>
      <c r="I381" s="269">
        <v>1112.9666666666667</v>
      </c>
      <c r="J381" s="269">
        <v>1137.1333333333334</v>
      </c>
      <c r="K381" s="268">
        <v>1088.8</v>
      </c>
      <c r="L381" s="268">
        <v>1042.25</v>
      </c>
      <c r="M381" s="268">
        <v>1.71228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33.65</v>
      </c>
      <c r="D382" s="269">
        <v>34</v>
      </c>
      <c r="E382" s="269">
        <v>33.049999999999997</v>
      </c>
      <c r="F382" s="269">
        <v>32.449999999999996</v>
      </c>
      <c r="G382" s="269">
        <v>31.499999999999993</v>
      </c>
      <c r="H382" s="269">
        <v>34.6</v>
      </c>
      <c r="I382" s="269">
        <v>35.550000000000004</v>
      </c>
      <c r="J382" s="269">
        <v>36.150000000000006</v>
      </c>
      <c r="K382" s="268">
        <v>34.950000000000003</v>
      </c>
      <c r="L382" s="268">
        <v>33.4</v>
      </c>
      <c r="M382" s="268">
        <v>47.000309999999999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104.9</v>
      </c>
      <c r="D383" s="269">
        <v>104.10000000000001</v>
      </c>
      <c r="E383" s="269">
        <v>102.20000000000002</v>
      </c>
      <c r="F383" s="269">
        <v>99.500000000000014</v>
      </c>
      <c r="G383" s="269">
        <v>97.600000000000023</v>
      </c>
      <c r="H383" s="269">
        <v>106.80000000000001</v>
      </c>
      <c r="I383" s="269">
        <v>108.70000000000002</v>
      </c>
      <c r="J383" s="269">
        <v>111.4</v>
      </c>
      <c r="K383" s="268">
        <v>106</v>
      </c>
      <c r="L383" s="268">
        <v>101.4</v>
      </c>
      <c r="M383" s="268">
        <v>10.016870000000001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162.25</v>
      </c>
      <c r="D384" s="269">
        <v>163.96666666666667</v>
      </c>
      <c r="E384" s="269">
        <v>159.03333333333333</v>
      </c>
      <c r="F384" s="269">
        <v>155.81666666666666</v>
      </c>
      <c r="G384" s="269">
        <v>150.88333333333333</v>
      </c>
      <c r="H384" s="269">
        <v>167.18333333333334</v>
      </c>
      <c r="I384" s="269">
        <v>172.11666666666667</v>
      </c>
      <c r="J384" s="269">
        <v>175.33333333333334</v>
      </c>
      <c r="K384" s="268">
        <v>168.9</v>
      </c>
      <c r="L384" s="268">
        <v>160.75</v>
      </c>
      <c r="M384" s="268">
        <v>24.481929999999998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608.85</v>
      </c>
      <c r="D385" s="269">
        <v>598.2833333333333</v>
      </c>
      <c r="E385" s="269">
        <v>581.56666666666661</v>
      </c>
      <c r="F385" s="269">
        <v>554.2833333333333</v>
      </c>
      <c r="G385" s="269">
        <v>537.56666666666661</v>
      </c>
      <c r="H385" s="269">
        <v>625.56666666666661</v>
      </c>
      <c r="I385" s="269">
        <v>642.2833333333333</v>
      </c>
      <c r="J385" s="269">
        <v>669.56666666666661</v>
      </c>
      <c r="K385" s="268">
        <v>615</v>
      </c>
      <c r="L385" s="268">
        <v>571</v>
      </c>
      <c r="M385" s="268">
        <v>4.6368999999999998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212.2</v>
      </c>
      <c r="D386" s="269">
        <v>212.68333333333331</v>
      </c>
      <c r="E386" s="269">
        <v>208.06666666666661</v>
      </c>
      <c r="F386" s="269">
        <v>203.93333333333331</v>
      </c>
      <c r="G386" s="269">
        <v>199.31666666666661</v>
      </c>
      <c r="H386" s="269">
        <v>216.81666666666661</v>
      </c>
      <c r="I386" s="269">
        <v>221.43333333333334</v>
      </c>
      <c r="J386" s="269">
        <v>225.56666666666661</v>
      </c>
      <c r="K386" s="268">
        <v>217.3</v>
      </c>
      <c r="L386" s="268">
        <v>208.55</v>
      </c>
      <c r="M386" s="268">
        <v>2.2765200000000001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93.8</v>
      </c>
      <c r="D387" s="269">
        <v>95.416666666666671</v>
      </c>
      <c r="E387" s="269">
        <v>91.083333333333343</v>
      </c>
      <c r="F387" s="269">
        <v>88.366666666666674</v>
      </c>
      <c r="G387" s="269">
        <v>84.033333333333346</v>
      </c>
      <c r="H387" s="269">
        <v>98.13333333333334</v>
      </c>
      <c r="I387" s="269">
        <v>102.46666666666668</v>
      </c>
      <c r="J387" s="269">
        <v>105.18333333333334</v>
      </c>
      <c r="K387" s="268">
        <v>99.75</v>
      </c>
      <c r="L387" s="268">
        <v>92.7</v>
      </c>
      <c r="M387" s="268">
        <v>33.507730000000002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1938.15</v>
      </c>
      <c r="D388" s="269">
        <v>1946.1833333333332</v>
      </c>
      <c r="E388" s="269">
        <v>1874.3166666666664</v>
      </c>
      <c r="F388" s="269">
        <v>1810.4833333333331</v>
      </c>
      <c r="G388" s="269">
        <v>1738.6166666666663</v>
      </c>
      <c r="H388" s="269">
        <v>2010.0166666666664</v>
      </c>
      <c r="I388" s="269">
        <v>2081.8833333333332</v>
      </c>
      <c r="J388" s="269">
        <v>2145.7166666666662</v>
      </c>
      <c r="K388" s="268">
        <v>2018.05</v>
      </c>
      <c r="L388" s="268">
        <v>1882.35</v>
      </c>
      <c r="M388" s="268">
        <v>1.2966200000000001</v>
      </c>
      <c r="N388" s="1"/>
      <c r="O388" s="1"/>
    </row>
    <row r="389" spans="1:15" ht="12.75" customHeight="1">
      <c r="A389" s="30">
        <v>379</v>
      </c>
      <c r="B389" s="278" t="s">
        <v>853</v>
      </c>
      <c r="C389" s="268">
        <v>46.55</v>
      </c>
      <c r="D389" s="269">
        <v>47.199999999999996</v>
      </c>
      <c r="E389" s="269">
        <v>45.249999999999993</v>
      </c>
      <c r="F389" s="269">
        <v>43.949999999999996</v>
      </c>
      <c r="G389" s="269">
        <v>41.999999999999993</v>
      </c>
      <c r="H389" s="269">
        <v>48.499999999999993</v>
      </c>
      <c r="I389" s="269">
        <v>50.449999999999996</v>
      </c>
      <c r="J389" s="269">
        <v>51.749999999999993</v>
      </c>
      <c r="K389" s="268">
        <v>49.15</v>
      </c>
      <c r="L389" s="268">
        <v>45.9</v>
      </c>
      <c r="M389" s="268">
        <v>16.52054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138.6</v>
      </c>
      <c r="D390" s="269">
        <v>139.74999999999997</v>
      </c>
      <c r="E390" s="269">
        <v>136.04999999999995</v>
      </c>
      <c r="F390" s="269">
        <v>133.49999999999997</v>
      </c>
      <c r="G390" s="269">
        <v>129.79999999999995</v>
      </c>
      <c r="H390" s="269">
        <v>142.29999999999995</v>
      </c>
      <c r="I390" s="269">
        <v>145.99999999999994</v>
      </c>
      <c r="J390" s="269">
        <v>148.54999999999995</v>
      </c>
      <c r="K390" s="268">
        <v>143.44999999999999</v>
      </c>
      <c r="L390" s="268">
        <v>137.19999999999999</v>
      </c>
      <c r="M390" s="268">
        <v>21.84215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1014.75</v>
      </c>
      <c r="D391" s="269">
        <v>1017.4833333333332</v>
      </c>
      <c r="E391" s="269">
        <v>997.51666666666642</v>
      </c>
      <c r="F391" s="269">
        <v>980.28333333333319</v>
      </c>
      <c r="G391" s="269">
        <v>960.31666666666638</v>
      </c>
      <c r="H391" s="269">
        <v>1034.7166666666665</v>
      </c>
      <c r="I391" s="269">
        <v>1054.6833333333334</v>
      </c>
      <c r="J391" s="269">
        <v>1071.9166666666665</v>
      </c>
      <c r="K391" s="268">
        <v>1037.45</v>
      </c>
      <c r="L391" s="268">
        <v>1000.25</v>
      </c>
      <c r="M391" s="268">
        <v>1.3543400000000001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2377.35</v>
      </c>
      <c r="D392" s="269">
        <v>2390.1</v>
      </c>
      <c r="E392" s="269">
        <v>2362.3999999999996</v>
      </c>
      <c r="F392" s="269">
        <v>2347.4499999999998</v>
      </c>
      <c r="G392" s="269">
        <v>2319.7499999999995</v>
      </c>
      <c r="H392" s="269">
        <v>2405.0499999999997</v>
      </c>
      <c r="I392" s="269">
        <v>2432.7499999999995</v>
      </c>
      <c r="J392" s="269">
        <v>2447.6999999999998</v>
      </c>
      <c r="K392" s="268">
        <v>2417.8000000000002</v>
      </c>
      <c r="L392" s="268">
        <v>2375.15</v>
      </c>
      <c r="M392" s="268">
        <v>57.592979999999997</v>
      </c>
      <c r="N392" s="1"/>
      <c r="O392" s="1"/>
    </row>
    <row r="393" spans="1:15" ht="12.75" customHeight="1">
      <c r="A393" s="30">
        <v>383</v>
      </c>
      <c r="B393" s="278" t="s">
        <v>823</v>
      </c>
      <c r="C393" s="268">
        <v>121.65</v>
      </c>
      <c r="D393" s="269">
        <v>120.93333333333334</v>
      </c>
      <c r="E393" s="269">
        <v>119.61666666666667</v>
      </c>
      <c r="F393" s="269">
        <v>117.58333333333334</v>
      </c>
      <c r="G393" s="269">
        <v>116.26666666666668</v>
      </c>
      <c r="H393" s="269">
        <v>122.96666666666667</v>
      </c>
      <c r="I393" s="269">
        <v>124.28333333333333</v>
      </c>
      <c r="J393" s="269">
        <v>126.31666666666666</v>
      </c>
      <c r="K393" s="268">
        <v>122.25</v>
      </c>
      <c r="L393" s="268">
        <v>118.9</v>
      </c>
      <c r="M393" s="268">
        <v>5.8688399999999996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937.75</v>
      </c>
      <c r="D394" s="269">
        <v>931.63333333333333</v>
      </c>
      <c r="E394" s="269">
        <v>907.26666666666665</v>
      </c>
      <c r="F394" s="269">
        <v>876.7833333333333</v>
      </c>
      <c r="G394" s="269">
        <v>852.41666666666663</v>
      </c>
      <c r="H394" s="269">
        <v>962.11666666666667</v>
      </c>
      <c r="I394" s="269">
        <v>986.48333333333323</v>
      </c>
      <c r="J394" s="269">
        <v>1016.9666666666667</v>
      </c>
      <c r="K394" s="268">
        <v>956</v>
      </c>
      <c r="L394" s="268">
        <v>901.15</v>
      </c>
      <c r="M394" s="268">
        <v>0.47065000000000001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1293.8</v>
      </c>
      <c r="D395" s="269">
        <v>1288.8999999999999</v>
      </c>
      <c r="E395" s="269">
        <v>1235.1999999999998</v>
      </c>
      <c r="F395" s="269">
        <v>1176.5999999999999</v>
      </c>
      <c r="G395" s="269">
        <v>1122.8999999999999</v>
      </c>
      <c r="H395" s="269">
        <v>1347.4999999999998</v>
      </c>
      <c r="I395" s="269">
        <v>1401.2</v>
      </c>
      <c r="J395" s="269">
        <v>1459.7999999999997</v>
      </c>
      <c r="K395" s="268">
        <v>1342.6</v>
      </c>
      <c r="L395" s="268">
        <v>1230.3</v>
      </c>
      <c r="M395" s="268">
        <v>2.2437299999999998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875.7</v>
      </c>
      <c r="D396" s="269">
        <v>885.5</v>
      </c>
      <c r="E396" s="269">
        <v>858.5</v>
      </c>
      <c r="F396" s="269">
        <v>841.3</v>
      </c>
      <c r="G396" s="269">
        <v>814.3</v>
      </c>
      <c r="H396" s="269">
        <v>902.7</v>
      </c>
      <c r="I396" s="269">
        <v>929.7</v>
      </c>
      <c r="J396" s="269">
        <v>946.90000000000009</v>
      </c>
      <c r="K396" s="268">
        <v>912.5</v>
      </c>
      <c r="L396" s="268">
        <v>868.3</v>
      </c>
      <c r="M396" s="268">
        <v>14.94707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1259.8</v>
      </c>
      <c r="D397" s="269">
        <v>1261.1499999999999</v>
      </c>
      <c r="E397" s="269">
        <v>1250.4999999999998</v>
      </c>
      <c r="F397" s="269">
        <v>1241.1999999999998</v>
      </c>
      <c r="G397" s="269">
        <v>1230.5499999999997</v>
      </c>
      <c r="H397" s="269">
        <v>1270.4499999999998</v>
      </c>
      <c r="I397" s="269">
        <v>1281.0999999999999</v>
      </c>
      <c r="J397" s="269">
        <v>1290.3999999999999</v>
      </c>
      <c r="K397" s="268">
        <v>1271.8</v>
      </c>
      <c r="L397" s="268">
        <v>1251.8499999999999</v>
      </c>
      <c r="M397" s="268">
        <v>12.71968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401.85</v>
      </c>
      <c r="D398" s="269">
        <v>407.55</v>
      </c>
      <c r="E398" s="269">
        <v>394.3</v>
      </c>
      <c r="F398" s="269">
        <v>386.75</v>
      </c>
      <c r="G398" s="269">
        <v>373.5</v>
      </c>
      <c r="H398" s="269">
        <v>415.1</v>
      </c>
      <c r="I398" s="269">
        <v>428.35</v>
      </c>
      <c r="J398" s="269">
        <v>435.90000000000003</v>
      </c>
      <c r="K398" s="268">
        <v>420.8</v>
      </c>
      <c r="L398" s="268">
        <v>400</v>
      </c>
      <c r="M398" s="268">
        <v>0.78700000000000003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31.7</v>
      </c>
      <c r="D399" s="269">
        <v>31.716666666666669</v>
      </c>
      <c r="E399" s="269">
        <v>30.983333333333334</v>
      </c>
      <c r="F399" s="269">
        <v>30.266666666666666</v>
      </c>
      <c r="G399" s="269">
        <v>29.533333333333331</v>
      </c>
      <c r="H399" s="269">
        <v>32.433333333333337</v>
      </c>
      <c r="I399" s="269">
        <v>33.166666666666671</v>
      </c>
      <c r="J399" s="269">
        <v>33.88333333333334</v>
      </c>
      <c r="K399" s="268">
        <v>32.450000000000003</v>
      </c>
      <c r="L399" s="268">
        <v>31</v>
      </c>
      <c r="M399" s="268">
        <v>51.028869999999998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4631.25</v>
      </c>
      <c r="D400" s="269">
        <v>4556.8500000000004</v>
      </c>
      <c r="E400" s="269">
        <v>4437.7500000000009</v>
      </c>
      <c r="F400" s="269">
        <v>4244.2500000000009</v>
      </c>
      <c r="G400" s="269">
        <v>4125.1500000000015</v>
      </c>
      <c r="H400" s="269">
        <v>4750.3500000000004</v>
      </c>
      <c r="I400" s="269">
        <v>4869.4499999999989</v>
      </c>
      <c r="J400" s="269">
        <v>5062.95</v>
      </c>
      <c r="K400" s="268">
        <v>4675.95</v>
      </c>
      <c r="L400" s="268">
        <v>4363.3500000000004</v>
      </c>
      <c r="M400" s="268">
        <v>0.64300999999999997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2514.15</v>
      </c>
      <c r="D401" s="269">
        <v>2513.1166666666663</v>
      </c>
      <c r="E401" s="269">
        <v>2471.2333333333327</v>
      </c>
      <c r="F401" s="269">
        <v>2428.3166666666662</v>
      </c>
      <c r="G401" s="269">
        <v>2386.4333333333325</v>
      </c>
      <c r="H401" s="269">
        <v>2556.0333333333328</v>
      </c>
      <c r="I401" s="269">
        <v>2597.916666666667</v>
      </c>
      <c r="J401" s="269">
        <v>2640.833333333333</v>
      </c>
      <c r="K401" s="268">
        <v>2555</v>
      </c>
      <c r="L401" s="268">
        <v>2470.1999999999998</v>
      </c>
      <c r="M401" s="268">
        <v>7.0939500000000004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5891.85</v>
      </c>
      <c r="D402" s="269">
        <v>5867.2666666666664</v>
      </c>
      <c r="E402" s="269">
        <v>5814.583333333333</v>
      </c>
      <c r="F402" s="269">
        <v>5737.3166666666666</v>
      </c>
      <c r="G402" s="269">
        <v>5684.6333333333332</v>
      </c>
      <c r="H402" s="269">
        <v>5944.5333333333328</v>
      </c>
      <c r="I402" s="269">
        <v>5997.2166666666672</v>
      </c>
      <c r="J402" s="269">
        <v>6074.4833333333327</v>
      </c>
      <c r="K402" s="268">
        <v>5919.95</v>
      </c>
      <c r="L402" s="268">
        <v>5790</v>
      </c>
      <c r="M402" s="268">
        <v>0.17183000000000001</v>
      </c>
      <c r="N402" s="1"/>
      <c r="O402" s="1"/>
    </row>
    <row r="403" spans="1:15" ht="12.75" customHeight="1">
      <c r="A403" s="30">
        <v>393</v>
      </c>
      <c r="B403" s="278" t="s">
        <v>854</v>
      </c>
      <c r="C403" s="268">
        <v>1409.75</v>
      </c>
      <c r="D403" s="269">
        <v>1410.3666666666668</v>
      </c>
      <c r="E403" s="269">
        <v>1371.8333333333335</v>
      </c>
      <c r="F403" s="269">
        <v>1333.9166666666667</v>
      </c>
      <c r="G403" s="269">
        <v>1295.3833333333334</v>
      </c>
      <c r="H403" s="269">
        <v>1448.2833333333335</v>
      </c>
      <c r="I403" s="269">
        <v>1486.8166666666668</v>
      </c>
      <c r="J403" s="269">
        <v>1524.7333333333336</v>
      </c>
      <c r="K403" s="268">
        <v>1448.9</v>
      </c>
      <c r="L403" s="268">
        <v>1372.45</v>
      </c>
      <c r="M403" s="268">
        <v>1.454</v>
      </c>
      <c r="N403" s="1"/>
      <c r="O403" s="1"/>
    </row>
    <row r="404" spans="1:15" ht="12.75" customHeight="1">
      <c r="A404" s="30">
        <v>394</v>
      </c>
      <c r="B404" s="278" t="s">
        <v>855</v>
      </c>
      <c r="C404" s="268">
        <v>366.3</v>
      </c>
      <c r="D404" s="269">
        <v>362.7</v>
      </c>
      <c r="E404" s="269">
        <v>349.9</v>
      </c>
      <c r="F404" s="269">
        <v>333.5</v>
      </c>
      <c r="G404" s="269">
        <v>320.7</v>
      </c>
      <c r="H404" s="269">
        <v>379.09999999999997</v>
      </c>
      <c r="I404" s="269">
        <v>391.90000000000003</v>
      </c>
      <c r="J404" s="269">
        <v>408.29999999999995</v>
      </c>
      <c r="K404" s="268">
        <v>375.5</v>
      </c>
      <c r="L404" s="268">
        <v>346.3</v>
      </c>
      <c r="M404" s="268">
        <v>2.1989399999999999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3188.6</v>
      </c>
      <c r="D405" s="269">
        <v>3196.8666666666668</v>
      </c>
      <c r="E405" s="269">
        <v>3133.7333333333336</v>
      </c>
      <c r="F405" s="269">
        <v>3078.8666666666668</v>
      </c>
      <c r="G405" s="269">
        <v>3015.7333333333336</v>
      </c>
      <c r="H405" s="269">
        <v>3251.7333333333336</v>
      </c>
      <c r="I405" s="269">
        <v>3314.8666666666668</v>
      </c>
      <c r="J405" s="269">
        <v>3369.7333333333336</v>
      </c>
      <c r="K405" s="268">
        <v>3260</v>
      </c>
      <c r="L405" s="268">
        <v>3142</v>
      </c>
      <c r="M405" s="268">
        <v>1.3053300000000001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101</v>
      </c>
      <c r="D406" s="269">
        <v>102.36666666666667</v>
      </c>
      <c r="E406" s="269">
        <v>98.733333333333348</v>
      </c>
      <c r="F406" s="269">
        <v>96.466666666666669</v>
      </c>
      <c r="G406" s="269">
        <v>92.833333333333343</v>
      </c>
      <c r="H406" s="269">
        <v>104.63333333333335</v>
      </c>
      <c r="I406" s="269">
        <v>108.26666666666668</v>
      </c>
      <c r="J406" s="269">
        <v>110.53333333333336</v>
      </c>
      <c r="K406" s="268">
        <v>106</v>
      </c>
      <c r="L406" s="268">
        <v>100.1</v>
      </c>
      <c r="M406" s="268">
        <v>6.5329100000000002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2891.95</v>
      </c>
      <c r="D407" s="269">
        <v>2917.1833333333329</v>
      </c>
      <c r="E407" s="269">
        <v>2834.8666666666659</v>
      </c>
      <c r="F407" s="269">
        <v>2777.7833333333328</v>
      </c>
      <c r="G407" s="269">
        <v>2695.4666666666658</v>
      </c>
      <c r="H407" s="269">
        <v>2974.266666666666</v>
      </c>
      <c r="I407" s="269">
        <v>3056.5833333333326</v>
      </c>
      <c r="J407" s="269">
        <v>3113.6666666666661</v>
      </c>
      <c r="K407" s="268">
        <v>2999.5</v>
      </c>
      <c r="L407" s="268">
        <v>2860.1</v>
      </c>
      <c r="M407" s="268">
        <v>0.19248000000000001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377.05</v>
      </c>
      <c r="D408" s="269">
        <v>379.75</v>
      </c>
      <c r="E408" s="269">
        <v>372.8</v>
      </c>
      <c r="F408" s="269">
        <v>368.55</v>
      </c>
      <c r="G408" s="269">
        <v>361.6</v>
      </c>
      <c r="H408" s="269">
        <v>384</v>
      </c>
      <c r="I408" s="269">
        <v>390.95000000000005</v>
      </c>
      <c r="J408" s="269">
        <v>395.2</v>
      </c>
      <c r="K408" s="268">
        <v>386.7</v>
      </c>
      <c r="L408" s="268">
        <v>375.5</v>
      </c>
      <c r="M408" s="268">
        <v>0.47803000000000001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112.85</v>
      </c>
      <c r="D409" s="269">
        <v>113.93333333333334</v>
      </c>
      <c r="E409" s="269">
        <v>110.96666666666667</v>
      </c>
      <c r="F409" s="269">
        <v>109.08333333333333</v>
      </c>
      <c r="G409" s="269">
        <v>106.11666666666666</v>
      </c>
      <c r="H409" s="269">
        <v>115.81666666666668</v>
      </c>
      <c r="I409" s="269">
        <v>118.78333333333335</v>
      </c>
      <c r="J409" s="269">
        <v>120.66666666666669</v>
      </c>
      <c r="K409" s="268">
        <v>116.9</v>
      </c>
      <c r="L409" s="268">
        <v>112.05</v>
      </c>
      <c r="M409" s="268">
        <v>9.3085699999999996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20748.5</v>
      </c>
      <c r="D410" s="269">
        <v>20911.533333333333</v>
      </c>
      <c r="E410" s="269">
        <v>20473.066666666666</v>
      </c>
      <c r="F410" s="269">
        <v>20197.633333333331</v>
      </c>
      <c r="G410" s="269">
        <v>19759.166666666664</v>
      </c>
      <c r="H410" s="269">
        <v>21186.966666666667</v>
      </c>
      <c r="I410" s="269">
        <v>21625.433333333334</v>
      </c>
      <c r="J410" s="269">
        <v>21900.866666666669</v>
      </c>
      <c r="K410" s="268">
        <v>21350</v>
      </c>
      <c r="L410" s="268">
        <v>20636.099999999999</v>
      </c>
      <c r="M410" s="268">
        <v>1.00129</v>
      </c>
      <c r="N410" s="1"/>
      <c r="O410" s="1"/>
    </row>
    <row r="411" spans="1:15" ht="12.75" customHeight="1">
      <c r="A411" s="30">
        <v>401</v>
      </c>
      <c r="B411" s="278" t="s">
        <v>856</v>
      </c>
      <c r="C411" s="268">
        <v>54.35</v>
      </c>
      <c r="D411" s="269">
        <v>55</v>
      </c>
      <c r="E411" s="269">
        <v>52.65</v>
      </c>
      <c r="F411" s="269">
        <v>50.949999999999996</v>
      </c>
      <c r="G411" s="269">
        <v>48.599999999999994</v>
      </c>
      <c r="H411" s="269">
        <v>56.7</v>
      </c>
      <c r="I411" s="269">
        <v>59.05</v>
      </c>
      <c r="J411" s="269">
        <v>60.750000000000007</v>
      </c>
      <c r="K411" s="268">
        <v>57.35</v>
      </c>
      <c r="L411" s="268">
        <v>53.3</v>
      </c>
      <c r="M411" s="268">
        <v>358.92532999999997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1726.05</v>
      </c>
      <c r="D412" s="269">
        <v>1738.8999999999999</v>
      </c>
      <c r="E412" s="269">
        <v>1699.6999999999998</v>
      </c>
      <c r="F412" s="269">
        <v>1673.35</v>
      </c>
      <c r="G412" s="269">
        <v>1634.1499999999999</v>
      </c>
      <c r="H412" s="269">
        <v>1765.2499999999998</v>
      </c>
      <c r="I412" s="269">
        <v>1804.45</v>
      </c>
      <c r="J412" s="269">
        <v>1830.7999999999997</v>
      </c>
      <c r="K412" s="268">
        <v>1778.1</v>
      </c>
      <c r="L412" s="268">
        <v>1712.55</v>
      </c>
      <c r="M412" s="268">
        <v>0.29455999999999999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1174.95</v>
      </c>
      <c r="D413" s="269">
        <v>1175.1333333333334</v>
      </c>
      <c r="E413" s="269">
        <v>1148.0666666666668</v>
      </c>
      <c r="F413" s="269">
        <v>1121.1833333333334</v>
      </c>
      <c r="G413" s="269">
        <v>1094.1166666666668</v>
      </c>
      <c r="H413" s="269">
        <v>1202.0166666666669</v>
      </c>
      <c r="I413" s="269">
        <v>1229.0833333333335</v>
      </c>
      <c r="J413" s="269">
        <v>1255.9666666666669</v>
      </c>
      <c r="K413" s="268">
        <v>1202.2</v>
      </c>
      <c r="L413" s="268">
        <v>1148.25</v>
      </c>
      <c r="M413" s="268">
        <v>7.9214200000000003</v>
      </c>
      <c r="N413" s="1"/>
      <c r="O413" s="1"/>
    </row>
    <row r="414" spans="1:15" ht="12.75" customHeight="1">
      <c r="A414" s="30">
        <v>404</v>
      </c>
      <c r="B414" s="278" t="s">
        <v>857</v>
      </c>
      <c r="C414" s="268">
        <v>293.85000000000002</v>
      </c>
      <c r="D414" s="269">
        <v>291.53333333333336</v>
      </c>
      <c r="E414" s="269">
        <v>287.31666666666672</v>
      </c>
      <c r="F414" s="269">
        <v>280.78333333333336</v>
      </c>
      <c r="G414" s="269">
        <v>276.56666666666672</v>
      </c>
      <c r="H414" s="269">
        <v>298.06666666666672</v>
      </c>
      <c r="I414" s="269">
        <v>302.2833333333333</v>
      </c>
      <c r="J414" s="269">
        <v>308.81666666666672</v>
      </c>
      <c r="K414" s="268">
        <v>295.75</v>
      </c>
      <c r="L414" s="268">
        <v>285</v>
      </c>
      <c r="M414" s="268">
        <v>1.58127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2767.2</v>
      </c>
      <c r="D415" s="269">
        <v>2791.8666666666668</v>
      </c>
      <c r="E415" s="269">
        <v>2732.3333333333335</v>
      </c>
      <c r="F415" s="269">
        <v>2697.4666666666667</v>
      </c>
      <c r="G415" s="269">
        <v>2637.9333333333334</v>
      </c>
      <c r="H415" s="269">
        <v>2826.7333333333336</v>
      </c>
      <c r="I415" s="269">
        <v>2886.2666666666664</v>
      </c>
      <c r="J415" s="269">
        <v>2921.1333333333337</v>
      </c>
      <c r="K415" s="268">
        <v>2851.4</v>
      </c>
      <c r="L415" s="268">
        <v>2757</v>
      </c>
      <c r="M415" s="268">
        <v>2.2637200000000002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653.29999999999995</v>
      </c>
      <c r="D416" s="269">
        <v>654.63333333333333</v>
      </c>
      <c r="E416" s="269">
        <v>639.66666666666663</v>
      </c>
      <c r="F416" s="269">
        <v>626.0333333333333</v>
      </c>
      <c r="G416" s="269">
        <v>611.06666666666661</v>
      </c>
      <c r="H416" s="269">
        <v>668.26666666666665</v>
      </c>
      <c r="I416" s="269">
        <v>683.23333333333335</v>
      </c>
      <c r="J416" s="269">
        <v>696.86666666666667</v>
      </c>
      <c r="K416" s="268">
        <v>669.6</v>
      </c>
      <c r="L416" s="268">
        <v>641</v>
      </c>
      <c r="M416" s="268">
        <v>1.7479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3441.85</v>
      </c>
      <c r="D417" s="269">
        <v>3513.6166666666668</v>
      </c>
      <c r="E417" s="269">
        <v>3340.9833333333336</v>
      </c>
      <c r="F417" s="269">
        <v>3240.1166666666668</v>
      </c>
      <c r="G417" s="269">
        <v>3067.4833333333336</v>
      </c>
      <c r="H417" s="269">
        <v>3614.4833333333336</v>
      </c>
      <c r="I417" s="269">
        <v>3787.1166666666668</v>
      </c>
      <c r="J417" s="269">
        <v>3887.9833333333336</v>
      </c>
      <c r="K417" s="268">
        <v>3686.25</v>
      </c>
      <c r="L417" s="268">
        <v>3412.75</v>
      </c>
      <c r="M417" s="268">
        <v>1.02386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429.25</v>
      </c>
      <c r="D418" s="269">
        <v>429.91666666666669</v>
      </c>
      <c r="E418" s="269">
        <v>414.48333333333335</v>
      </c>
      <c r="F418" s="269">
        <v>399.71666666666664</v>
      </c>
      <c r="G418" s="269">
        <v>384.2833333333333</v>
      </c>
      <c r="H418" s="269">
        <v>444.68333333333339</v>
      </c>
      <c r="I418" s="269">
        <v>460.11666666666667</v>
      </c>
      <c r="J418" s="269">
        <v>474.88333333333344</v>
      </c>
      <c r="K418" s="268">
        <v>445.35</v>
      </c>
      <c r="L418" s="268">
        <v>415.15</v>
      </c>
      <c r="M418" s="268">
        <v>1.16191</v>
      </c>
      <c r="N418" s="1"/>
      <c r="O418" s="1"/>
    </row>
    <row r="419" spans="1:15" ht="12.75" customHeight="1">
      <c r="A419" s="30">
        <v>409</v>
      </c>
      <c r="B419" s="278" t="s">
        <v>824</v>
      </c>
      <c r="C419" s="268">
        <v>468.15</v>
      </c>
      <c r="D419" s="269">
        <v>468.51666666666665</v>
      </c>
      <c r="E419" s="269">
        <v>462.0333333333333</v>
      </c>
      <c r="F419" s="269">
        <v>455.91666666666663</v>
      </c>
      <c r="G419" s="269">
        <v>449.43333333333328</v>
      </c>
      <c r="H419" s="269">
        <v>474.63333333333333</v>
      </c>
      <c r="I419" s="269">
        <v>481.11666666666667</v>
      </c>
      <c r="J419" s="269">
        <v>487.23333333333335</v>
      </c>
      <c r="K419" s="268">
        <v>475</v>
      </c>
      <c r="L419" s="268">
        <v>462.4</v>
      </c>
      <c r="M419" s="268">
        <v>17.737410000000001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499.95</v>
      </c>
      <c r="D420" s="269">
        <v>500.11666666666662</v>
      </c>
      <c r="E420" s="269">
        <v>487.83333333333326</v>
      </c>
      <c r="F420" s="269">
        <v>475.71666666666664</v>
      </c>
      <c r="G420" s="269">
        <v>463.43333333333328</v>
      </c>
      <c r="H420" s="269">
        <v>512.23333333333323</v>
      </c>
      <c r="I420" s="269">
        <v>524.51666666666665</v>
      </c>
      <c r="J420" s="269">
        <v>536.63333333333321</v>
      </c>
      <c r="K420" s="268">
        <v>512.4</v>
      </c>
      <c r="L420" s="268">
        <v>488</v>
      </c>
      <c r="M420" s="268">
        <v>1.44686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37.9</v>
      </c>
      <c r="D421" s="269">
        <v>38.450000000000003</v>
      </c>
      <c r="E421" s="269">
        <v>37.150000000000006</v>
      </c>
      <c r="F421" s="269">
        <v>36.400000000000006</v>
      </c>
      <c r="G421" s="269">
        <v>35.100000000000009</v>
      </c>
      <c r="H421" s="269">
        <v>39.200000000000003</v>
      </c>
      <c r="I421" s="269">
        <v>40.5</v>
      </c>
      <c r="J421" s="269">
        <v>41.25</v>
      </c>
      <c r="K421" s="268">
        <v>39.75</v>
      </c>
      <c r="L421" s="268">
        <v>37.700000000000003</v>
      </c>
      <c r="M421" s="268">
        <v>32.524340000000002</v>
      </c>
      <c r="N421" s="1"/>
      <c r="O421" s="1"/>
    </row>
    <row r="422" spans="1:15" ht="12.75" customHeight="1">
      <c r="A422" s="30">
        <v>412</v>
      </c>
      <c r="B422" s="278" t="s">
        <v>858</v>
      </c>
      <c r="C422" s="268">
        <v>698.75</v>
      </c>
      <c r="D422" s="269">
        <v>693.13333333333321</v>
      </c>
      <c r="E422" s="269">
        <v>683.1666666666664</v>
      </c>
      <c r="F422" s="269">
        <v>667.58333333333314</v>
      </c>
      <c r="G422" s="269">
        <v>657.61666666666633</v>
      </c>
      <c r="H422" s="269">
        <v>708.71666666666647</v>
      </c>
      <c r="I422" s="269">
        <v>718.68333333333317</v>
      </c>
      <c r="J422" s="269">
        <v>734.26666666666654</v>
      </c>
      <c r="K422" s="268">
        <v>703.1</v>
      </c>
      <c r="L422" s="268">
        <v>677.55</v>
      </c>
      <c r="M422" s="268">
        <v>2.0830899999999999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543.29999999999995</v>
      </c>
      <c r="D423" s="269">
        <v>541.76666666666665</v>
      </c>
      <c r="E423" s="269">
        <v>534.5333333333333</v>
      </c>
      <c r="F423" s="269">
        <v>525.76666666666665</v>
      </c>
      <c r="G423" s="269">
        <v>518.5333333333333</v>
      </c>
      <c r="H423" s="269">
        <v>550.5333333333333</v>
      </c>
      <c r="I423" s="269">
        <v>557.76666666666665</v>
      </c>
      <c r="J423" s="269">
        <v>566.5333333333333</v>
      </c>
      <c r="K423" s="268">
        <v>549</v>
      </c>
      <c r="L423" s="268">
        <v>533</v>
      </c>
      <c r="M423" s="268">
        <v>161.58750000000001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74.7</v>
      </c>
      <c r="D424" s="269">
        <v>75.266666666666666</v>
      </c>
      <c r="E424" s="269">
        <v>73.233333333333334</v>
      </c>
      <c r="F424" s="269">
        <v>71.766666666666666</v>
      </c>
      <c r="G424" s="269">
        <v>69.733333333333334</v>
      </c>
      <c r="H424" s="269">
        <v>76.733333333333334</v>
      </c>
      <c r="I424" s="269">
        <v>78.766666666666666</v>
      </c>
      <c r="J424" s="269">
        <v>80.233333333333334</v>
      </c>
      <c r="K424" s="268">
        <v>77.3</v>
      </c>
      <c r="L424" s="268">
        <v>73.8</v>
      </c>
      <c r="M424" s="268">
        <v>158.56055000000001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313.10000000000002</v>
      </c>
      <c r="D425" s="269">
        <v>320</v>
      </c>
      <c r="E425" s="269">
        <v>303.10000000000002</v>
      </c>
      <c r="F425" s="269">
        <v>293.10000000000002</v>
      </c>
      <c r="G425" s="269">
        <v>276.20000000000005</v>
      </c>
      <c r="H425" s="269">
        <v>330</v>
      </c>
      <c r="I425" s="269">
        <v>346.9</v>
      </c>
      <c r="J425" s="269">
        <v>356.9</v>
      </c>
      <c r="K425" s="268">
        <v>336.9</v>
      </c>
      <c r="L425" s="268">
        <v>310</v>
      </c>
      <c r="M425" s="268">
        <v>7.7357100000000001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159.65</v>
      </c>
      <c r="D426" s="269">
        <v>162.68333333333334</v>
      </c>
      <c r="E426" s="269">
        <v>155.96666666666667</v>
      </c>
      <c r="F426" s="269">
        <v>152.28333333333333</v>
      </c>
      <c r="G426" s="269">
        <v>145.56666666666666</v>
      </c>
      <c r="H426" s="269">
        <v>166.36666666666667</v>
      </c>
      <c r="I426" s="269">
        <v>173.08333333333337</v>
      </c>
      <c r="J426" s="269">
        <v>176.76666666666668</v>
      </c>
      <c r="K426" s="268">
        <v>169.4</v>
      </c>
      <c r="L426" s="268">
        <v>159</v>
      </c>
      <c r="M426" s="268">
        <v>21.668610000000001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310</v>
      </c>
      <c r="D427" s="269">
        <v>312.01666666666665</v>
      </c>
      <c r="E427" s="269">
        <v>304.98333333333329</v>
      </c>
      <c r="F427" s="269">
        <v>299.96666666666664</v>
      </c>
      <c r="G427" s="269">
        <v>292.93333333333328</v>
      </c>
      <c r="H427" s="269">
        <v>317.0333333333333</v>
      </c>
      <c r="I427" s="269">
        <v>324.06666666666661</v>
      </c>
      <c r="J427" s="269">
        <v>329.08333333333331</v>
      </c>
      <c r="K427" s="268">
        <v>319.05</v>
      </c>
      <c r="L427" s="268">
        <v>307</v>
      </c>
      <c r="M427" s="268">
        <v>1.7283200000000001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413.35</v>
      </c>
      <c r="D428" s="269">
        <v>415.86666666666662</v>
      </c>
      <c r="E428" s="269">
        <v>408.33333333333326</v>
      </c>
      <c r="F428" s="269">
        <v>403.31666666666666</v>
      </c>
      <c r="G428" s="269">
        <v>395.7833333333333</v>
      </c>
      <c r="H428" s="269">
        <v>420.88333333333321</v>
      </c>
      <c r="I428" s="269">
        <v>428.41666666666663</v>
      </c>
      <c r="J428" s="269">
        <v>433.43333333333317</v>
      </c>
      <c r="K428" s="268">
        <v>423.4</v>
      </c>
      <c r="L428" s="268">
        <v>410.85</v>
      </c>
      <c r="M428" s="268">
        <v>0.70921000000000001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498.65</v>
      </c>
      <c r="D429" s="269">
        <v>498</v>
      </c>
      <c r="E429" s="269">
        <v>488.15</v>
      </c>
      <c r="F429" s="269">
        <v>477.65</v>
      </c>
      <c r="G429" s="269">
        <v>467.79999999999995</v>
      </c>
      <c r="H429" s="269">
        <v>508.5</v>
      </c>
      <c r="I429" s="269">
        <v>518.35</v>
      </c>
      <c r="J429" s="269">
        <v>528.85</v>
      </c>
      <c r="K429" s="268">
        <v>507.85</v>
      </c>
      <c r="L429" s="268">
        <v>487.5</v>
      </c>
      <c r="M429" s="268">
        <v>3.2950200000000001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206.55</v>
      </c>
      <c r="D430" s="269">
        <v>209.45000000000002</v>
      </c>
      <c r="E430" s="269">
        <v>202.10000000000002</v>
      </c>
      <c r="F430" s="269">
        <v>197.65</v>
      </c>
      <c r="G430" s="269">
        <v>190.3</v>
      </c>
      <c r="H430" s="269">
        <v>213.90000000000003</v>
      </c>
      <c r="I430" s="269">
        <v>221.25</v>
      </c>
      <c r="J430" s="269">
        <v>225.70000000000005</v>
      </c>
      <c r="K430" s="268">
        <v>216.8</v>
      </c>
      <c r="L430" s="268">
        <v>205</v>
      </c>
      <c r="M430" s="268">
        <v>2.1735699999999998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900.7</v>
      </c>
      <c r="D431" s="269">
        <v>908.70000000000016</v>
      </c>
      <c r="E431" s="269">
        <v>891.0500000000003</v>
      </c>
      <c r="F431" s="269">
        <v>881.40000000000009</v>
      </c>
      <c r="G431" s="269">
        <v>863.75000000000023</v>
      </c>
      <c r="H431" s="269">
        <v>918.35000000000036</v>
      </c>
      <c r="I431" s="269">
        <v>936.00000000000023</v>
      </c>
      <c r="J431" s="269">
        <v>945.65000000000043</v>
      </c>
      <c r="K431" s="268">
        <v>926.35</v>
      </c>
      <c r="L431" s="268">
        <v>899.05</v>
      </c>
      <c r="M431" s="268">
        <v>37.605359999999997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489.55</v>
      </c>
      <c r="D432" s="269">
        <v>493.7166666666667</v>
      </c>
      <c r="E432" s="269">
        <v>481.83333333333337</v>
      </c>
      <c r="F432" s="269">
        <v>474.11666666666667</v>
      </c>
      <c r="G432" s="269">
        <v>462.23333333333335</v>
      </c>
      <c r="H432" s="269">
        <v>501.43333333333339</v>
      </c>
      <c r="I432" s="269">
        <v>513.31666666666672</v>
      </c>
      <c r="J432" s="269">
        <v>521.03333333333342</v>
      </c>
      <c r="K432" s="268">
        <v>505.6</v>
      </c>
      <c r="L432" s="268">
        <v>486</v>
      </c>
      <c r="M432" s="268">
        <v>6.5373000000000001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2205.0500000000002</v>
      </c>
      <c r="D433" s="269">
        <v>2190.1</v>
      </c>
      <c r="E433" s="269">
        <v>2151.3999999999996</v>
      </c>
      <c r="F433" s="269">
        <v>2097.7499999999995</v>
      </c>
      <c r="G433" s="269">
        <v>2059.0499999999993</v>
      </c>
      <c r="H433" s="269">
        <v>2243.75</v>
      </c>
      <c r="I433" s="269">
        <v>2282.4499999999998</v>
      </c>
      <c r="J433" s="269">
        <v>2336.1000000000004</v>
      </c>
      <c r="K433" s="268">
        <v>2228.8000000000002</v>
      </c>
      <c r="L433" s="268">
        <v>2136.4499999999998</v>
      </c>
      <c r="M433" s="268">
        <v>0.22605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876.75</v>
      </c>
      <c r="D434" s="269">
        <v>884.03333333333342</v>
      </c>
      <c r="E434" s="269">
        <v>864.91666666666686</v>
      </c>
      <c r="F434" s="269">
        <v>853.08333333333348</v>
      </c>
      <c r="G434" s="269">
        <v>833.96666666666692</v>
      </c>
      <c r="H434" s="269">
        <v>895.86666666666679</v>
      </c>
      <c r="I434" s="269">
        <v>914.98333333333335</v>
      </c>
      <c r="J434" s="269">
        <v>926.81666666666672</v>
      </c>
      <c r="K434" s="268">
        <v>903.15</v>
      </c>
      <c r="L434" s="268">
        <v>872.2</v>
      </c>
      <c r="M434" s="268">
        <v>0.50324000000000002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419.85</v>
      </c>
      <c r="D435" s="269">
        <v>418.68333333333334</v>
      </c>
      <c r="E435" s="269">
        <v>413.4666666666667</v>
      </c>
      <c r="F435" s="269">
        <v>407.08333333333337</v>
      </c>
      <c r="G435" s="269">
        <v>401.86666666666673</v>
      </c>
      <c r="H435" s="269">
        <v>425.06666666666666</v>
      </c>
      <c r="I435" s="269">
        <v>430.28333333333325</v>
      </c>
      <c r="J435" s="269">
        <v>436.66666666666663</v>
      </c>
      <c r="K435" s="268">
        <v>423.9</v>
      </c>
      <c r="L435" s="268">
        <v>412.3</v>
      </c>
      <c r="M435" s="268">
        <v>1.84962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326.39999999999998</v>
      </c>
      <c r="D436" s="269">
        <v>329.40000000000003</v>
      </c>
      <c r="E436" s="269">
        <v>322.00000000000006</v>
      </c>
      <c r="F436" s="269">
        <v>317.60000000000002</v>
      </c>
      <c r="G436" s="269">
        <v>310.20000000000005</v>
      </c>
      <c r="H436" s="269">
        <v>333.80000000000007</v>
      </c>
      <c r="I436" s="269">
        <v>341.20000000000005</v>
      </c>
      <c r="J436" s="269">
        <v>345.60000000000008</v>
      </c>
      <c r="K436" s="268">
        <v>336.8</v>
      </c>
      <c r="L436" s="268">
        <v>325</v>
      </c>
      <c r="M436" s="268">
        <v>1.83372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2067.3000000000002</v>
      </c>
      <c r="D437" s="269">
        <v>2057.3833333333332</v>
      </c>
      <c r="E437" s="269">
        <v>2034.9166666666665</v>
      </c>
      <c r="F437" s="269">
        <v>2002.5333333333333</v>
      </c>
      <c r="G437" s="269">
        <v>1980.0666666666666</v>
      </c>
      <c r="H437" s="269">
        <v>2089.7666666666664</v>
      </c>
      <c r="I437" s="269">
        <v>2112.2333333333336</v>
      </c>
      <c r="J437" s="269">
        <v>2144.6166666666663</v>
      </c>
      <c r="K437" s="268">
        <v>2079.85</v>
      </c>
      <c r="L437" s="268">
        <v>2025</v>
      </c>
      <c r="M437" s="268">
        <v>0.66754000000000002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418.2</v>
      </c>
      <c r="D438" s="269">
        <v>423.08333333333331</v>
      </c>
      <c r="E438" s="269">
        <v>410.36666666666662</v>
      </c>
      <c r="F438" s="269">
        <v>402.5333333333333</v>
      </c>
      <c r="G438" s="269">
        <v>389.81666666666661</v>
      </c>
      <c r="H438" s="269">
        <v>430.91666666666663</v>
      </c>
      <c r="I438" s="269">
        <v>443.63333333333333</v>
      </c>
      <c r="J438" s="269">
        <v>451.46666666666664</v>
      </c>
      <c r="K438" s="268">
        <v>435.8</v>
      </c>
      <c r="L438" s="268">
        <v>415.25</v>
      </c>
      <c r="M438" s="268">
        <v>2.3235299999999999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8.5500000000000007</v>
      </c>
      <c r="D439" s="269">
        <v>8.5499999999999989</v>
      </c>
      <c r="E439" s="269">
        <v>8.1499999999999986</v>
      </c>
      <c r="F439" s="269">
        <v>7.75</v>
      </c>
      <c r="G439" s="269">
        <v>7.35</v>
      </c>
      <c r="H439" s="269">
        <v>8.9499999999999975</v>
      </c>
      <c r="I439" s="269">
        <v>9.35</v>
      </c>
      <c r="J439" s="269">
        <v>9.7499999999999964</v>
      </c>
      <c r="K439" s="268">
        <v>8.9499999999999993</v>
      </c>
      <c r="L439" s="268">
        <v>8.15</v>
      </c>
      <c r="M439" s="268">
        <v>1599.6801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840.35</v>
      </c>
      <c r="D440" s="269">
        <v>848.19999999999993</v>
      </c>
      <c r="E440" s="269">
        <v>832.14999999999986</v>
      </c>
      <c r="F440" s="269">
        <v>823.94999999999993</v>
      </c>
      <c r="G440" s="269">
        <v>807.89999999999986</v>
      </c>
      <c r="H440" s="269">
        <v>856.39999999999986</v>
      </c>
      <c r="I440" s="269">
        <v>872.44999999999982</v>
      </c>
      <c r="J440" s="269">
        <v>880.64999999999986</v>
      </c>
      <c r="K440" s="268">
        <v>864.25</v>
      </c>
      <c r="L440" s="268">
        <v>840</v>
      </c>
      <c r="M440" s="268">
        <v>0.30030000000000001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555.15</v>
      </c>
      <c r="D441" s="269">
        <v>556.11666666666667</v>
      </c>
      <c r="E441" s="269">
        <v>549.23333333333335</v>
      </c>
      <c r="F441" s="269">
        <v>543.31666666666672</v>
      </c>
      <c r="G441" s="269">
        <v>536.43333333333339</v>
      </c>
      <c r="H441" s="269">
        <v>562.0333333333333</v>
      </c>
      <c r="I441" s="269">
        <v>568.91666666666674</v>
      </c>
      <c r="J441" s="269">
        <v>574.83333333333326</v>
      </c>
      <c r="K441" s="268">
        <v>563</v>
      </c>
      <c r="L441" s="268">
        <v>550.20000000000005</v>
      </c>
      <c r="M441" s="268">
        <v>8.7218900000000001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1851.35</v>
      </c>
      <c r="D442" s="269">
        <v>1872.8666666666668</v>
      </c>
      <c r="E442" s="269">
        <v>1818.4833333333336</v>
      </c>
      <c r="F442" s="269">
        <v>1785.6166666666668</v>
      </c>
      <c r="G442" s="269">
        <v>1731.2333333333336</v>
      </c>
      <c r="H442" s="269">
        <v>1905.7333333333336</v>
      </c>
      <c r="I442" s="269">
        <v>1960.1166666666668</v>
      </c>
      <c r="J442" s="269">
        <v>1992.9833333333336</v>
      </c>
      <c r="K442" s="268">
        <v>1927.25</v>
      </c>
      <c r="L442" s="268">
        <v>1840</v>
      </c>
      <c r="M442" s="268">
        <v>0.45772000000000002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580.45000000000005</v>
      </c>
      <c r="D443" s="269">
        <v>592.26666666666677</v>
      </c>
      <c r="E443" s="269">
        <v>559.53333333333353</v>
      </c>
      <c r="F443" s="269">
        <v>538.61666666666679</v>
      </c>
      <c r="G443" s="269">
        <v>505.88333333333355</v>
      </c>
      <c r="H443" s="269">
        <v>613.18333333333351</v>
      </c>
      <c r="I443" s="269">
        <v>645.91666666666686</v>
      </c>
      <c r="J443" s="269">
        <v>666.83333333333348</v>
      </c>
      <c r="K443" s="268">
        <v>625</v>
      </c>
      <c r="L443" s="268">
        <v>571.35</v>
      </c>
      <c r="M443" s="268">
        <v>0.74170000000000003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941.45</v>
      </c>
      <c r="D444" s="269">
        <v>948.31666666666661</v>
      </c>
      <c r="E444" s="269">
        <v>916.63333333333321</v>
      </c>
      <c r="F444" s="269">
        <v>891.81666666666661</v>
      </c>
      <c r="G444" s="269">
        <v>860.13333333333321</v>
      </c>
      <c r="H444" s="269">
        <v>973.13333333333321</v>
      </c>
      <c r="I444" s="269">
        <v>1004.8166666666666</v>
      </c>
      <c r="J444" s="269">
        <v>1029.6333333333332</v>
      </c>
      <c r="K444" s="268">
        <v>980</v>
      </c>
      <c r="L444" s="268">
        <v>923.5</v>
      </c>
      <c r="M444" s="268">
        <v>0.87217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36.799999999999997</v>
      </c>
      <c r="D445" s="269">
        <v>37.216666666666669</v>
      </c>
      <c r="E445" s="269">
        <v>35.583333333333336</v>
      </c>
      <c r="F445" s="269">
        <v>34.366666666666667</v>
      </c>
      <c r="G445" s="269">
        <v>32.733333333333334</v>
      </c>
      <c r="H445" s="269">
        <v>38.433333333333337</v>
      </c>
      <c r="I445" s="269">
        <v>40.066666666666663</v>
      </c>
      <c r="J445" s="269">
        <v>41.283333333333339</v>
      </c>
      <c r="K445" s="268">
        <v>38.85</v>
      </c>
      <c r="L445" s="268">
        <v>36</v>
      </c>
      <c r="M445" s="268">
        <v>95.631559999999993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1024.8499999999999</v>
      </c>
      <c r="D446" s="269">
        <v>1017.9</v>
      </c>
      <c r="E446" s="269">
        <v>1001</v>
      </c>
      <c r="F446" s="269">
        <v>977.15</v>
      </c>
      <c r="G446" s="269">
        <v>960.25</v>
      </c>
      <c r="H446" s="269">
        <v>1041.75</v>
      </c>
      <c r="I446" s="269">
        <v>1058.6499999999999</v>
      </c>
      <c r="J446" s="269">
        <v>1082.5</v>
      </c>
      <c r="K446" s="268">
        <v>1034.8</v>
      </c>
      <c r="L446" s="268">
        <v>994.05</v>
      </c>
      <c r="M446" s="268">
        <v>16.52899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717.35</v>
      </c>
      <c r="D447" s="269">
        <v>721.9</v>
      </c>
      <c r="E447" s="269">
        <v>705.8</v>
      </c>
      <c r="F447" s="269">
        <v>694.25</v>
      </c>
      <c r="G447" s="269">
        <v>678.15</v>
      </c>
      <c r="H447" s="269">
        <v>733.44999999999993</v>
      </c>
      <c r="I447" s="269">
        <v>749.55000000000007</v>
      </c>
      <c r="J447" s="269">
        <v>761.09999999999991</v>
      </c>
      <c r="K447" s="268">
        <v>738</v>
      </c>
      <c r="L447" s="268">
        <v>710.35</v>
      </c>
      <c r="M447" s="268">
        <v>3.2050100000000001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1063.3499999999999</v>
      </c>
      <c r="D448" s="269">
        <v>1074.1666666666667</v>
      </c>
      <c r="E448" s="269">
        <v>1020.8333333333335</v>
      </c>
      <c r="F448" s="269">
        <v>978.31666666666683</v>
      </c>
      <c r="G448" s="269">
        <v>924.98333333333358</v>
      </c>
      <c r="H448" s="269">
        <v>1116.6833333333334</v>
      </c>
      <c r="I448" s="269">
        <v>1170.0166666666669</v>
      </c>
      <c r="J448" s="269">
        <v>1212.5333333333333</v>
      </c>
      <c r="K448" s="268">
        <v>1127.5</v>
      </c>
      <c r="L448" s="268">
        <v>1031.6500000000001</v>
      </c>
      <c r="M448" s="268">
        <v>46.92089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219.3</v>
      </c>
      <c r="D449" s="269">
        <v>218.13333333333335</v>
      </c>
      <c r="E449" s="269">
        <v>215.3666666666667</v>
      </c>
      <c r="F449" s="269">
        <v>211.43333333333334</v>
      </c>
      <c r="G449" s="269">
        <v>208.66666666666669</v>
      </c>
      <c r="H449" s="269">
        <v>222.06666666666672</v>
      </c>
      <c r="I449" s="269">
        <v>224.83333333333337</v>
      </c>
      <c r="J449" s="269">
        <v>228.76666666666674</v>
      </c>
      <c r="K449" s="268">
        <v>220.9</v>
      </c>
      <c r="L449" s="268">
        <v>214.2</v>
      </c>
      <c r="M449" s="268">
        <v>7.5014099999999999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1130.8</v>
      </c>
      <c r="D450" s="269">
        <v>1128.95</v>
      </c>
      <c r="E450" s="269">
        <v>1097.9000000000001</v>
      </c>
      <c r="F450" s="269">
        <v>1065</v>
      </c>
      <c r="G450" s="269">
        <v>1033.95</v>
      </c>
      <c r="H450" s="269">
        <v>1161.8500000000001</v>
      </c>
      <c r="I450" s="269">
        <v>1192.8999999999999</v>
      </c>
      <c r="J450" s="269">
        <v>1225.8000000000002</v>
      </c>
      <c r="K450" s="268">
        <v>1160</v>
      </c>
      <c r="L450" s="268">
        <v>1096.05</v>
      </c>
      <c r="M450" s="268">
        <v>6.5623699999999996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2994.4</v>
      </c>
      <c r="D451" s="269">
        <v>2982.1166666666668</v>
      </c>
      <c r="E451" s="269">
        <v>2938.3833333333337</v>
      </c>
      <c r="F451" s="269">
        <v>2882.3666666666668</v>
      </c>
      <c r="G451" s="269">
        <v>2838.6333333333337</v>
      </c>
      <c r="H451" s="269">
        <v>3038.1333333333337</v>
      </c>
      <c r="I451" s="269">
        <v>3081.8666666666672</v>
      </c>
      <c r="J451" s="269">
        <v>3137.8833333333337</v>
      </c>
      <c r="K451" s="268">
        <v>3025.85</v>
      </c>
      <c r="L451" s="268">
        <v>2926.1</v>
      </c>
      <c r="M451" s="268">
        <v>29.25489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780.85</v>
      </c>
      <c r="D452" s="269">
        <v>776.26666666666677</v>
      </c>
      <c r="E452" s="269">
        <v>766.58333333333348</v>
      </c>
      <c r="F452" s="269">
        <v>752.31666666666672</v>
      </c>
      <c r="G452" s="269">
        <v>742.63333333333344</v>
      </c>
      <c r="H452" s="269">
        <v>790.53333333333353</v>
      </c>
      <c r="I452" s="269">
        <v>800.2166666666667</v>
      </c>
      <c r="J452" s="269">
        <v>814.48333333333358</v>
      </c>
      <c r="K452" s="268">
        <v>785.95</v>
      </c>
      <c r="L452" s="268">
        <v>762</v>
      </c>
      <c r="M452" s="268">
        <v>14.319430000000001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8534.7999999999993</v>
      </c>
      <c r="D453" s="269">
        <v>8610.9833333333318</v>
      </c>
      <c r="E453" s="269">
        <v>8434.8166666666639</v>
      </c>
      <c r="F453" s="269">
        <v>8334.8333333333321</v>
      </c>
      <c r="G453" s="269">
        <v>8158.6666666666642</v>
      </c>
      <c r="H453" s="269">
        <v>8710.9666666666635</v>
      </c>
      <c r="I453" s="269">
        <v>8887.1333333333314</v>
      </c>
      <c r="J453" s="269">
        <v>8987.1166666666631</v>
      </c>
      <c r="K453" s="268">
        <v>8787.15</v>
      </c>
      <c r="L453" s="268">
        <v>8511</v>
      </c>
      <c r="M453" s="268">
        <v>2.4445600000000001</v>
      </c>
      <c r="N453" s="1"/>
      <c r="O453" s="1"/>
    </row>
    <row r="454" spans="1:15" ht="12.75" customHeight="1">
      <c r="A454" s="30">
        <v>444</v>
      </c>
      <c r="B454" s="278" t="s">
        <v>859</v>
      </c>
      <c r="C454" s="268">
        <v>2286.4499999999998</v>
      </c>
      <c r="D454" s="269">
        <v>2316.4500000000003</v>
      </c>
      <c r="E454" s="269">
        <v>2245.0000000000005</v>
      </c>
      <c r="F454" s="269">
        <v>2203.5500000000002</v>
      </c>
      <c r="G454" s="269">
        <v>2132.1000000000004</v>
      </c>
      <c r="H454" s="269">
        <v>2357.9000000000005</v>
      </c>
      <c r="I454" s="269">
        <v>2429.3500000000004</v>
      </c>
      <c r="J454" s="269">
        <v>2470.8000000000006</v>
      </c>
      <c r="K454" s="268">
        <v>2387.9</v>
      </c>
      <c r="L454" s="268">
        <v>2275</v>
      </c>
      <c r="M454" s="268">
        <v>1.7270300000000001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195.65</v>
      </c>
      <c r="D455" s="269">
        <v>197.53333333333333</v>
      </c>
      <c r="E455" s="269">
        <v>191.86666666666667</v>
      </c>
      <c r="F455" s="269">
        <v>188.08333333333334</v>
      </c>
      <c r="G455" s="269">
        <v>182.41666666666669</v>
      </c>
      <c r="H455" s="269">
        <v>201.31666666666666</v>
      </c>
      <c r="I455" s="269">
        <v>206.98333333333335</v>
      </c>
      <c r="J455" s="269">
        <v>210.76666666666665</v>
      </c>
      <c r="K455" s="268">
        <v>203.2</v>
      </c>
      <c r="L455" s="268">
        <v>193.75</v>
      </c>
      <c r="M455" s="268">
        <v>36.809379999999997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397.5</v>
      </c>
      <c r="D456" s="269">
        <v>402.84999999999997</v>
      </c>
      <c r="E456" s="269">
        <v>387.79999999999995</v>
      </c>
      <c r="F456" s="269">
        <v>378.09999999999997</v>
      </c>
      <c r="G456" s="269">
        <v>363.04999999999995</v>
      </c>
      <c r="H456" s="269">
        <v>412.54999999999995</v>
      </c>
      <c r="I456" s="269">
        <v>427.6</v>
      </c>
      <c r="J456" s="269">
        <v>437.29999999999995</v>
      </c>
      <c r="K456" s="268">
        <v>417.9</v>
      </c>
      <c r="L456" s="268">
        <v>393.15</v>
      </c>
      <c r="M456" s="268">
        <v>332.30937999999998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215.3</v>
      </c>
      <c r="D457" s="269">
        <v>217.11666666666667</v>
      </c>
      <c r="E457" s="269">
        <v>210.68333333333334</v>
      </c>
      <c r="F457" s="269">
        <v>206.06666666666666</v>
      </c>
      <c r="G457" s="269">
        <v>199.63333333333333</v>
      </c>
      <c r="H457" s="269">
        <v>221.73333333333335</v>
      </c>
      <c r="I457" s="269">
        <v>228.16666666666669</v>
      </c>
      <c r="J457" s="269">
        <v>232.78333333333336</v>
      </c>
      <c r="K457" s="268">
        <v>223.55</v>
      </c>
      <c r="L457" s="268">
        <v>212.5</v>
      </c>
      <c r="M457" s="268">
        <v>226.84799000000001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627.4</v>
      </c>
      <c r="D458" s="269">
        <v>633.76666666666677</v>
      </c>
      <c r="E458" s="269">
        <v>609.53333333333353</v>
      </c>
      <c r="F458" s="269">
        <v>591.66666666666674</v>
      </c>
      <c r="G458" s="269">
        <v>567.43333333333351</v>
      </c>
      <c r="H458" s="269">
        <v>651.63333333333355</v>
      </c>
      <c r="I458" s="269">
        <v>675.8666666666669</v>
      </c>
      <c r="J458" s="269">
        <v>693.73333333333358</v>
      </c>
      <c r="K458" s="268">
        <v>658</v>
      </c>
      <c r="L458" s="268">
        <v>615.9</v>
      </c>
      <c r="M458" s="268">
        <v>2.7328299999999999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99.85</v>
      </c>
      <c r="D459" s="269">
        <v>100.93333333333334</v>
      </c>
      <c r="E459" s="269">
        <v>97.416666666666671</v>
      </c>
      <c r="F459" s="269">
        <v>94.983333333333334</v>
      </c>
      <c r="G459" s="269">
        <v>91.466666666666669</v>
      </c>
      <c r="H459" s="269">
        <v>103.36666666666667</v>
      </c>
      <c r="I459" s="269">
        <v>106.88333333333333</v>
      </c>
      <c r="J459" s="269">
        <v>109.31666666666668</v>
      </c>
      <c r="K459" s="268">
        <v>104.45</v>
      </c>
      <c r="L459" s="268">
        <v>98.5</v>
      </c>
      <c r="M459" s="268">
        <v>1012.91962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105.95</v>
      </c>
      <c r="D460" s="269">
        <v>107.21666666666665</v>
      </c>
      <c r="E460" s="269">
        <v>104.58333333333331</v>
      </c>
      <c r="F460" s="269">
        <v>103.21666666666665</v>
      </c>
      <c r="G460" s="269">
        <v>100.58333333333331</v>
      </c>
      <c r="H460" s="269">
        <v>108.58333333333331</v>
      </c>
      <c r="I460" s="269">
        <v>111.21666666666667</v>
      </c>
      <c r="J460" s="269">
        <v>112.58333333333331</v>
      </c>
      <c r="K460" s="268">
        <v>109.85</v>
      </c>
      <c r="L460" s="268">
        <v>105.85</v>
      </c>
      <c r="M460" s="268">
        <v>12.897640000000001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3141.35</v>
      </c>
      <c r="D461" s="269">
        <v>3155.4500000000003</v>
      </c>
      <c r="E461" s="269">
        <v>3100.9000000000005</v>
      </c>
      <c r="F461" s="269">
        <v>3060.4500000000003</v>
      </c>
      <c r="G461" s="269">
        <v>3005.9000000000005</v>
      </c>
      <c r="H461" s="269">
        <v>3195.9000000000005</v>
      </c>
      <c r="I461" s="269">
        <v>3250.4500000000007</v>
      </c>
      <c r="J461" s="269">
        <v>3290.9000000000005</v>
      </c>
      <c r="K461" s="268">
        <v>3210</v>
      </c>
      <c r="L461" s="268">
        <v>3115</v>
      </c>
      <c r="M461" s="268">
        <v>5.3330000000000002E-2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1032.9000000000001</v>
      </c>
      <c r="D462" s="269">
        <v>1032.8999999999999</v>
      </c>
      <c r="E462" s="269">
        <v>1013.5499999999997</v>
      </c>
      <c r="F462" s="269">
        <v>994.19999999999982</v>
      </c>
      <c r="G462" s="269">
        <v>974.84999999999968</v>
      </c>
      <c r="H462" s="269">
        <v>1052.2499999999998</v>
      </c>
      <c r="I462" s="269">
        <v>1071.5999999999997</v>
      </c>
      <c r="J462" s="269">
        <v>1090.9499999999998</v>
      </c>
      <c r="K462" s="268">
        <v>1052.25</v>
      </c>
      <c r="L462" s="268">
        <v>1013.55</v>
      </c>
      <c r="M462" s="268">
        <v>33.14114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83.35</v>
      </c>
      <c r="D463" s="269">
        <v>84.083333333333329</v>
      </c>
      <c r="E463" s="269">
        <v>82.166666666666657</v>
      </c>
      <c r="F463" s="269">
        <v>80.983333333333334</v>
      </c>
      <c r="G463" s="269">
        <v>79.066666666666663</v>
      </c>
      <c r="H463" s="269">
        <v>85.266666666666652</v>
      </c>
      <c r="I463" s="269">
        <v>87.183333333333309</v>
      </c>
      <c r="J463" s="269">
        <v>88.366666666666646</v>
      </c>
      <c r="K463" s="268">
        <v>86</v>
      </c>
      <c r="L463" s="268">
        <v>82.9</v>
      </c>
      <c r="M463" s="268">
        <v>3.3748300000000002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713.75</v>
      </c>
      <c r="D464" s="269">
        <v>716.30000000000007</v>
      </c>
      <c r="E464" s="269">
        <v>698.85000000000014</v>
      </c>
      <c r="F464" s="269">
        <v>683.95</v>
      </c>
      <c r="G464" s="269">
        <v>666.50000000000011</v>
      </c>
      <c r="H464" s="269">
        <v>731.20000000000016</v>
      </c>
      <c r="I464" s="269">
        <v>748.6500000000002</v>
      </c>
      <c r="J464" s="269">
        <v>763.55000000000018</v>
      </c>
      <c r="K464" s="268">
        <v>733.75</v>
      </c>
      <c r="L464" s="268">
        <v>701.4</v>
      </c>
      <c r="M464" s="268">
        <v>2.6413500000000001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2205.85</v>
      </c>
      <c r="D465" s="269">
        <v>2248.9333333333329</v>
      </c>
      <c r="E465" s="269">
        <v>2127.9166666666661</v>
      </c>
      <c r="F465" s="269">
        <v>2049.9833333333331</v>
      </c>
      <c r="G465" s="269">
        <v>1928.9666666666662</v>
      </c>
      <c r="H465" s="269">
        <v>2326.8666666666659</v>
      </c>
      <c r="I465" s="269">
        <v>2447.8833333333332</v>
      </c>
      <c r="J465" s="269">
        <v>2525.8166666666657</v>
      </c>
      <c r="K465" s="268">
        <v>2369.9499999999998</v>
      </c>
      <c r="L465" s="268">
        <v>2171</v>
      </c>
      <c r="M465" s="268">
        <v>3.1570800000000001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690.8</v>
      </c>
      <c r="D466" s="269">
        <v>682.88333333333333</v>
      </c>
      <c r="E466" s="269">
        <v>665.91666666666663</v>
      </c>
      <c r="F466" s="269">
        <v>641.0333333333333</v>
      </c>
      <c r="G466" s="269">
        <v>624.06666666666661</v>
      </c>
      <c r="H466" s="269">
        <v>707.76666666666665</v>
      </c>
      <c r="I466" s="269">
        <v>724.73333333333335</v>
      </c>
      <c r="J466" s="269">
        <v>749.61666666666667</v>
      </c>
      <c r="K466" s="268">
        <v>699.85</v>
      </c>
      <c r="L466" s="268">
        <v>658</v>
      </c>
      <c r="M466" s="268">
        <v>0.66366000000000003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2856.95</v>
      </c>
      <c r="D467" s="269">
        <v>2834.5666666666671</v>
      </c>
      <c r="E467" s="269">
        <v>2776.4333333333343</v>
      </c>
      <c r="F467" s="269">
        <v>2695.9166666666674</v>
      </c>
      <c r="G467" s="269">
        <v>2637.7833333333347</v>
      </c>
      <c r="H467" s="269">
        <v>2915.0833333333339</v>
      </c>
      <c r="I467" s="269">
        <v>2973.2166666666662</v>
      </c>
      <c r="J467" s="269">
        <v>3053.7333333333336</v>
      </c>
      <c r="K467" s="268">
        <v>2892.7</v>
      </c>
      <c r="L467" s="268">
        <v>2754.05</v>
      </c>
      <c r="M467" s="268">
        <v>1.5085200000000001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2655.5</v>
      </c>
      <c r="D468" s="269">
        <v>2632.3333333333335</v>
      </c>
      <c r="E468" s="269">
        <v>2586.7166666666672</v>
      </c>
      <c r="F468" s="269">
        <v>2517.9333333333338</v>
      </c>
      <c r="G468" s="269">
        <v>2472.3166666666675</v>
      </c>
      <c r="H468" s="269">
        <v>2701.1166666666668</v>
      </c>
      <c r="I468" s="269">
        <v>2746.7333333333327</v>
      </c>
      <c r="J468" s="269">
        <v>2815.5166666666664</v>
      </c>
      <c r="K468" s="268">
        <v>2677.95</v>
      </c>
      <c r="L468" s="268">
        <v>2563.5500000000002</v>
      </c>
      <c r="M468" s="268">
        <v>13.714090000000001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1512.8</v>
      </c>
      <c r="D469" s="269">
        <v>1509.3666666666668</v>
      </c>
      <c r="E469" s="269">
        <v>1495.1833333333336</v>
      </c>
      <c r="F469" s="269">
        <v>1477.5666666666668</v>
      </c>
      <c r="G469" s="269">
        <v>1463.3833333333337</v>
      </c>
      <c r="H469" s="269">
        <v>1526.9833333333336</v>
      </c>
      <c r="I469" s="269">
        <v>1541.166666666667</v>
      </c>
      <c r="J469" s="269">
        <v>1558.7833333333335</v>
      </c>
      <c r="K469" s="268">
        <v>1523.55</v>
      </c>
      <c r="L469" s="268">
        <v>1491.75</v>
      </c>
      <c r="M469" s="268">
        <v>1.6257600000000001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494.6</v>
      </c>
      <c r="D470" s="269">
        <v>501.7166666666667</v>
      </c>
      <c r="E470" s="269">
        <v>485.38333333333344</v>
      </c>
      <c r="F470" s="269">
        <v>476.16666666666674</v>
      </c>
      <c r="G470" s="269">
        <v>459.83333333333348</v>
      </c>
      <c r="H470" s="269">
        <v>510.93333333333339</v>
      </c>
      <c r="I470" s="269">
        <v>527.26666666666665</v>
      </c>
      <c r="J470" s="269">
        <v>536.48333333333335</v>
      </c>
      <c r="K470" s="268">
        <v>518.04999999999995</v>
      </c>
      <c r="L470" s="268">
        <v>492.5</v>
      </c>
      <c r="M470" s="268">
        <v>7.1246700000000001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1408.95</v>
      </c>
      <c r="D471" s="269">
        <v>1396.9166666666667</v>
      </c>
      <c r="E471" s="269">
        <v>1365.0333333333335</v>
      </c>
      <c r="F471" s="269">
        <v>1321.1166666666668</v>
      </c>
      <c r="G471" s="269">
        <v>1289.2333333333336</v>
      </c>
      <c r="H471" s="269">
        <v>1440.8333333333335</v>
      </c>
      <c r="I471" s="269">
        <v>1472.7166666666667</v>
      </c>
      <c r="J471" s="269">
        <v>1516.6333333333334</v>
      </c>
      <c r="K471" s="268">
        <v>1428.8</v>
      </c>
      <c r="L471" s="268">
        <v>1353</v>
      </c>
      <c r="M471" s="268">
        <v>8.7782599999999995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36.65</v>
      </c>
      <c r="D472" s="269">
        <v>36.616666666666667</v>
      </c>
      <c r="E472" s="269">
        <v>35.933333333333337</v>
      </c>
      <c r="F472" s="269">
        <v>35.216666666666669</v>
      </c>
      <c r="G472" s="269">
        <v>34.533333333333339</v>
      </c>
      <c r="H472" s="269">
        <v>37.333333333333336</v>
      </c>
      <c r="I472" s="269">
        <v>38.016666666666659</v>
      </c>
      <c r="J472" s="269">
        <v>38.733333333333334</v>
      </c>
      <c r="K472" s="268">
        <v>37.299999999999997</v>
      </c>
      <c r="L472" s="268">
        <v>35.9</v>
      </c>
      <c r="M472" s="268">
        <v>72.722610000000003</v>
      </c>
      <c r="N472" s="1"/>
      <c r="O472" s="1"/>
    </row>
    <row r="473" spans="1:15" ht="12.75" customHeight="1">
      <c r="A473" s="30">
        <v>463</v>
      </c>
      <c r="B473" s="278" t="s">
        <v>860</v>
      </c>
      <c r="C473" s="268">
        <v>249.65</v>
      </c>
      <c r="D473" s="269">
        <v>249.71666666666667</v>
      </c>
      <c r="E473" s="269">
        <v>240.03333333333336</v>
      </c>
      <c r="F473" s="269">
        <v>230.41666666666669</v>
      </c>
      <c r="G473" s="269">
        <v>220.73333333333338</v>
      </c>
      <c r="H473" s="269">
        <v>259.33333333333337</v>
      </c>
      <c r="I473" s="269">
        <v>269.01666666666665</v>
      </c>
      <c r="J473" s="269">
        <v>278.63333333333333</v>
      </c>
      <c r="K473" s="268">
        <v>259.39999999999998</v>
      </c>
      <c r="L473" s="268">
        <v>240.1</v>
      </c>
      <c r="M473" s="268">
        <v>9.9148800000000001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232.75</v>
      </c>
      <c r="D474" s="269">
        <v>230.08333333333334</v>
      </c>
      <c r="E474" s="269">
        <v>224.06666666666669</v>
      </c>
      <c r="F474" s="269">
        <v>215.38333333333335</v>
      </c>
      <c r="G474" s="269">
        <v>209.3666666666667</v>
      </c>
      <c r="H474" s="269">
        <v>238.76666666666668</v>
      </c>
      <c r="I474" s="269">
        <v>244.78333333333333</v>
      </c>
      <c r="J474" s="269">
        <v>253.46666666666667</v>
      </c>
      <c r="K474" s="268">
        <v>236.1</v>
      </c>
      <c r="L474" s="268">
        <v>221.4</v>
      </c>
      <c r="M474" s="268">
        <v>31.345120000000001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2672.15</v>
      </c>
      <c r="D475" s="269">
        <v>2702.1833333333334</v>
      </c>
      <c r="E475" s="269">
        <v>2609.9666666666667</v>
      </c>
      <c r="F475" s="269">
        <v>2547.7833333333333</v>
      </c>
      <c r="G475" s="269">
        <v>2455.5666666666666</v>
      </c>
      <c r="H475" s="269">
        <v>2764.3666666666668</v>
      </c>
      <c r="I475" s="269">
        <v>2856.5833333333339</v>
      </c>
      <c r="J475" s="269">
        <v>2918.7666666666669</v>
      </c>
      <c r="K475" s="268">
        <v>2794.4</v>
      </c>
      <c r="L475" s="268">
        <v>2640</v>
      </c>
      <c r="M475" s="268">
        <v>3.1593399999999998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11.6</v>
      </c>
      <c r="D476" s="269">
        <v>11.716666666666667</v>
      </c>
      <c r="E476" s="269">
        <v>11.383333333333333</v>
      </c>
      <c r="F476" s="269">
        <v>11.166666666666666</v>
      </c>
      <c r="G476" s="269">
        <v>10.833333333333332</v>
      </c>
      <c r="H476" s="269">
        <v>11.933333333333334</v>
      </c>
      <c r="I476" s="269">
        <v>12.266666666666666</v>
      </c>
      <c r="J476" s="269">
        <v>12.483333333333334</v>
      </c>
      <c r="K476" s="268">
        <v>12.05</v>
      </c>
      <c r="L476" s="268">
        <v>11.5</v>
      </c>
      <c r="M476" s="268">
        <v>36.496229999999997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718</v>
      </c>
      <c r="D477" s="269">
        <v>723.63333333333333</v>
      </c>
      <c r="E477" s="269">
        <v>705.01666666666665</v>
      </c>
      <c r="F477" s="269">
        <v>692.0333333333333</v>
      </c>
      <c r="G477" s="269">
        <v>673.41666666666663</v>
      </c>
      <c r="H477" s="269">
        <v>736.61666666666667</v>
      </c>
      <c r="I477" s="269">
        <v>755.23333333333323</v>
      </c>
      <c r="J477" s="269">
        <v>768.2166666666667</v>
      </c>
      <c r="K477" s="268">
        <v>742.25</v>
      </c>
      <c r="L477" s="268">
        <v>710.65</v>
      </c>
      <c r="M477" s="268">
        <v>1.4103300000000001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679.9</v>
      </c>
      <c r="D478" s="269">
        <v>684.08333333333337</v>
      </c>
      <c r="E478" s="269">
        <v>666.2166666666667</v>
      </c>
      <c r="F478" s="269">
        <v>652.5333333333333</v>
      </c>
      <c r="G478" s="269">
        <v>634.66666666666663</v>
      </c>
      <c r="H478" s="269">
        <v>697.76666666666677</v>
      </c>
      <c r="I478" s="269">
        <v>715.63333333333333</v>
      </c>
      <c r="J478" s="269">
        <v>729.31666666666683</v>
      </c>
      <c r="K478" s="268">
        <v>701.95</v>
      </c>
      <c r="L478" s="268">
        <v>670.4</v>
      </c>
      <c r="M478" s="268">
        <v>21.829070000000002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729.7</v>
      </c>
      <c r="D479" s="269">
        <v>729.63333333333333</v>
      </c>
      <c r="E479" s="269">
        <v>714.7166666666667</v>
      </c>
      <c r="F479" s="269">
        <v>699.73333333333335</v>
      </c>
      <c r="G479" s="269">
        <v>684.81666666666672</v>
      </c>
      <c r="H479" s="269">
        <v>744.61666666666667</v>
      </c>
      <c r="I479" s="269">
        <v>759.53333333333342</v>
      </c>
      <c r="J479" s="269">
        <v>774.51666666666665</v>
      </c>
      <c r="K479" s="268">
        <v>744.55</v>
      </c>
      <c r="L479" s="268">
        <v>714.65</v>
      </c>
      <c r="M479" s="268">
        <v>3.6779000000000002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6177.1</v>
      </c>
      <c r="D480" s="269">
        <v>6140.7</v>
      </c>
      <c r="E480" s="269">
        <v>6041.4</v>
      </c>
      <c r="F480" s="269">
        <v>5905.7</v>
      </c>
      <c r="G480" s="269">
        <v>5806.4</v>
      </c>
      <c r="H480" s="269">
        <v>6276.4</v>
      </c>
      <c r="I480" s="269">
        <v>6375.7000000000007</v>
      </c>
      <c r="J480" s="269">
        <v>6511.4</v>
      </c>
      <c r="K480" s="268">
        <v>6240</v>
      </c>
      <c r="L480" s="268">
        <v>6005</v>
      </c>
      <c r="M480" s="268">
        <v>4.9745799999999996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42.35</v>
      </c>
      <c r="D481" s="269">
        <v>42.666666666666664</v>
      </c>
      <c r="E481" s="269">
        <v>41.783333333333331</v>
      </c>
      <c r="F481" s="269">
        <v>41.216666666666669</v>
      </c>
      <c r="G481" s="269">
        <v>40.333333333333336</v>
      </c>
      <c r="H481" s="269">
        <v>43.233333333333327</v>
      </c>
      <c r="I481" s="269">
        <v>44.116666666666667</v>
      </c>
      <c r="J481" s="269">
        <v>44.683333333333323</v>
      </c>
      <c r="K481" s="268">
        <v>43.55</v>
      </c>
      <c r="L481" s="268">
        <v>42.1</v>
      </c>
      <c r="M481" s="268">
        <v>90.844009999999997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1646.25</v>
      </c>
      <c r="D482" s="269">
        <v>1643.8833333333332</v>
      </c>
      <c r="E482" s="269">
        <v>1612.7666666666664</v>
      </c>
      <c r="F482" s="269">
        <v>1579.2833333333333</v>
      </c>
      <c r="G482" s="269">
        <v>1548.1666666666665</v>
      </c>
      <c r="H482" s="269">
        <v>1677.3666666666663</v>
      </c>
      <c r="I482" s="269">
        <v>1708.4833333333331</v>
      </c>
      <c r="J482" s="269">
        <v>1741.9666666666662</v>
      </c>
      <c r="K482" s="268">
        <v>1675</v>
      </c>
      <c r="L482" s="268">
        <v>1610.4</v>
      </c>
      <c r="M482" s="268">
        <v>3.78546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845.75</v>
      </c>
      <c r="D483" s="269">
        <v>846.76666666666677</v>
      </c>
      <c r="E483" s="269">
        <v>829.53333333333353</v>
      </c>
      <c r="F483" s="269">
        <v>813.31666666666672</v>
      </c>
      <c r="G483" s="269">
        <v>796.08333333333348</v>
      </c>
      <c r="H483" s="269">
        <v>862.98333333333358</v>
      </c>
      <c r="I483" s="269">
        <v>880.21666666666692</v>
      </c>
      <c r="J483" s="269">
        <v>896.43333333333362</v>
      </c>
      <c r="K483" s="268">
        <v>864</v>
      </c>
      <c r="L483" s="268">
        <v>830.55</v>
      </c>
      <c r="M483" s="268">
        <v>19.785620000000002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233.7</v>
      </c>
      <c r="D484" s="269">
        <v>237.01666666666665</v>
      </c>
      <c r="E484" s="269">
        <v>225.68333333333331</v>
      </c>
      <c r="F484" s="269">
        <v>217.66666666666666</v>
      </c>
      <c r="G484" s="269">
        <v>206.33333333333331</v>
      </c>
      <c r="H484" s="269">
        <v>245.0333333333333</v>
      </c>
      <c r="I484" s="269">
        <v>256.36666666666667</v>
      </c>
      <c r="J484" s="269">
        <v>264.38333333333333</v>
      </c>
      <c r="K484" s="268">
        <v>248.35</v>
      </c>
      <c r="L484" s="268">
        <v>229</v>
      </c>
      <c r="M484" s="268">
        <v>3.9474900000000002</v>
      </c>
      <c r="N484" s="1"/>
      <c r="O484" s="1"/>
    </row>
    <row r="485" spans="1:15" ht="12.75" customHeight="1">
      <c r="A485" s="30">
        <v>475</v>
      </c>
      <c r="B485" s="278" t="s">
        <v>515</v>
      </c>
      <c r="C485" s="268">
        <v>2820.7</v>
      </c>
      <c r="D485" s="269">
        <v>2838.6333333333332</v>
      </c>
      <c r="E485" s="269">
        <v>2757.4166666666665</v>
      </c>
      <c r="F485" s="269">
        <v>2694.1333333333332</v>
      </c>
      <c r="G485" s="269">
        <v>2612.9166666666665</v>
      </c>
      <c r="H485" s="269">
        <v>2901.9166666666665</v>
      </c>
      <c r="I485" s="269">
        <v>2983.1333333333337</v>
      </c>
      <c r="J485" s="269">
        <v>3046.4166666666665</v>
      </c>
      <c r="K485" s="268">
        <v>2919.85</v>
      </c>
      <c r="L485" s="268">
        <v>2775.35</v>
      </c>
      <c r="M485" s="268">
        <v>0.66800000000000004</v>
      </c>
      <c r="N485" s="1"/>
      <c r="O485" s="1"/>
    </row>
    <row r="486" spans="1:15" ht="12.75" customHeight="1">
      <c r="A486" s="30">
        <v>476</v>
      </c>
      <c r="B486" s="278" t="s">
        <v>516</v>
      </c>
      <c r="C486" s="268">
        <v>673.75</v>
      </c>
      <c r="D486" s="269">
        <v>662.26666666666665</v>
      </c>
      <c r="E486" s="269">
        <v>646.73333333333335</v>
      </c>
      <c r="F486" s="269">
        <v>619.7166666666667</v>
      </c>
      <c r="G486" s="269">
        <v>604.18333333333339</v>
      </c>
      <c r="H486" s="269">
        <v>689.2833333333333</v>
      </c>
      <c r="I486" s="269">
        <v>704.81666666666661</v>
      </c>
      <c r="J486" s="269">
        <v>731.83333333333326</v>
      </c>
      <c r="K486" s="268">
        <v>677.8</v>
      </c>
      <c r="L486" s="268">
        <v>635.25</v>
      </c>
      <c r="M486" s="268">
        <v>3.8111600000000001</v>
      </c>
      <c r="N486" s="1"/>
      <c r="O486" s="1"/>
    </row>
    <row r="487" spans="1:15" ht="12.75" customHeight="1">
      <c r="A487" s="30">
        <v>477</v>
      </c>
      <c r="B487" s="283" t="s">
        <v>517</v>
      </c>
      <c r="C487" s="284">
        <v>350.75</v>
      </c>
      <c r="D487" s="284">
        <v>354.8</v>
      </c>
      <c r="E487" s="284">
        <v>343.6</v>
      </c>
      <c r="F487" s="284">
        <v>336.45</v>
      </c>
      <c r="G487" s="284">
        <v>325.25</v>
      </c>
      <c r="H487" s="284">
        <v>361.95000000000005</v>
      </c>
      <c r="I487" s="284">
        <v>373.15</v>
      </c>
      <c r="J487" s="283">
        <v>380.30000000000007</v>
      </c>
      <c r="K487" s="283">
        <v>366</v>
      </c>
      <c r="L487" s="283">
        <v>347.65</v>
      </c>
      <c r="M487" s="239">
        <v>3.25623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35.950000000000003</v>
      </c>
      <c r="D488" s="284">
        <v>36.716666666666669</v>
      </c>
      <c r="E488" s="284">
        <v>34.88333333333334</v>
      </c>
      <c r="F488" s="284">
        <v>33.81666666666667</v>
      </c>
      <c r="G488" s="284">
        <v>31.983333333333341</v>
      </c>
      <c r="H488" s="284">
        <v>37.783333333333339</v>
      </c>
      <c r="I488" s="284">
        <v>39.616666666666667</v>
      </c>
      <c r="J488" s="283">
        <v>40.683333333333337</v>
      </c>
      <c r="K488" s="283">
        <v>38.549999999999997</v>
      </c>
      <c r="L488" s="283">
        <v>35.65</v>
      </c>
      <c r="M488" s="239">
        <v>65.742710000000002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324.2</v>
      </c>
      <c r="D489" s="269">
        <v>325.34999999999997</v>
      </c>
      <c r="E489" s="269">
        <v>315.89999999999992</v>
      </c>
      <c r="F489" s="269">
        <v>307.59999999999997</v>
      </c>
      <c r="G489" s="269">
        <v>298.14999999999992</v>
      </c>
      <c r="H489" s="269">
        <v>333.64999999999992</v>
      </c>
      <c r="I489" s="269">
        <v>343.09999999999997</v>
      </c>
      <c r="J489" s="269">
        <v>351.39999999999992</v>
      </c>
      <c r="K489" s="268">
        <v>334.8</v>
      </c>
      <c r="L489" s="268">
        <v>317.05</v>
      </c>
      <c r="M489" s="268">
        <v>2.6322899999999998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350.55</v>
      </c>
      <c r="D490" s="284">
        <v>359.2166666666667</v>
      </c>
      <c r="E490" s="284">
        <v>341.33333333333337</v>
      </c>
      <c r="F490" s="284">
        <v>332.11666666666667</v>
      </c>
      <c r="G490" s="284">
        <v>314.23333333333335</v>
      </c>
      <c r="H490" s="284">
        <v>368.43333333333339</v>
      </c>
      <c r="I490" s="284">
        <v>386.31666666666672</v>
      </c>
      <c r="J490" s="283">
        <v>395.53333333333342</v>
      </c>
      <c r="K490" s="283">
        <v>377.1</v>
      </c>
      <c r="L490" s="283">
        <v>350</v>
      </c>
      <c r="M490" s="239">
        <v>3.65923</v>
      </c>
      <c r="N490" s="1"/>
      <c r="O490" s="1"/>
    </row>
    <row r="491" spans="1:15" ht="12.75" customHeight="1">
      <c r="A491" s="30">
        <v>481</v>
      </c>
      <c r="B491" s="294" t="s">
        <v>279</v>
      </c>
      <c r="C491" s="268">
        <v>1086.9000000000001</v>
      </c>
      <c r="D491" s="269">
        <v>1100.2166666666667</v>
      </c>
      <c r="E491" s="269">
        <v>1055.0333333333333</v>
      </c>
      <c r="F491" s="269">
        <v>1023.1666666666665</v>
      </c>
      <c r="G491" s="269">
        <v>977.98333333333312</v>
      </c>
      <c r="H491" s="269">
        <v>1132.0833333333335</v>
      </c>
      <c r="I491" s="269">
        <v>1177.2666666666669</v>
      </c>
      <c r="J491" s="269">
        <v>1209.1333333333337</v>
      </c>
      <c r="K491" s="268">
        <v>1145.4000000000001</v>
      </c>
      <c r="L491" s="268">
        <v>1068.3499999999999</v>
      </c>
      <c r="M491" s="268">
        <v>24.320029999999999</v>
      </c>
      <c r="N491" s="1"/>
      <c r="O491" s="1"/>
    </row>
    <row r="492" spans="1:15" ht="12.75" customHeight="1">
      <c r="A492" s="30">
        <v>482</v>
      </c>
      <c r="B492" s="296" t="s">
        <v>210</v>
      </c>
      <c r="C492" s="284">
        <v>264.3</v>
      </c>
      <c r="D492" s="284">
        <v>267.16666666666669</v>
      </c>
      <c r="E492" s="269">
        <v>257.13333333333338</v>
      </c>
      <c r="F492" s="269">
        <v>249.9666666666667</v>
      </c>
      <c r="G492" s="269">
        <v>239.93333333333339</v>
      </c>
      <c r="H492" s="269">
        <v>274.33333333333337</v>
      </c>
      <c r="I492" s="269">
        <v>284.36666666666667</v>
      </c>
      <c r="J492" s="269">
        <v>291.53333333333336</v>
      </c>
      <c r="K492" s="268">
        <v>277.2</v>
      </c>
      <c r="L492" s="268">
        <v>260</v>
      </c>
      <c r="M492" s="268">
        <v>136.55835999999999</v>
      </c>
      <c r="N492" s="1"/>
      <c r="O492" s="1"/>
    </row>
    <row r="493" spans="1:15" ht="12.75" customHeight="1">
      <c r="A493" s="30">
        <v>483</v>
      </c>
      <c r="B493" s="249" t="s">
        <v>521</v>
      </c>
      <c r="C493" s="268">
        <v>2009.25</v>
      </c>
      <c r="D493" s="269">
        <v>2030.0833333333333</v>
      </c>
      <c r="E493" s="269">
        <v>1980.1666666666665</v>
      </c>
      <c r="F493" s="269">
        <v>1951.0833333333333</v>
      </c>
      <c r="G493" s="269">
        <v>1901.1666666666665</v>
      </c>
      <c r="H493" s="269">
        <v>2059.1666666666665</v>
      </c>
      <c r="I493" s="269">
        <v>2109.083333333333</v>
      </c>
      <c r="J493" s="269">
        <v>2138.1666666666665</v>
      </c>
      <c r="K493" s="268">
        <v>2080</v>
      </c>
      <c r="L493" s="268">
        <v>2001</v>
      </c>
      <c r="M493" s="268">
        <v>0.19034999999999999</v>
      </c>
      <c r="N493" s="1"/>
      <c r="O493" s="1"/>
    </row>
    <row r="494" spans="1:15" ht="12.75" customHeight="1">
      <c r="A494" s="30">
        <v>484</v>
      </c>
      <c r="B494" s="283" t="s">
        <v>861</v>
      </c>
      <c r="C494" s="284">
        <v>426.8</v>
      </c>
      <c r="D494" s="284">
        <v>419.98333333333329</v>
      </c>
      <c r="E494" s="269">
        <v>407.96666666666658</v>
      </c>
      <c r="F494" s="269">
        <v>389.13333333333327</v>
      </c>
      <c r="G494" s="269">
        <v>377.11666666666656</v>
      </c>
      <c r="H494" s="269">
        <v>438.81666666666661</v>
      </c>
      <c r="I494" s="269">
        <v>450.83333333333337</v>
      </c>
      <c r="J494" s="269">
        <v>469.66666666666663</v>
      </c>
      <c r="K494" s="268">
        <v>432</v>
      </c>
      <c r="L494" s="268">
        <v>401.15</v>
      </c>
      <c r="M494" s="268">
        <v>2.14961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2042.95</v>
      </c>
      <c r="D495" s="269">
        <v>2080.2999999999997</v>
      </c>
      <c r="E495" s="269">
        <v>1992.5999999999995</v>
      </c>
      <c r="F495" s="269">
        <v>1942.2499999999998</v>
      </c>
      <c r="G495" s="269">
        <v>1854.5499999999995</v>
      </c>
      <c r="H495" s="269">
        <v>2130.6499999999996</v>
      </c>
      <c r="I495" s="269">
        <v>2218.3499999999995</v>
      </c>
      <c r="J495" s="269">
        <v>2268.6999999999994</v>
      </c>
      <c r="K495" s="268">
        <v>2168</v>
      </c>
      <c r="L495" s="268">
        <v>2029.95</v>
      </c>
      <c r="M495" s="268">
        <v>0.49703999999999998</v>
      </c>
      <c r="N495" s="1"/>
      <c r="O495" s="1"/>
    </row>
    <row r="496" spans="1:15" ht="12.75" customHeight="1">
      <c r="A496" s="30">
        <v>486</v>
      </c>
      <c r="B496" s="295" t="s">
        <v>127</v>
      </c>
      <c r="C496" s="284">
        <v>9</v>
      </c>
      <c r="D496" s="284">
        <v>8.9499999999999993</v>
      </c>
      <c r="E496" s="269">
        <v>8.7499999999999982</v>
      </c>
      <c r="F496" s="269">
        <v>8.4999999999999982</v>
      </c>
      <c r="G496" s="269">
        <v>8.2999999999999972</v>
      </c>
      <c r="H496" s="269">
        <v>9.1999999999999993</v>
      </c>
      <c r="I496" s="269">
        <v>9.4000000000000021</v>
      </c>
      <c r="J496" s="269">
        <v>9.65</v>
      </c>
      <c r="K496" s="268">
        <v>9.15</v>
      </c>
      <c r="L496" s="268">
        <v>8.6999999999999993</v>
      </c>
      <c r="M496" s="268">
        <v>1342.24433</v>
      </c>
      <c r="N496" s="1"/>
      <c r="O496" s="1"/>
    </row>
    <row r="497" spans="1:15" ht="12.75" customHeight="1">
      <c r="A497" s="30">
        <v>487</v>
      </c>
      <c r="B497" s="239" t="s">
        <v>211</v>
      </c>
      <c r="C497" s="268">
        <v>882.4</v>
      </c>
      <c r="D497" s="269">
        <v>882.36666666666667</v>
      </c>
      <c r="E497" s="269">
        <v>868.0333333333333</v>
      </c>
      <c r="F497" s="269">
        <v>853.66666666666663</v>
      </c>
      <c r="G497" s="269">
        <v>839.33333333333326</v>
      </c>
      <c r="H497" s="269">
        <v>896.73333333333335</v>
      </c>
      <c r="I497" s="269">
        <v>911.06666666666661</v>
      </c>
      <c r="J497" s="269">
        <v>925.43333333333339</v>
      </c>
      <c r="K497" s="268">
        <v>896.7</v>
      </c>
      <c r="L497" s="268">
        <v>868</v>
      </c>
      <c r="M497" s="268">
        <v>19.086680000000001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265.25</v>
      </c>
      <c r="D498" s="284">
        <v>268.96666666666664</v>
      </c>
      <c r="E498" s="269">
        <v>258.38333333333327</v>
      </c>
      <c r="F498" s="269">
        <v>251.51666666666665</v>
      </c>
      <c r="G498" s="269">
        <v>240.93333333333328</v>
      </c>
      <c r="H498" s="269">
        <v>275.83333333333326</v>
      </c>
      <c r="I498" s="269">
        <v>286.41666666666663</v>
      </c>
      <c r="J498" s="269">
        <v>293.28333333333325</v>
      </c>
      <c r="K498" s="268">
        <v>279.55</v>
      </c>
      <c r="L498" s="268">
        <v>262.10000000000002</v>
      </c>
      <c r="M498" s="268">
        <v>20.087160000000001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72.8</v>
      </c>
      <c r="D499" s="284">
        <v>73.899999999999991</v>
      </c>
      <c r="E499" s="269">
        <v>70.999999999999986</v>
      </c>
      <c r="F499" s="269">
        <v>69.199999999999989</v>
      </c>
      <c r="G499" s="269">
        <v>66.299999999999983</v>
      </c>
      <c r="H499" s="269">
        <v>75.699999999999989</v>
      </c>
      <c r="I499" s="269">
        <v>78.599999999999994</v>
      </c>
      <c r="J499" s="269">
        <v>80.399999999999991</v>
      </c>
      <c r="K499" s="268">
        <v>76.8</v>
      </c>
      <c r="L499" s="268">
        <v>72.099999999999994</v>
      </c>
      <c r="M499" s="268">
        <v>10.78604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694.4</v>
      </c>
      <c r="D500" s="284">
        <v>693.65</v>
      </c>
      <c r="E500" s="269">
        <v>632.34999999999991</v>
      </c>
      <c r="F500" s="269">
        <v>570.29999999999995</v>
      </c>
      <c r="G500" s="269">
        <v>508.99999999999989</v>
      </c>
      <c r="H500" s="269">
        <v>755.69999999999993</v>
      </c>
      <c r="I500" s="269">
        <v>816.99999999999989</v>
      </c>
      <c r="J500" s="269">
        <v>879.05</v>
      </c>
      <c r="K500" s="268">
        <v>754.95</v>
      </c>
      <c r="L500" s="268">
        <v>631.6</v>
      </c>
      <c r="M500" s="268">
        <v>11.97485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1632.55</v>
      </c>
      <c r="D501" s="284">
        <v>1632.2</v>
      </c>
      <c r="E501" s="269">
        <v>1608.4</v>
      </c>
      <c r="F501" s="269">
        <v>1584.25</v>
      </c>
      <c r="G501" s="269">
        <v>1560.45</v>
      </c>
      <c r="H501" s="269">
        <v>1656.3500000000001</v>
      </c>
      <c r="I501" s="269">
        <v>1680.1499999999999</v>
      </c>
      <c r="J501" s="269">
        <v>1704.3000000000002</v>
      </c>
      <c r="K501" s="268">
        <v>1656</v>
      </c>
      <c r="L501" s="268">
        <v>1608.05</v>
      </c>
      <c r="M501" s="268">
        <v>0.82386999999999999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394.8</v>
      </c>
      <c r="D502" s="284">
        <v>392.86666666666662</v>
      </c>
      <c r="E502" s="269">
        <v>386.53333333333325</v>
      </c>
      <c r="F502" s="269">
        <v>378.26666666666665</v>
      </c>
      <c r="G502" s="269">
        <v>371.93333333333328</v>
      </c>
      <c r="H502" s="269">
        <v>401.13333333333321</v>
      </c>
      <c r="I502" s="269">
        <v>407.46666666666658</v>
      </c>
      <c r="J502" s="269">
        <v>415.73333333333318</v>
      </c>
      <c r="K502" s="268">
        <v>399.2</v>
      </c>
      <c r="L502" s="268">
        <v>384.6</v>
      </c>
      <c r="M502" s="268">
        <v>94.97072</v>
      </c>
      <c r="N502" s="1"/>
      <c r="O502" s="1"/>
    </row>
    <row r="503" spans="1:15" ht="12.75" customHeight="1">
      <c r="A503" s="30">
        <v>493</v>
      </c>
      <c r="B503" s="239" t="s">
        <v>526</v>
      </c>
      <c r="C503" s="284">
        <v>239.25</v>
      </c>
      <c r="D503" s="284">
        <v>243.21666666666667</v>
      </c>
      <c r="E503" s="269">
        <v>231.43333333333334</v>
      </c>
      <c r="F503" s="269">
        <v>223.61666666666667</v>
      </c>
      <c r="G503" s="269">
        <v>211.83333333333334</v>
      </c>
      <c r="H503" s="269">
        <v>251.03333333333333</v>
      </c>
      <c r="I503" s="269">
        <v>262.81666666666672</v>
      </c>
      <c r="J503" s="269">
        <v>270.63333333333333</v>
      </c>
      <c r="K503" s="268">
        <v>255</v>
      </c>
      <c r="L503" s="268">
        <v>235.4</v>
      </c>
      <c r="M503" s="268">
        <v>7.50108</v>
      </c>
      <c r="N503" s="1"/>
      <c r="O503" s="1"/>
    </row>
    <row r="504" spans="1:15" ht="12.75" customHeight="1">
      <c r="A504" s="30">
        <v>494</v>
      </c>
      <c r="B504" s="239" t="s">
        <v>281</v>
      </c>
      <c r="C504" s="284">
        <v>15.5</v>
      </c>
      <c r="D504" s="284">
        <v>15.616666666666667</v>
      </c>
      <c r="E504" s="269">
        <v>15.233333333333334</v>
      </c>
      <c r="F504" s="269">
        <v>14.966666666666667</v>
      </c>
      <c r="G504" s="269">
        <v>14.583333333333334</v>
      </c>
      <c r="H504" s="269">
        <v>15.883333333333335</v>
      </c>
      <c r="I504" s="269">
        <v>16.266666666666666</v>
      </c>
      <c r="J504" s="269">
        <v>16.533333333333335</v>
      </c>
      <c r="K504" s="268">
        <v>16</v>
      </c>
      <c r="L504" s="268">
        <v>15.35</v>
      </c>
      <c r="M504" s="268">
        <v>980.94429000000002</v>
      </c>
      <c r="N504" s="1"/>
      <c r="O504" s="1"/>
    </row>
    <row r="505" spans="1:15" ht="12.75" customHeight="1">
      <c r="A505" s="30">
        <v>495</v>
      </c>
      <c r="B505" s="239" t="s">
        <v>862</v>
      </c>
      <c r="C505" s="239">
        <v>9979.85</v>
      </c>
      <c r="D505" s="284">
        <v>9903.6166666666668</v>
      </c>
      <c r="E505" s="269">
        <v>9777.2333333333336</v>
      </c>
      <c r="F505" s="269">
        <v>9574.6166666666668</v>
      </c>
      <c r="G505" s="269">
        <v>9448.2333333333336</v>
      </c>
      <c r="H505" s="269">
        <v>10106.233333333334</v>
      </c>
      <c r="I505" s="269">
        <v>10232.616666666669</v>
      </c>
      <c r="J505" s="269">
        <v>10435.233333333334</v>
      </c>
      <c r="K505" s="268">
        <v>10030</v>
      </c>
      <c r="L505" s="268">
        <v>9701</v>
      </c>
      <c r="M505" s="268">
        <v>5.1659999999999998E-2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257.85000000000002</v>
      </c>
      <c r="D506" s="284">
        <v>255.43333333333331</v>
      </c>
      <c r="E506" s="269">
        <v>250.86666666666662</v>
      </c>
      <c r="F506" s="269">
        <v>243.8833333333333</v>
      </c>
      <c r="G506" s="269">
        <v>239.31666666666661</v>
      </c>
      <c r="H506" s="269">
        <v>262.41666666666663</v>
      </c>
      <c r="I506" s="269">
        <v>266.98333333333329</v>
      </c>
      <c r="J506" s="269">
        <v>273.96666666666664</v>
      </c>
      <c r="K506" s="268">
        <v>260</v>
      </c>
      <c r="L506" s="268">
        <v>248.45</v>
      </c>
      <c r="M506" s="268">
        <v>121.71889</v>
      </c>
      <c r="N506" s="1"/>
      <c r="O506" s="1"/>
    </row>
    <row r="507" spans="1:15" ht="12.75" customHeight="1">
      <c r="A507" s="30">
        <v>497</v>
      </c>
      <c r="B507" s="239" t="s">
        <v>527</v>
      </c>
      <c r="C507" s="239">
        <v>217.3</v>
      </c>
      <c r="D507" s="284">
        <v>216.73333333333335</v>
      </c>
      <c r="E507" s="269">
        <v>212.81666666666669</v>
      </c>
      <c r="F507" s="269">
        <v>208.33333333333334</v>
      </c>
      <c r="G507" s="269">
        <v>204.41666666666669</v>
      </c>
      <c r="H507" s="269">
        <v>221.2166666666667</v>
      </c>
      <c r="I507" s="269">
        <v>225.13333333333333</v>
      </c>
      <c r="J507" s="269">
        <v>229.6166666666667</v>
      </c>
      <c r="K507" s="268">
        <v>220.65</v>
      </c>
      <c r="L507" s="268">
        <v>212.25</v>
      </c>
      <c r="M507" s="268">
        <v>9.5940999999999992</v>
      </c>
      <c r="N507" s="1"/>
      <c r="O507" s="1"/>
    </row>
    <row r="508" spans="1:15" ht="12.75" customHeight="1">
      <c r="A508" s="30">
        <v>498</v>
      </c>
      <c r="B508" s="239" t="s">
        <v>834</v>
      </c>
      <c r="C508" s="239">
        <v>57.8</v>
      </c>
      <c r="D508" s="284">
        <v>58.616666666666667</v>
      </c>
      <c r="E508" s="269">
        <v>56.583333333333336</v>
      </c>
      <c r="F508" s="269">
        <v>55.366666666666667</v>
      </c>
      <c r="G508" s="269">
        <v>53.333333333333336</v>
      </c>
      <c r="H508" s="269">
        <v>59.833333333333336</v>
      </c>
      <c r="I508" s="269">
        <v>61.866666666666667</v>
      </c>
      <c r="J508" s="269">
        <v>63.083333333333336</v>
      </c>
      <c r="K508" s="268">
        <v>60.65</v>
      </c>
      <c r="L508" s="268">
        <v>57.4</v>
      </c>
      <c r="M508" s="268">
        <v>658.32872999999995</v>
      </c>
      <c r="N508" s="1"/>
      <c r="O508" s="1"/>
    </row>
    <row r="509" spans="1:15" ht="12.75" customHeight="1">
      <c r="A509" s="30">
        <v>499</v>
      </c>
      <c r="B509" s="239" t="s">
        <v>825</v>
      </c>
      <c r="C509" s="284">
        <v>356.35</v>
      </c>
      <c r="D509" s="269">
        <v>355.7</v>
      </c>
      <c r="E509" s="269">
        <v>350.9</v>
      </c>
      <c r="F509" s="269">
        <v>345.45</v>
      </c>
      <c r="G509" s="269">
        <v>340.65</v>
      </c>
      <c r="H509" s="269">
        <v>361.15</v>
      </c>
      <c r="I509" s="269">
        <v>365.95000000000005</v>
      </c>
      <c r="J509" s="268">
        <v>371.4</v>
      </c>
      <c r="K509" s="268">
        <v>360.5</v>
      </c>
      <c r="L509" s="268">
        <v>350.25</v>
      </c>
      <c r="M509" s="239">
        <v>8.8253599999999999</v>
      </c>
      <c r="N509" s="1"/>
      <c r="O509" s="1"/>
    </row>
    <row r="510" spans="1:15" ht="12.75" customHeight="1">
      <c r="A510" s="30">
        <v>500</v>
      </c>
      <c r="B510" s="239" t="s">
        <v>528</v>
      </c>
      <c r="C510" s="284">
        <v>1584.5</v>
      </c>
      <c r="D510" s="269">
        <v>1590.1499999999999</v>
      </c>
      <c r="E510" s="269">
        <v>1574.0499999999997</v>
      </c>
      <c r="F510" s="269">
        <v>1563.6</v>
      </c>
      <c r="G510" s="269">
        <v>1547.4999999999998</v>
      </c>
      <c r="H510" s="269">
        <v>1600.5999999999997</v>
      </c>
      <c r="I510" s="269">
        <v>1616.6999999999996</v>
      </c>
      <c r="J510" s="268">
        <v>1627.1499999999996</v>
      </c>
      <c r="K510" s="268">
        <v>1606.25</v>
      </c>
      <c r="L510" s="268">
        <v>1579.7</v>
      </c>
      <c r="M510" s="239">
        <v>0.95074000000000003</v>
      </c>
      <c r="N510" s="1"/>
      <c r="O510" s="1"/>
    </row>
    <row r="511" spans="1:15" ht="12.75" customHeight="1">
      <c r="B511" s="1" t="s">
        <v>529</v>
      </c>
      <c r="C511" s="1">
        <v>1469.05</v>
      </c>
      <c r="D511" s="1">
        <v>1463.0166666666667</v>
      </c>
      <c r="E511" s="1">
        <v>1431.0333333333333</v>
      </c>
      <c r="F511" s="1">
        <v>1393.0166666666667</v>
      </c>
      <c r="G511" s="1">
        <v>1361.0333333333333</v>
      </c>
      <c r="H511" s="1">
        <v>1501.0333333333333</v>
      </c>
      <c r="I511" s="1">
        <v>1533.0166666666664</v>
      </c>
      <c r="J511" s="1">
        <v>1571.0333333333333</v>
      </c>
      <c r="K511" s="1">
        <v>1495</v>
      </c>
      <c r="L511" s="1">
        <v>1425</v>
      </c>
      <c r="M511" s="1">
        <v>0.45444000000000001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77"/>
      <c r="B5" s="478"/>
      <c r="C5" s="477"/>
      <c r="D5" s="47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79" t="s">
        <v>531</v>
      </c>
      <c r="C7" s="478"/>
      <c r="D7" s="7">
        <f>Main!B10</f>
        <v>44831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44830</v>
      </c>
      <c r="B10" s="29">
        <v>543377</v>
      </c>
      <c r="C10" s="28" t="s">
        <v>1166</v>
      </c>
      <c r="D10" s="28" t="s">
        <v>1167</v>
      </c>
      <c r="E10" s="28" t="s">
        <v>540</v>
      </c>
      <c r="F10" s="85">
        <v>30000</v>
      </c>
      <c r="G10" s="29">
        <v>8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44830</v>
      </c>
      <c r="B11" s="29">
        <v>543377</v>
      </c>
      <c r="C11" s="28" t="s">
        <v>1166</v>
      </c>
      <c r="D11" s="28" t="s">
        <v>1167</v>
      </c>
      <c r="E11" s="28" t="s">
        <v>541</v>
      </c>
      <c r="F11" s="85">
        <v>10000</v>
      </c>
      <c r="G11" s="29">
        <v>9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44830</v>
      </c>
      <c r="B12" s="29">
        <v>539115</v>
      </c>
      <c r="C12" s="28" t="s">
        <v>1168</v>
      </c>
      <c r="D12" s="28" t="s">
        <v>1169</v>
      </c>
      <c r="E12" s="28" t="s">
        <v>541</v>
      </c>
      <c r="F12" s="85">
        <v>9231</v>
      </c>
      <c r="G12" s="29">
        <v>48.38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44830</v>
      </c>
      <c r="B13" s="29">
        <v>531252</v>
      </c>
      <c r="C13" s="28" t="s">
        <v>1108</v>
      </c>
      <c r="D13" s="28" t="s">
        <v>1170</v>
      </c>
      <c r="E13" s="28" t="s">
        <v>541</v>
      </c>
      <c r="F13" s="85">
        <v>28750</v>
      </c>
      <c r="G13" s="29">
        <v>4.08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44830</v>
      </c>
      <c r="B14" s="29">
        <v>531252</v>
      </c>
      <c r="C14" s="28" t="s">
        <v>1108</v>
      </c>
      <c r="D14" s="28" t="s">
        <v>1171</v>
      </c>
      <c r="E14" s="28" t="s">
        <v>540</v>
      </c>
      <c r="F14" s="85">
        <v>17000</v>
      </c>
      <c r="G14" s="29">
        <v>4.08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44830</v>
      </c>
      <c r="B15" s="29">
        <v>540135</v>
      </c>
      <c r="C15" s="28" t="s">
        <v>1172</v>
      </c>
      <c r="D15" s="28" t="s">
        <v>1173</v>
      </c>
      <c r="E15" s="28" t="s">
        <v>541</v>
      </c>
      <c r="F15" s="85">
        <v>3269556</v>
      </c>
      <c r="G15" s="29">
        <v>0.88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44830</v>
      </c>
      <c r="B16" s="29">
        <v>522005</v>
      </c>
      <c r="C16" s="28" t="s">
        <v>1174</v>
      </c>
      <c r="D16" s="28" t="s">
        <v>1175</v>
      </c>
      <c r="E16" s="28" t="s">
        <v>540</v>
      </c>
      <c r="F16" s="85">
        <v>25300</v>
      </c>
      <c r="G16" s="29">
        <v>113.16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44830</v>
      </c>
      <c r="B17" s="29">
        <v>543497</v>
      </c>
      <c r="C17" s="28" t="s">
        <v>1176</v>
      </c>
      <c r="D17" s="28" t="s">
        <v>1177</v>
      </c>
      <c r="E17" s="28" t="s">
        <v>540</v>
      </c>
      <c r="F17" s="85">
        <v>307200</v>
      </c>
      <c r="G17" s="29">
        <v>39.1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44830</v>
      </c>
      <c r="B18" s="29">
        <v>543497</v>
      </c>
      <c r="C18" s="28" t="s">
        <v>1176</v>
      </c>
      <c r="D18" s="28" t="s">
        <v>1178</v>
      </c>
      <c r="E18" s="28" t="s">
        <v>540</v>
      </c>
      <c r="F18" s="85">
        <v>70400</v>
      </c>
      <c r="G18" s="29">
        <v>39.4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44830</v>
      </c>
      <c r="B19" s="29">
        <v>543497</v>
      </c>
      <c r="C19" s="28" t="s">
        <v>1176</v>
      </c>
      <c r="D19" s="28" t="s">
        <v>1179</v>
      </c>
      <c r="E19" s="28" t="s">
        <v>540</v>
      </c>
      <c r="F19" s="85">
        <v>70400</v>
      </c>
      <c r="G19" s="29">
        <v>39.4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44830</v>
      </c>
      <c r="B20" s="29">
        <v>543497</v>
      </c>
      <c r="C20" s="28" t="s">
        <v>1176</v>
      </c>
      <c r="D20" s="28" t="s">
        <v>1180</v>
      </c>
      <c r="E20" s="28" t="s">
        <v>540</v>
      </c>
      <c r="F20" s="85">
        <v>70400</v>
      </c>
      <c r="G20" s="29">
        <v>39.4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44830</v>
      </c>
      <c r="B21" s="29">
        <v>543497</v>
      </c>
      <c r="C21" s="28" t="s">
        <v>1176</v>
      </c>
      <c r="D21" s="28" t="s">
        <v>1181</v>
      </c>
      <c r="E21" s="28" t="s">
        <v>540</v>
      </c>
      <c r="F21" s="85">
        <v>70400</v>
      </c>
      <c r="G21" s="29">
        <v>39.4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44830</v>
      </c>
      <c r="B22" s="29">
        <v>543497</v>
      </c>
      <c r="C22" s="28" t="s">
        <v>1176</v>
      </c>
      <c r="D22" s="28" t="s">
        <v>1182</v>
      </c>
      <c r="E22" s="28" t="s">
        <v>540</v>
      </c>
      <c r="F22" s="85">
        <v>70400</v>
      </c>
      <c r="G22" s="29">
        <v>39.4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44830</v>
      </c>
      <c r="B23" s="29">
        <v>543497</v>
      </c>
      <c r="C23" s="28" t="s">
        <v>1176</v>
      </c>
      <c r="D23" s="28" t="s">
        <v>1183</v>
      </c>
      <c r="E23" s="28" t="s">
        <v>541</v>
      </c>
      <c r="F23" s="85">
        <v>347200</v>
      </c>
      <c r="G23" s="29">
        <v>39.15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44830</v>
      </c>
      <c r="B24" s="29">
        <v>543497</v>
      </c>
      <c r="C24" s="28" t="s">
        <v>1176</v>
      </c>
      <c r="D24" s="28" t="s">
        <v>1184</v>
      </c>
      <c r="E24" s="28" t="s">
        <v>541</v>
      </c>
      <c r="F24" s="85">
        <v>347200</v>
      </c>
      <c r="G24" s="29">
        <v>39.590000000000003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44830</v>
      </c>
      <c r="B25" s="29">
        <v>531420</v>
      </c>
      <c r="C25" s="28" t="s">
        <v>1185</v>
      </c>
      <c r="D25" s="28" t="s">
        <v>1186</v>
      </c>
      <c r="E25" s="28" t="s">
        <v>541</v>
      </c>
      <c r="F25" s="85">
        <v>33000</v>
      </c>
      <c r="G25" s="29">
        <v>3.06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44830</v>
      </c>
      <c r="B26" s="29">
        <v>543211</v>
      </c>
      <c r="C26" s="28" t="s">
        <v>1187</v>
      </c>
      <c r="D26" s="28" t="s">
        <v>1188</v>
      </c>
      <c r="E26" s="28" t="s">
        <v>540</v>
      </c>
      <c r="F26" s="85">
        <v>100000</v>
      </c>
      <c r="G26" s="29">
        <v>76.349999999999994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44830</v>
      </c>
      <c r="B27" s="29">
        <v>543211</v>
      </c>
      <c r="C27" s="28" t="s">
        <v>1187</v>
      </c>
      <c r="D27" s="28" t="s">
        <v>1189</v>
      </c>
      <c r="E27" s="28" t="s">
        <v>540</v>
      </c>
      <c r="F27" s="85">
        <v>113833</v>
      </c>
      <c r="G27" s="29">
        <v>76.349999999999994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44830</v>
      </c>
      <c r="B28" s="29">
        <v>543211</v>
      </c>
      <c r="C28" s="28" t="s">
        <v>1187</v>
      </c>
      <c r="D28" s="28" t="s">
        <v>1190</v>
      </c>
      <c r="E28" s="28" t="s">
        <v>541</v>
      </c>
      <c r="F28" s="85">
        <v>217010</v>
      </c>
      <c r="G28" s="29">
        <v>76.36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44830</v>
      </c>
      <c r="B29" s="29">
        <v>542727</v>
      </c>
      <c r="C29" s="28" t="s">
        <v>1191</v>
      </c>
      <c r="D29" s="28" t="s">
        <v>1192</v>
      </c>
      <c r="E29" s="28" t="s">
        <v>541</v>
      </c>
      <c r="F29" s="85">
        <v>24000</v>
      </c>
      <c r="G29" s="29">
        <v>33.229999999999997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44830</v>
      </c>
      <c r="B30" s="29">
        <v>542727</v>
      </c>
      <c r="C30" s="28" t="s">
        <v>1191</v>
      </c>
      <c r="D30" s="28" t="s">
        <v>1192</v>
      </c>
      <c r="E30" s="28" t="s">
        <v>540</v>
      </c>
      <c r="F30" s="85">
        <v>14000</v>
      </c>
      <c r="G30" s="29">
        <v>33.119999999999997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44830</v>
      </c>
      <c r="B31" s="29">
        <v>542727</v>
      </c>
      <c r="C31" s="28" t="s">
        <v>1191</v>
      </c>
      <c r="D31" s="28" t="s">
        <v>1193</v>
      </c>
      <c r="E31" s="28" t="s">
        <v>540</v>
      </c>
      <c r="F31" s="85">
        <v>34000</v>
      </c>
      <c r="G31" s="29">
        <v>33.29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44830</v>
      </c>
      <c r="B32" s="29">
        <v>542727</v>
      </c>
      <c r="C32" s="28" t="s">
        <v>1191</v>
      </c>
      <c r="D32" s="28" t="s">
        <v>1193</v>
      </c>
      <c r="E32" s="28" t="s">
        <v>541</v>
      </c>
      <c r="F32" s="85">
        <v>24000</v>
      </c>
      <c r="G32" s="29">
        <v>33.4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44830</v>
      </c>
      <c r="B33" s="29">
        <v>523732</v>
      </c>
      <c r="C33" s="28" t="s">
        <v>1194</v>
      </c>
      <c r="D33" s="28" t="s">
        <v>1195</v>
      </c>
      <c r="E33" s="28" t="s">
        <v>540</v>
      </c>
      <c r="F33" s="85">
        <v>93292</v>
      </c>
      <c r="G33" s="29">
        <v>60.44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44830</v>
      </c>
      <c r="B34" s="29">
        <v>540204</v>
      </c>
      <c r="C34" s="28" t="s">
        <v>1196</v>
      </c>
      <c r="D34" s="28" t="s">
        <v>1197</v>
      </c>
      <c r="E34" s="28" t="s">
        <v>540</v>
      </c>
      <c r="F34" s="85">
        <v>100000</v>
      </c>
      <c r="G34" s="29">
        <v>56.95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44830</v>
      </c>
      <c r="B35" s="29">
        <v>540204</v>
      </c>
      <c r="C35" s="28" t="s">
        <v>1196</v>
      </c>
      <c r="D35" s="28" t="s">
        <v>1198</v>
      </c>
      <c r="E35" s="28" t="s">
        <v>541</v>
      </c>
      <c r="F35" s="85">
        <v>100000</v>
      </c>
      <c r="G35" s="29">
        <v>56.95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44830</v>
      </c>
      <c r="B36" s="29">
        <v>537707</v>
      </c>
      <c r="C36" s="28" t="s">
        <v>1199</v>
      </c>
      <c r="D36" s="28" t="s">
        <v>1200</v>
      </c>
      <c r="E36" s="28" t="s">
        <v>541</v>
      </c>
      <c r="F36" s="85">
        <v>53000</v>
      </c>
      <c r="G36" s="29">
        <v>46.5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44830</v>
      </c>
      <c r="B37" s="29">
        <v>539032</v>
      </c>
      <c r="C37" s="28" t="s">
        <v>1201</v>
      </c>
      <c r="D37" s="28" t="s">
        <v>1202</v>
      </c>
      <c r="E37" s="28" t="s">
        <v>540</v>
      </c>
      <c r="F37" s="85">
        <v>54000</v>
      </c>
      <c r="G37" s="29">
        <v>6.01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44830</v>
      </c>
      <c r="B38" s="29">
        <v>543372</v>
      </c>
      <c r="C38" s="28" t="s">
        <v>1203</v>
      </c>
      <c r="D38" s="28" t="s">
        <v>1204</v>
      </c>
      <c r="E38" s="28" t="s">
        <v>540</v>
      </c>
      <c r="F38" s="85">
        <v>10000</v>
      </c>
      <c r="G38" s="29">
        <v>72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44830</v>
      </c>
      <c r="B39" s="29">
        <v>543372</v>
      </c>
      <c r="C39" s="28" t="s">
        <v>1203</v>
      </c>
      <c r="D39" s="28" t="s">
        <v>1205</v>
      </c>
      <c r="E39" s="28" t="s">
        <v>540</v>
      </c>
      <c r="F39" s="85">
        <v>10000</v>
      </c>
      <c r="G39" s="29">
        <v>72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44830</v>
      </c>
      <c r="B40" s="29">
        <v>543372</v>
      </c>
      <c r="C40" s="28" t="s">
        <v>1203</v>
      </c>
      <c r="D40" s="28" t="s">
        <v>1206</v>
      </c>
      <c r="E40" s="28" t="s">
        <v>540</v>
      </c>
      <c r="F40" s="85">
        <v>10000</v>
      </c>
      <c r="G40" s="29">
        <v>72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44830</v>
      </c>
      <c r="B41" s="29">
        <v>543372</v>
      </c>
      <c r="C41" s="28" t="s">
        <v>1203</v>
      </c>
      <c r="D41" s="28" t="s">
        <v>1207</v>
      </c>
      <c r="E41" s="28" t="s">
        <v>540</v>
      </c>
      <c r="F41" s="85">
        <v>10000</v>
      </c>
      <c r="G41" s="29">
        <v>72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44830</v>
      </c>
      <c r="B42" s="29">
        <v>543372</v>
      </c>
      <c r="C42" s="28" t="s">
        <v>1203</v>
      </c>
      <c r="D42" s="28" t="s">
        <v>1208</v>
      </c>
      <c r="E42" s="28" t="s">
        <v>540</v>
      </c>
      <c r="F42" s="85">
        <v>14000</v>
      </c>
      <c r="G42" s="29">
        <v>68.709999999999994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44830</v>
      </c>
      <c r="B43" s="29">
        <v>543372</v>
      </c>
      <c r="C43" s="28" t="s">
        <v>1203</v>
      </c>
      <c r="D43" s="28" t="s">
        <v>1209</v>
      </c>
      <c r="E43" s="28" t="s">
        <v>541</v>
      </c>
      <c r="F43" s="85">
        <v>50000</v>
      </c>
      <c r="G43" s="29">
        <v>72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44830</v>
      </c>
      <c r="B44" s="29">
        <v>531360</v>
      </c>
      <c r="C44" s="28" t="s">
        <v>1210</v>
      </c>
      <c r="D44" s="28" t="s">
        <v>1211</v>
      </c>
      <c r="E44" s="28" t="s">
        <v>541</v>
      </c>
      <c r="F44" s="85">
        <v>32414</v>
      </c>
      <c r="G44" s="29">
        <v>18.3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44830</v>
      </c>
      <c r="B45" s="29">
        <v>530663</v>
      </c>
      <c r="C45" s="28" t="s">
        <v>1212</v>
      </c>
      <c r="D45" s="28" t="s">
        <v>1213</v>
      </c>
      <c r="E45" s="28" t="s">
        <v>541</v>
      </c>
      <c r="F45" s="85">
        <v>533570</v>
      </c>
      <c r="G45" s="29">
        <v>1.56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44830</v>
      </c>
      <c r="B46" s="29">
        <v>540938</v>
      </c>
      <c r="C46" s="28" t="s">
        <v>1214</v>
      </c>
      <c r="D46" s="28" t="s">
        <v>1215</v>
      </c>
      <c r="E46" s="28" t="s">
        <v>541</v>
      </c>
      <c r="F46" s="85">
        <v>190000</v>
      </c>
      <c r="G46" s="29">
        <v>15.34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44830</v>
      </c>
      <c r="B47" s="29">
        <v>532825</v>
      </c>
      <c r="C47" s="28" t="s">
        <v>1216</v>
      </c>
      <c r="D47" s="28" t="s">
        <v>1217</v>
      </c>
      <c r="E47" s="28" t="s">
        <v>541</v>
      </c>
      <c r="F47" s="85">
        <v>82021</v>
      </c>
      <c r="G47" s="29">
        <v>4.49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44830</v>
      </c>
      <c r="B48" s="29">
        <v>532825</v>
      </c>
      <c r="C48" s="28" t="s">
        <v>1216</v>
      </c>
      <c r="D48" s="28" t="s">
        <v>1218</v>
      </c>
      <c r="E48" s="28" t="s">
        <v>540</v>
      </c>
      <c r="F48" s="85">
        <v>207000</v>
      </c>
      <c r="G48" s="29">
        <v>4.6100000000000003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44830</v>
      </c>
      <c r="B49" s="29">
        <v>543273</v>
      </c>
      <c r="C49" s="28" t="s">
        <v>1219</v>
      </c>
      <c r="D49" s="28" t="s">
        <v>1220</v>
      </c>
      <c r="E49" s="28" t="s">
        <v>540</v>
      </c>
      <c r="F49" s="85">
        <v>61500</v>
      </c>
      <c r="G49" s="29">
        <v>581.84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44830</v>
      </c>
      <c r="B50" s="29">
        <v>543273</v>
      </c>
      <c r="C50" s="28" t="s">
        <v>1219</v>
      </c>
      <c r="D50" s="28" t="s">
        <v>1221</v>
      </c>
      <c r="E50" s="28" t="s">
        <v>541</v>
      </c>
      <c r="F50" s="85">
        <v>99750</v>
      </c>
      <c r="G50" s="29">
        <v>585.24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44830</v>
      </c>
      <c r="B51" s="29">
        <v>533602</v>
      </c>
      <c r="C51" s="28" t="s">
        <v>1143</v>
      </c>
      <c r="D51" s="28" t="s">
        <v>1222</v>
      </c>
      <c r="E51" s="28" t="s">
        <v>540</v>
      </c>
      <c r="F51" s="85">
        <v>1543778</v>
      </c>
      <c r="G51" s="29">
        <v>11.11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44830</v>
      </c>
      <c r="B52" s="29">
        <v>533602</v>
      </c>
      <c r="C52" s="28" t="s">
        <v>1143</v>
      </c>
      <c r="D52" s="28" t="s">
        <v>1222</v>
      </c>
      <c r="E52" s="28" t="s">
        <v>541</v>
      </c>
      <c r="F52" s="85">
        <v>1104497</v>
      </c>
      <c r="G52" s="29">
        <v>10.19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44830</v>
      </c>
      <c r="B53" s="29">
        <v>533602</v>
      </c>
      <c r="C53" s="28" t="s">
        <v>1143</v>
      </c>
      <c r="D53" s="28" t="s">
        <v>1144</v>
      </c>
      <c r="E53" s="28" t="s">
        <v>541</v>
      </c>
      <c r="F53" s="85">
        <v>731344</v>
      </c>
      <c r="G53" s="29">
        <v>10.39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44830</v>
      </c>
      <c r="B54" s="29">
        <v>511000</v>
      </c>
      <c r="C54" s="28" t="s">
        <v>1223</v>
      </c>
      <c r="D54" s="28" t="s">
        <v>1224</v>
      </c>
      <c r="E54" s="28" t="s">
        <v>540</v>
      </c>
      <c r="F54" s="85">
        <v>66000</v>
      </c>
      <c r="G54" s="29">
        <v>8.86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44830</v>
      </c>
      <c r="B55" s="29">
        <v>511000</v>
      </c>
      <c r="C55" s="28" t="s">
        <v>1223</v>
      </c>
      <c r="D55" s="28" t="s">
        <v>1225</v>
      </c>
      <c r="E55" s="28" t="s">
        <v>540</v>
      </c>
      <c r="F55" s="85">
        <v>86000</v>
      </c>
      <c r="G55" s="29">
        <v>8.86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44830</v>
      </c>
      <c r="B56" s="29">
        <v>511000</v>
      </c>
      <c r="C56" s="28" t="s">
        <v>1223</v>
      </c>
      <c r="D56" s="28" t="s">
        <v>1226</v>
      </c>
      <c r="E56" s="28" t="s">
        <v>540</v>
      </c>
      <c r="F56" s="85">
        <v>129000</v>
      </c>
      <c r="G56" s="29">
        <v>8.86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44830</v>
      </c>
      <c r="B57" s="29">
        <v>511000</v>
      </c>
      <c r="C57" s="28" t="s">
        <v>1223</v>
      </c>
      <c r="D57" s="28" t="s">
        <v>1227</v>
      </c>
      <c r="E57" s="28" t="s">
        <v>540</v>
      </c>
      <c r="F57" s="85">
        <v>100000</v>
      </c>
      <c r="G57" s="29">
        <v>8.86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44830</v>
      </c>
      <c r="B58" s="29">
        <v>511000</v>
      </c>
      <c r="C58" s="28" t="s">
        <v>1223</v>
      </c>
      <c r="D58" s="28" t="s">
        <v>1228</v>
      </c>
      <c r="E58" s="28" t="s">
        <v>541</v>
      </c>
      <c r="F58" s="85">
        <v>73922</v>
      </c>
      <c r="G58" s="29">
        <v>8.84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44830</v>
      </c>
      <c r="B59" s="29">
        <v>511000</v>
      </c>
      <c r="C59" s="28" t="s">
        <v>1223</v>
      </c>
      <c r="D59" s="28" t="s">
        <v>1229</v>
      </c>
      <c r="E59" s="28" t="s">
        <v>541</v>
      </c>
      <c r="F59" s="85">
        <v>50000</v>
      </c>
      <c r="G59" s="29">
        <v>8.86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44830</v>
      </c>
      <c r="B60" s="29">
        <v>511000</v>
      </c>
      <c r="C60" s="28" t="s">
        <v>1223</v>
      </c>
      <c r="D60" s="28" t="s">
        <v>1230</v>
      </c>
      <c r="E60" s="28" t="s">
        <v>541</v>
      </c>
      <c r="F60" s="85">
        <v>90000</v>
      </c>
      <c r="G60" s="29">
        <v>8.86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44830</v>
      </c>
      <c r="B61" s="29">
        <v>511000</v>
      </c>
      <c r="C61" s="28" t="s">
        <v>1223</v>
      </c>
      <c r="D61" s="28" t="s">
        <v>1231</v>
      </c>
      <c r="E61" s="28" t="s">
        <v>540</v>
      </c>
      <c r="F61" s="85">
        <v>50000</v>
      </c>
      <c r="G61" s="29">
        <v>8.86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44830</v>
      </c>
      <c r="B62" s="29">
        <v>511000</v>
      </c>
      <c r="C62" s="28" t="s">
        <v>1223</v>
      </c>
      <c r="D62" s="28" t="s">
        <v>1232</v>
      </c>
      <c r="E62" s="28" t="s">
        <v>540</v>
      </c>
      <c r="F62" s="85">
        <v>100000</v>
      </c>
      <c r="G62" s="29">
        <v>8.84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44830</v>
      </c>
      <c r="B63" s="29">
        <v>511000</v>
      </c>
      <c r="C63" s="28" t="s">
        <v>1223</v>
      </c>
      <c r="D63" s="28" t="s">
        <v>866</v>
      </c>
      <c r="E63" s="28" t="s">
        <v>541</v>
      </c>
      <c r="F63" s="85">
        <v>120000</v>
      </c>
      <c r="G63" s="29">
        <v>8.86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44830</v>
      </c>
      <c r="B64" s="29">
        <v>511000</v>
      </c>
      <c r="C64" s="28" t="s">
        <v>1223</v>
      </c>
      <c r="D64" s="28" t="s">
        <v>866</v>
      </c>
      <c r="E64" s="28" t="s">
        <v>540</v>
      </c>
      <c r="F64" s="85">
        <v>30000</v>
      </c>
      <c r="G64" s="29">
        <v>8.86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44830</v>
      </c>
      <c r="B65" s="29">
        <v>511000</v>
      </c>
      <c r="C65" s="28" t="s">
        <v>1223</v>
      </c>
      <c r="D65" s="28" t="s">
        <v>1233</v>
      </c>
      <c r="E65" s="28" t="s">
        <v>541</v>
      </c>
      <c r="F65" s="85">
        <v>50000</v>
      </c>
      <c r="G65" s="29">
        <v>8.86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44830</v>
      </c>
      <c r="B66" s="29">
        <v>511000</v>
      </c>
      <c r="C66" s="28" t="s">
        <v>1223</v>
      </c>
      <c r="D66" s="28" t="s">
        <v>1234</v>
      </c>
      <c r="E66" s="28" t="s">
        <v>541</v>
      </c>
      <c r="F66" s="85">
        <v>89923</v>
      </c>
      <c r="G66" s="29">
        <v>8.86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44830</v>
      </c>
      <c r="B67" s="29">
        <v>523704</v>
      </c>
      <c r="C67" s="28" t="s">
        <v>804</v>
      </c>
      <c r="D67" s="28" t="s">
        <v>1235</v>
      </c>
      <c r="E67" s="28" t="s">
        <v>540</v>
      </c>
      <c r="F67" s="85">
        <v>549676</v>
      </c>
      <c r="G67" s="29">
        <v>1759.97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44830</v>
      </c>
      <c r="B68" s="29">
        <v>523704</v>
      </c>
      <c r="C68" s="28" t="s">
        <v>804</v>
      </c>
      <c r="D68" s="28" t="s">
        <v>1236</v>
      </c>
      <c r="E68" s="28" t="s">
        <v>541</v>
      </c>
      <c r="F68" s="85">
        <v>429086</v>
      </c>
      <c r="G68" s="29">
        <v>1760.01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44830</v>
      </c>
      <c r="B69" s="29">
        <v>539126</v>
      </c>
      <c r="C69" s="28" t="s">
        <v>1237</v>
      </c>
      <c r="D69" s="28" t="s">
        <v>1238</v>
      </c>
      <c r="E69" s="28" t="s">
        <v>541</v>
      </c>
      <c r="F69" s="85">
        <v>1200000</v>
      </c>
      <c r="G69" s="29">
        <v>12.6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44830</v>
      </c>
      <c r="B70" s="29">
        <v>539126</v>
      </c>
      <c r="C70" s="28" t="s">
        <v>1237</v>
      </c>
      <c r="D70" s="28" t="s">
        <v>1239</v>
      </c>
      <c r="E70" s="28" t="s">
        <v>541</v>
      </c>
      <c r="F70" s="85">
        <v>16516</v>
      </c>
      <c r="G70" s="29">
        <v>12.62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44830</v>
      </c>
      <c r="B71" s="29">
        <v>539126</v>
      </c>
      <c r="C71" s="28" t="s">
        <v>1237</v>
      </c>
      <c r="D71" s="28" t="s">
        <v>1239</v>
      </c>
      <c r="E71" s="28" t="s">
        <v>540</v>
      </c>
      <c r="F71" s="85">
        <v>1219000</v>
      </c>
      <c r="G71" s="29">
        <v>12.6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44830</v>
      </c>
      <c r="B72" s="29">
        <v>539521</v>
      </c>
      <c r="C72" s="28" t="s">
        <v>1240</v>
      </c>
      <c r="D72" s="28" t="s">
        <v>1241</v>
      </c>
      <c r="E72" s="28" t="s">
        <v>541</v>
      </c>
      <c r="F72" s="85">
        <v>20000</v>
      </c>
      <c r="G72" s="29">
        <v>23.25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44830</v>
      </c>
      <c r="B73" s="29">
        <v>540198</v>
      </c>
      <c r="C73" s="28" t="s">
        <v>1063</v>
      </c>
      <c r="D73" s="28" t="s">
        <v>1111</v>
      </c>
      <c r="E73" s="28" t="s">
        <v>540</v>
      </c>
      <c r="F73" s="85">
        <v>64542</v>
      </c>
      <c r="G73" s="29">
        <v>71.95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44830</v>
      </c>
      <c r="B74" s="29">
        <v>540198</v>
      </c>
      <c r="C74" s="28" t="s">
        <v>1063</v>
      </c>
      <c r="D74" s="28" t="s">
        <v>1111</v>
      </c>
      <c r="E74" s="28" t="s">
        <v>541</v>
      </c>
      <c r="F74" s="85">
        <v>54872</v>
      </c>
      <c r="G74" s="29">
        <v>71.92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44830</v>
      </c>
      <c r="B75" s="29">
        <v>540198</v>
      </c>
      <c r="C75" s="28" t="s">
        <v>1063</v>
      </c>
      <c r="D75" s="28" t="s">
        <v>1110</v>
      </c>
      <c r="E75" s="28" t="s">
        <v>540</v>
      </c>
      <c r="F75" s="85">
        <v>212394</v>
      </c>
      <c r="G75" s="29">
        <v>71.849999999999994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44830</v>
      </c>
      <c r="B76" s="29">
        <v>540198</v>
      </c>
      <c r="C76" s="28" t="s">
        <v>1063</v>
      </c>
      <c r="D76" s="28" t="s">
        <v>1110</v>
      </c>
      <c r="E76" s="28" t="s">
        <v>541</v>
      </c>
      <c r="F76" s="85">
        <v>217269</v>
      </c>
      <c r="G76" s="29">
        <v>71.95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44830</v>
      </c>
      <c r="B77" s="29">
        <v>540198</v>
      </c>
      <c r="C77" s="28" t="s">
        <v>1063</v>
      </c>
      <c r="D77" s="28" t="s">
        <v>1008</v>
      </c>
      <c r="E77" s="28" t="s">
        <v>540</v>
      </c>
      <c r="F77" s="85">
        <v>382352</v>
      </c>
      <c r="G77" s="29">
        <v>71.91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44830</v>
      </c>
      <c r="B78" s="29">
        <v>540198</v>
      </c>
      <c r="C78" s="28" t="s">
        <v>1063</v>
      </c>
      <c r="D78" s="28" t="s">
        <v>1008</v>
      </c>
      <c r="E78" s="28" t="s">
        <v>541</v>
      </c>
      <c r="F78" s="85">
        <v>272698</v>
      </c>
      <c r="G78" s="29">
        <v>71.95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44830</v>
      </c>
      <c r="B79" s="29">
        <v>540198</v>
      </c>
      <c r="C79" s="28" t="s">
        <v>1063</v>
      </c>
      <c r="D79" s="28" t="s">
        <v>1076</v>
      </c>
      <c r="E79" s="28" t="s">
        <v>541</v>
      </c>
      <c r="F79" s="85">
        <v>240943</v>
      </c>
      <c r="G79" s="29">
        <v>71.95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44830</v>
      </c>
      <c r="B80" s="29">
        <v>540198</v>
      </c>
      <c r="C80" s="28" t="s">
        <v>1063</v>
      </c>
      <c r="D80" s="28" t="s">
        <v>1076</v>
      </c>
      <c r="E80" s="28" t="s">
        <v>540</v>
      </c>
      <c r="F80" s="85">
        <v>249213</v>
      </c>
      <c r="G80" s="29">
        <v>71.930000000000007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44830</v>
      </c>
      <c r="B81" s="29">
        <v>540198</v>
      </c>
      <c r="C81" s="28" t="s">
        <v>1063</v>
      </c>
      <c r="D81" s="28" t="s">
        <v>1242</v>
      </c>
      <c r="E81" s="28" t="s">
        <v>541</v>
      </c>
      <c r="F81" s="85">
        <v>45000</v>
      </c>
      <c r="G81" s="29">
        <v>71.91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44830</v>
      </c>
      <c r="B82" s="29">
        <v>540198</v>
      </c>
      <c r="C82" s="28" t="s">
        <v>1063</v>
      </c>
      <c r="D82" s="28" t="s">
        <v>1097</v>
      </c>
      <c r="E82" s="28" t="s">
        <v>541</v>
      </c>
      <c r="F82" s="85">
        <v>130033</v>
      </c>
      <c r="G82" s="29">
        <v>71.88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44830</v>
      </c>
      <c r="B83" s="29">
        <v>540198</v>
      </c>
      <c r="C83" s="28" t="s">
        <v>1063</v>
      </c>
      <c r="D83" s="28" t="s">
        <v>866</v>
      </c>
      <c r="E83" s="28" t="s">
        <v>541</v>
      </c>
      <c r="F83" s="85">
        <v>276588</v>
      </c>
      <c r="G83" s="29">
        <v>71.89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44830</v>
      </c>
      <c r="B84" s="29">
        <v>540198</v>
      </c>
      <c r="C84" s="28" t="s">
        <v>1063</v>
      </c>
      <c r="D84" s="28" t="s">
        <v>1097</v>
      </c>
      <c r="E84" s="28" t="s">
        <v>540</v>
      </c>
      <c r="F84" s="85">
        <v>130033</v>
      </c>
      <c r="G84" s="29">
        <v>71.95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44830</v>
      </c>
      <c r="B85" s="29">
        <v>540198</v>
      </c>
      <c r="C85" s="28" t="s">
        <v>1063</v>
      </c>
      <c r="D85" s="28" t="s">
        <v>866</v>
      </c>
      <c r="E85" s="28" t="s">
        <v>540</v>
      </c>
      <c r="F85" s="85">
        <v>276588</v>
      </c>
      <c r="G85" s="29">
        <v>71.95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44830</v>
      </c>
      <c r="B86" s="29">
        <v>511557</v>
      </c>
      <c r="C86" s="28" t="s">
        <v>1243</v>
      </c>
      <c r="D86" s="28" t="s">
        <v>1244</v>
      </c>
      <c r="E86" s="28" t="s">
        <v>540</v>
      </c>
      <c r="F86" s="85">
        <v>1300000</v>
      </c>
      <c r="G86" s="29">
        <v>1.57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44830</v>
      </c>
      <c r="B87" s="29">
        <v>511557</v>
      </c>
      <c r="C87" s="28" t="s">
        <v>1243</v>
      </c>
      <c r="D87" s="28" t="s">
        <v>1109</v>
      </c>
      <c r="E87" s="28" t="s">
        <v>540</v>
      </c>
      <c r="F87" s="85">
        <v>3000000</v>
      </c>
      <c r="G87" s="29">
        <v>1.57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44830</v>
      </c>
      <c r="B88" s="29">
        <v>511557</v>
      </c>
      <c r="C88" s="28" t="s">
        <v>1243</v>
      </c>
      <c r="D88" s="28" t="s">
        <v>1245</v>
      </c>
      <c r="E88" s="28" t="s">
        <v>540</v>
      </c>
      <c r="F88" s="85">
        <v>2000000</v>
      </c>
      <c r="G88" s="29">
        <v>1.57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44830</v>
      </c>
      <c r="B89" s="29">
        <v>511557</v>
      </c>
      <c r="C89" s="28" t="s">
        <v>1243</v>
      </c>
      <c r="D89" s="28" t="s">
        <v>1246</v>
      </c>
      <c r="E89" s="28" t="s">
        <v>541</v>
      </c>
      <c r="F89" s="85">
        <v>3666805</v>
      </c>
      <c r="G89" s="29">
        <v>1.57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44830</v>
      </c>
      <c r="B90" s="29">
        <v>511557</v>
      </c>
      <c r="C90" s="28" t="s">
        <v>1243</v>
      </c>
      <c r="D90" s="28" t="s">
        <v>1247</v>
      </c>
      <c r="E90" s="28" t="s">
        <v>541</v>
      </c>
      <c r="F90" s="85">
        <v>6109644</v>
      </c>
      <c r="G90" s="29">
        <v>1.58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44830</v>
      </c>
      <c r="B91" s="29">
        <v>539760</v>
      </c>
      <c r="C91" s="28" t="s">
        <v>1248</v>
      </c>
      <c r="D91" s="28" t="s">
        <v>1249</v>
      </c>
      <c r="E91" s="28" t="s">
        <v>540</v>
      </c>
      <c r="F91" s="85">
        <v>83520</v>
      </c>
      <c r="G91" s="29">
        <v>40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44830</v>
      </c>
      <c r="B92" s="29">
        <v>530617</v>
      </c>
      <c r="C92" s="28" t="s">
        <v>1250</v>
      </c>
      <c r="D92" s="28" t="s">
        <v>1251</v>
      </c>
      <c r="E92" s="28" t="s">
        <v>541</v>
      </c>
      <c r="F92" s="85">
        <v>60955</v>
      </c>
      <c r="G92" s="29">
        <v>150.69999999999999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44830</v>
      </c>
      <c r="B93" s="29">
        <v>570005</v>
      </c>
      <c r="C93" s="28" t="s">
        <v>1252</v>
      </c>
      <c r="D93" s="28" t="s">
        <v>1253</v>
      </c>
      <c r="E93" s="28" t="s">
        <v>541</v>
      </c>
      <c r="F93" s="85">
        <v>301000</v>
      </c>
      <c r="G93" s="29">
        <v>14.61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44830</v>
      </c>
      <c r="B94" s="29">
        <v>543244</v>
      </c>
      <c r="C94" s="28" t="s">
        <v>1254</v>
      </c>
      <c r="D94" s="28" t="s">
        <v>1255</v>
      </c>
      <c r="E94" s="28" t="s">
        <v>540</v>
      </c>
      <c r="F94" s="85">
        <v>34000</v>
      </c>
      <c r="G94" s="29">
        <v>28.5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44830</v>
      </c>
      <c r="B95" s="29">
        <v>543244</v>
      </c>
      <c r="C95" s="28" t="s">
        <v>1254</v>
      </c>
      <c r="D95" s="28" t="s">
        <v>1256</v>
      </c>
      <c r="E95" s="28" t="s">
        <v>540</v>
      </c>
      <c r="F95" s="85">
        <v>36000</v>
      </c>
      <c r="G95" s="29">
        <v>28.5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44830</v>
      </c>
      <c r="B96" s="29">
        <v>543244</v>
      </c>
      <c r="C96" s="28" t="s">
        <v>1254</v>
      </c>
      <c r="D96" s="28" t="s">
        <v>1257</v>
      </c>
      <c r="E96" s="28" t="s">
        <v>541</v>
      </c>
      <c r="F96" s="85">
        <v>72000</v>
      </c>
      <c r="G96" s="29">
        <v>28.53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44830</v>
      </c>
      <c r="B97" s="29">
        <v>542034</v>
      </c>
      <c r="C97" s="28" t="s">
        <v>1112</v>
      </c>
      <c r="D97" s="28" t="s">
        <v>1145</v>
      </c>
      <c r="E97" s="28" t="s">
        <v>541</v>
      </c>
      <c r="F97" s="85">
        <v>105295</v>
      </c>
      <c r="G97" s="29">
        <v>42.15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44830</v>
      </c>
      <c r="B98" s="29">
        <v>542034</v>
      </c>
      <c r="C98" s="28" t="s">
        <v>1112</v>
      </c>
      <c r="D98" s="28" t="s">
        <v>1113</v>
      </c>
      <c r="E98" s="28" t="s">
        <v>541</v>
      </c>
      <c r="F98" s="85">
        <v>472146</v>
      </c>
      <c r="G98" s="29">
        <v>42.15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44830</v>
      </c>
      <c r="B99" s="29">
        <v>542034</v>
      </c>
      <c r="C99" s="28" t="s">
        <v>1112</v>
      </c>
      <c r="D99" s="28" t="s">
        <v>1113</v>
      </c>
      <c r="E99" s="28" t="s">
        <v>540</v>
      </c>
      <c r="F99" s="85">
        <v>528426</v>
      </c>
      <c r="G99" s="29">
        <v>41.98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44830</v>
      </c>
      <c r="B100" s="29">
        <v>542034</v>
      </c>
      <c r="C100" s="28" t="s">
        <v>1112</v>
      </c>
      <c r="D100" s="28" t="s">
        <v>866</v>
      </c>
      <c r="E100" s="28" t="s">
        <v>541</v>
      </c>
      <c r="F100" s="85">
        <v>115162</v>
      </c>
      <c r="G100" s="29">
        <v>41.96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44830</v>
      </c>
      <c r="B101" s="29">
        <v>542034</v>
      </c>
      <c r="C101" s="28" t="s">
        <v>1112</v>
      </c>
      <c r="D101" s="28" t="s">
        <v>866</v>
      </c>
      <c r="E101" s="28" t="s">
        <v>540</v>
      </c>
      <c r="F101" s="85">
        <v>115162</v>
      </c>
      <c r="G101" s="29">
        <v>42.15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44830</v>
      </c>
      <c r="B102" s="29">
        <v>539278</v>
      </c>
      <c r="C102" s="28" t="s">
        <v>1114</v>
      </c>
      <c r="D102" s="28" t="s">
        <v>1258</v>
      </c>
      <c r="E102" s="28" t="s">
        <v>541</v>
      </c>
      <c r="F102" s="85">
        <v>450000</v>
      </c>
      <c r="G102" s="29">
        <v>6.95</v>
      </c>
      <c r="H102" s="29" t="s">
        <v>306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44830</v>
      </c>
      <c r="B103" s="29">
        <v>539310</v>
      </c>
      <c r="C103" s="28" t="s">
        <v>1146</v>
      </c>
      <c r="D103" s="28" t="s">
        <v>1259</v>
      </c>
      <c r="E103" s="28" t="s">
        <v>541</v>
      </c>
      <c r="F103" s="85">
        <v>297999</v>
      </c>
      <c r="G103" s="29">
        <v>69.849999999999994</v>
      </c>
      <c r="H103" s="29" t="s">
        <v>306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44830</v>
      </c>
      <c r="B104" s="29">
        <v>511523</v>
      </c>
      <c r="C104" s="28" t="s">
        <v>1009</v>
      </c>
      <c r="D104" s="28" t="s">
        <v>1260</v>
      </c>
      <c r="E104" s="28" t="s">
        <v>540</v>
      </c>
      <c r="F104" s="85">
        <v>50000</v>
      </c>
      <c r="G104" s="29">
        <v>13.73</v>
      </c>
      <c r="H104" s="29" t="s">
        <v>306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44830</v>
      </c>
      <c r="B105" s="29">
        <v>543545</v>
      </c>
      <c r="C105" s="28" t="s">
        <v>1261</v>
      </c>
      <c r="D105" s="28" t="s">
        <v>1262</v>
      </c>
      <c r="E105" s="28" t="s">
        <v>540</v>
      </c>
      <c r="F105" s="85">
        <v>40000</v>
      </c>
      <c r="G105" s="29">
        <v>69.599999999999994</v>
      </c>
      <c r="H105" s="29" t="s">
        <v>306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44830</v>
      </c>
      <c r="B106" s="29">
        <v>524661</v>
      </c>
      <c r="C106" s="28" t="s">
        <v>1127</v>
      </c>
      <c r="D106" s="28" t="s">
        <v>1111</v>
      </c>
      <c r="E106" s="28" t="s">
        <v>540</v>
      </c>
      <c r="F106" s="85">
        <v>1</v>
      </c>
      <c r="G106" s="29">
        <v>9.9600000000000009</v>
      </c>
      <c r="H106" s="29" t="s">
        <v>306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44830</v>
      </c>
      <c r="B107" s="29">
        <v>524661</v>
      </c>
      <c r="C107" s="28" t="s">
        <v>1127</v>
      </c>
      <c r="D107" s="28" t="s">
        <v>1111</v>
      </c>
      <c r="E107" s="28" t="s">
        <v>541</v>
      </c>
      <c r="F107" s="85">
        <v>71005</v>
      </c>
      <c r="G107" s="29">
        <v>10.95</v>
      </c>
      <c r="H107" s="29" t="s">
        <v>306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44830</v>
      </c>
      <c r="B108" s="29">
        <v>524661</v>
      </c>
      <c r="C108" s="28" t="s">
        <v>1127</v>
      </c>
      <c r="D108" s="28" t="s">
        <v>1128</v>
      </c>
      <c r="E108" s="28" t="s">
        <v>541</v>
      </c>
      <c r="F108" s="85">
        <v>213590</v>
      </c>
      <c r="G108" s="29">
        <v>9.9700000000000006</v>
      </c>
      <c r="H108" s="29" t="s">
        <v>306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44830</v>
      </c>
      <c r="B109" s="29">
        <v>524661</v>
      </c>
      <c r="C109" s="28" t="s">
        <v>1127</v>
      </c>
      <c r="D109" s="28" t="s">
        <v>1263</v>
      </c>
      <c r="E109" s="28" t="s">
        <v>541</v>
      </c>
      <c r="F109" s="85">
        <v>332510</v>
      </c>
      <c r="G109" s="29">
        <v>10.01</v>
      </c>
      <c r="H109" s="29" t="s">
        <v>306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44830</v>
      </c>
      <c r="B110" s="29">
        <v>524661</v>
      </c>
      <c r="C110" s="28" t="s">
        <v>1127</v>
      </c>
      <c r="D110" s="28" t="s">
        <v>1128</v>
      </c>
      <c r="E110" s="28" t="s">
        <v>540</v>
      </c>
      <c r="F110" s="85">
        <v>271435</v>
      </c>
      <c r="G110" s="29">
        <v>10.8</v>
      </c>
      <c r="H110" s="29" t="s">
        <v>306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44830</v>
      </c>
      <c r="B111" s="29">
        <v>524661</v>
      </c>
      <c r="C111" s="28" t="s">
        <v>1127</v>
      </c>
      <c r="D111" s="28" t="s">
        <v>1263</v>
      </c>
      <c r="E111" s="28" t="s">
        <v>540</v>
      </c>
      <c r="F111" s="85">
        <v>413993</v>
      </c>
      <c r="G111" s="29">
        <v>10.9</v>
      </c>
      <c r="H111" s="29" t="s">
        <v>306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44830</v>
      </c>
      <c r="B112" s="29">
        <v>524661</v>
      </c>
      <c r="C112" s="28" t="s">
        <v>1127</v>
      </c>
      <c r="D112" s="28" t="s">
        <v>1109</v>
      </c>
      <c r="E112" s="28" t="s">
        <v>541</v>
      </c>
      <c r="F112" s="85">
        <v>99001</v>
      </c>
      <c r="G112" s="29">
        <v>10.93</v>
      </c>
      <c r="H112" s="29" t="s">
        <v>306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44830</v>
      </c>
      <c r="B113" s="29">
        <v>524661</v>
      </c>
      <c r="C113" s="28" t="s">
        <v>1127</v>
      </c>
      <c r="D113" s="28" t="s">
        <v>1109</v>
      </c>
      <c r="E113" s="28" t="s">
        <v>540</v>
      </c>
      <c r="F113" s="85">
        <v>10001</v>
      </c>
      <c r="G113" s="29">
        <v>9.9600000000000009</v>
      </c>
      <c r="H113" s="29" t="s">
        <v>306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44830</v>
      </c>
      <c r="B114" s="29">
        <v>524661</v>
      </c>
      <c r="C114" s="28" t="s">
        <v>1127</v>
      </c>
      <c r="D114" s="28" t="s">
        <v>1264</v>
      </c>
      <c r="E114" s="28" t="s">
        <v>540</v>
      </c>
      <c r="F114" s="85">
        <v>50002</v>
      </c>
      <c r="G114" s="29">
        <v>10.01</v>
      </c>
      <c r="H114" s="29" t="s">
        <v>306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44830</v>
      </c>
      <c r="B115" s="29">
        <v>524661</v>
      </c>
      <c r="C115" s="28" t="s">
        <v>1127</v>
      </c>
      <c r="D115" s="28" t="s">
        <v>1264</v>
      </c>
      <c r="E115" s="28" t="s">
        <v>541</v>
      </c>
      <c r="F115" s="85">
        <v>75000</v>
      </c>
      <c r="G115" s="29">
        <v>10.28</v>
      </c>
      <c r="H115" s="29" t="s">
        <v>306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44830</v>
      </c>
      <c r="B116" s="29">
        <v>524661</v>
      </c>
      <c r="C116" s="28" t="s">
        <v>1127</v>
      </c>
      <c r="D116" s="28" t="s">
        <v>1129</v>
      </c>
      <c r="E116" s="28" t="s">
        <v>540</v>
      </c>
      <c r="F116" s="85">
        <v>200000</v>
      </c>
      <c r="G116" s="29">
        <v>10.88</v>
      </c>
      <c r="H116" s="29" t="s">
        <v>306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44830</v>
      </c>
      <c r="B117" s="29">
        <v>524661</v>
      </c>
      <c r="C117" s="28" t="s">
        <v>1127</v>
      </c>
      <c r="D117" s="28" t="s">
        <v>1265</v>
      </c>
      <c r="E117" s="28" t="s">
        <v>541</v>
      </c>
      <c r="F117" s="85">
        <v>70000</v>
      </c>
      <c r="G117" s="29">
        <v>10.92</v>
      </c>
      <c r="H117" s="29" t="s">
        <v>306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44830</v>
      </c>
      <c r="B118" s="29">
        <v>524661</v>
      </c>
      <c r="C118" s="28" t="s">
        <v>1127</v>
      </c>
      <c r="D118" s="28" t="s">
        <v>866</v>
      </c>
      <c r="E118" s="28" t="s">
        <v>541</v>
      </c>
      <c r="F118" s="85">
        <v>200001</v>
      </c>
      <c r="G118" s="29">
        <v>9.9600000000000009</v>
      </c>
      <c r="H118" s="29" t="s">
        <v>306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44830</v>
      </c>
      <c r="B119" s="29">
        <v>524661</v>
      </c>
      <c r="C119" s="28" t="s">
        <v>1127</v>
      </c>
      <c r="D119" s="28" t="s">
        <v>1097</v>
      </c>
      <c r="E119" s="28" t="s">
        <v>541</v>
      </c>
      <c r="F119" s="85">
        <v>453214</v>
      </c>
      <c r="G119" s="29">
        <v>10.87</v>
      </c>
      <c r="H119" s="29" t="s">
        <v>306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44830</v>
      </c>
      <c r="B120" s="29">
        <v>524661</v>
      </c>
      <c r="C120" s="28" t="s">
        <v>1127</v>
      </c>
      <c r="D120" s="28" t="s">
        <v>1097</v>
      </c>
      <c r="E120" s="28" t="s">
        <v>540</v>
      </c>
      <c r="F120" s="85">
        <v>453214</v>
      </c>
      <c r="G120" s="29">
        <v>9.98</v>
      </c>
      <c r="H120" s="29" t="s">
        <v>306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44830</v>
      </c>
      <c r="B121" s="29">
        <v>524661</v>
      </c>
      <c r="C121" s="28" t="s">
        <v>1127</v>
      </c>
      <c r="D121" s="28" t="s">
        <v>866</v>
      </c>
      <c r="E121" s="28" t="s">
        <v>540</v>
      </c>
      <c r="F121" s="85">
        <v>500001</v>
      </c>
      <c r="G121" s="29">
        <v>9.9600000000000009</v>
      </c>
      <c r="H121" s="29" t="s">
        <v>306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44830</v>
      </c>
      <c r="B122" s="29">
        <v>524661</v>
      </c>
      <c r="C122" s="28" t="s">
        <v>1127</v>
      </c>
      <c r="D122" s="28" t="s">
        <v>1130</v>
      </c>
      <c r="E122" s="28" t="s">
        <v>541</v>
      </c>
      <c r="F122" s="85">
        <v>179618</v>
      </c>
      <c r="G122" s="29">
        <v>10.130000000000001</v>
      </c>
      <c r="H122" s="29" t="s">
        <v>306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44830</v>
      </c>
      <c r="B123" s="29">
        <v>524661</v>
      </c>
      <c r="C123" s="28" t="s">
        <v>1127</v>
      </c>
      <c r="D123" s="28" t="s">
        <v>1130</v>
      </c>
      <c r="E123" s="28" t="s">
        <v>540</v>
      </c>
      <c r="F123" s="85">
        <v>179618</v>
      </c>
      <c r="G123" s="29">
        <v>10.95</v>
      </c>
      <c r="H123" s="29" t="s">
        <v>306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44830</v>
      </c>
      <c r="B124" s="29">
        <v>524661</v>
      </c>
      <c r="C124" s="28" t="s">
        <v>1127</v>
      </c>
      <c r="D124" s="28" t="s">
        <v>1266</v>
      </c>
      <c r="E124" s="28" t="s">
        <v>540</v>
      </c>
      <c r="F124" s="85">
        <v>100000</v>
      </c>
      <c r="G124" s="29">
        <v>10.9</v>
      </c>
      <c r="H124" s="29" t="s">
        <v>306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44830</v>
      </c>
      <c r="B125" s="29">
        <v>524661</v>
      </c>
      <c r="C125" s="28" t="s">
        <v>1127</v>
      </c>
      <c r="D125" s="28" t="s">
        <v>1267</v>
      </c>
      <c r="E125" s="28" t="s">
        <v>541</v>
      </c>
      <c r="F125" s="85">
        <v>84000</v>
      </c>
      <c r="G125" s="29">
        <v>10.9</v>
      </c>
      <c r="H125" s="29" t="s">
        <v>306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44830</v>
      </c>
      <c r="B126" s="29" t="s">
        <v>1268</v>
      </c>
      <c r="C126" s="28" t="s">
        <v>1269</v>
      </c>
      <c r="D126" s="28" t="s">
        <v>1270</v>
      </c>
      <c r="E126" s="28" t="s">
        <v>540</v>
      </c>
      <c r="F126" s="85">
        <v>58832</v>
      </c>
      <c r="G126" s="29">
        <v>39.57</v>
      </c>
      <c r="H126" s="29" t="s">
        <v>816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44830</v>
      </c>
      <c r="B127" s="29" t="s">
        <v>1271</v>
      </c>
      <c r="C127" s="28" t="s">
        <v>1272</v>
      </c>
      <c r="D127" s="28" t="s">
        <v>1273</v>
      </c>
      <c r="E127" s="28" t="s">
        <v>540</v>
      </c>
      <c r="F127" s="85">
        <v>384924</v>
      </c>
      <c r="G127" s="29">
        <v>20.7</v>
      </c>
      <c r="H127" s="29" t="s">
        <v>816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44830</v>
      </c>
      <c r="B128" s="29" t="s">
        <v>1274</v>
      </c>
      <c r="C128" s="28" t="s">
        <v>1275</v>
      </c>
      <c r="D128" s="28" t="s">
        <v>1276</v>
      </c>
      <c r="E128" s="28" t="s">
        <v>540</v>
      </c>
      <c r="F128" s="85">
        <v>32000</v>
      </c>
      <c r="G128" s="29">
        <v>24.76</v>
      </c>
      <c r="H128" s="29" t="s">
        <v>816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44830</v>
      </c>
      <c r="B129" s="29" t="s">
        <v>1277</v>
      </c>
      <c r="C129" s="28" t="s">
        <v>1278</v>
      </c>
      <c r="D129" s="28" t="s">
        <v>1279</v>
      </c>
      <c r="E129" s="28" t="s">
        <v>540</v>
      </c>
      <c r="F129" s="85">
        <v>2125060</v>
      </c>
      <c r="G129" s="29">
        <v>5.85</v>
      </c>
      <c r="H129" s="29" t="s">
        <v>816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44830</v>
      </c>
      <c r="B130" s="29" t="s">
        <v>1277</v>
      </c>
      <c r="C130" s="28" t="s">
        <v>1278</v>
      </c>
      <c r="D130" s="28" t="s">
        <v>1280</v>
      </c>
      <c r="E130" s="28" t="s">
        <v>540</v>
      </c>
      <c r="F130" s="85">
        <v>2125000</v>
      </c>
      <c r="G130" s="29">
        <v>5.85</v>
      </c>
      <c r="H130" s="29" t="s">
        <v>816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44830</v>
      </c>
      <c r="B131" s="29" t="s">
        <v>1281</v>
      </c>
      <c r="C131" s="28" t="s">
        <v>1282</v>
      </c>
      <c r="D131" s="28" t="s">
        <v>1283</v>
      </c>
      <c r="E131" s="28" t="s">
        <v>540</v>
      </c>
      <c r="F131" s="85">
        <v>529809</v>
      </c>
      <c r="G131" s="29">
        <v>474.45</v>
      </c>
      <c r="H131" s="29" t="s">
        <v>816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44830</v>
      </c>
      <c r="B132" s="29" t="s">
        <v>1281</v>
      </c>
      <c r="C132" s="28" t="s">
        <v>1282</v>
      </c>
      <c r="D132" s="28" t="s">
        <v>1284</v>
      </c>
      <c r="E132" s="28" t="s">
        <v>540</v>
      </c>
      <c r="F132" s="85">
        <v>490449</v>
      </c>
      <c r="G132" s="29">
        <v>472.22</v>
      </c>
      <c r="H132" s="29" t="s">
        <v>816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44830</v>
      </c>
      <c r="B133" s="29" t="s">
        <v>1281</v>
      </c>
      <c r="C133" s="28" t="s">
        <v>1282</v>
      </c>
      <c r="D133" s="28" t="s">
        <v>1285</v>
      </c>
      <c r="E133" s="28" t="s">
        <v>540</v>
      </c>
      <c r="F133" s="85">
        <v>1143824</v>
      </c>
      <c r="G133" s="29">
        <v>475.76</v>
      </c>
      <c r="H133" s="29" t="s">
        <v>816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44830</v>
      </c>
      <c r="B134" s="29" t="s">
        <v>1281</v>
      </c>
      <c r="C134" s="28" t="s">
        <v>1282</v>
      </c>
      <c r="D134" s="28" t="s">
        <v>1286</v>
      </c>
      <c r="E134" s="28" t="s">
        <v>540</v>
      </c>
      <c r="F134" s="85">
        <v>513643</v>
      </c>
      <c r="G134" s="29">
        <v>482.18</v>
      </c>
      <c r="H134" s="29" t="s">
        <v>816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44830</v>
      </c>
      <c r="B135" s="29" t="s">
        <v>1281</v>
      </c>
      <c r="C135" s="28" t="s">
        <v>1282</v>
      </c>
      <c r="D135" s="28" t="s">
        <v>1287</v>
      </c>
      <c r="E135" s="28" t="s">
        <v>540</v>
      </c>
      <c r="F135" s="85">
        <v>573307</v>
      </c>
      <c r="G135" s="29">
        <v>483.79</v>
      </c>
      <c r="H135" s="29" t="s">
        <v>816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44830</v>
      </c>
      <c r="B136" s="29" t="s">
        <v>1281</v>
      </c>
      <c r="C136" s="28" t="s">
        <v>1282</v>
      </c>
      <c r="D136" s="28" t="s">
        <v>1288</v>
      </c>
      <c r="E136" s="28" t="s">
        <v>540</v>
      </c>
      <c r="F136" s="85">
        <v>1837665</v>
      </c>
      <c r="G136" s="29">
        <v>479.85</v>
      </c>
      <c r="H136" s="29" t="s">
        <v>816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44830</v>
      </c>
      <c r="B137" s="29" t="s">
        <v>1281</v>
      </c>
      <c r="C137" s="28" t="s">
        <v>1282</v>
      </c>
      <c r="D137" s="28" t="s">
        <v>868</v>
      </c>
      <c r="E137" s="28" t="s">
        <v>540</v>
      </c>
      <c r="F137" s="85">
        <v>457464</v>
      </c>
      <c r="G137" s="29">
        <v>483.85</v>
      </c>
      <c r="H137" s="29" t="s">
        <v>816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44830</v>
      </c>
      <c r="B138" s="29" t="s">
        <v>1289</v>
      </c>
      <c r="C138" s="28" t="s">
        <v>1290</v>
      </c>
      <c r="D138" s="28" t="s">
        <v>1291</v>
      </c>
      <c r="E138" s="28" t="s">
        <v>540</v>
      </c>
      <c r="F138" s="85">
        <v>200000</v>
      </c>
      <c r="G138" s="29">
        <v>849.99</v>
      </c>
      <c r="H138" s="29" t="s">
        <v>816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44830</v>
      </c>
      <c r="B139" s="29" t="s">
        <v>1289</v>
      </c>
      <c r="C139" s="28" t="s">
        <v>1290</v>
      </c>
      <c r="D139" s="28" t="s">
        <v>1292</v>
      </c>
      <c r="E139" s="28" t="s">
        <v>540</v>
      </c>
      <c r="F139" s="85">
        <v>110000</v>
      </c>
      <c r="G139" s="29">
        <v>850</v>
      </c>
      <c r="H139" s="29" t="s">
        <v>816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44830</v>
      </c>
      <c r="B140" s="29" t="s">
        <v>1293</v>
      </c>
      <c r="C140" s="28" t="s">
        <v>1294</v>
      </c>
      <c r="D140" s="28" t="s">
        <v>1295</v>
      </c>
      <c r="E140" s="28" t="s">
        <v>540</v>
      </c>
      <c r="F140" s="85">
        <v>434000</v>
      </c>
      <c r="G140" s="29">
        <v>83.91</v>
      </c>
      <c r="H140" s="29" t="s">
        <v>816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44830</v>
      </c>
      <c r="B141" s="29" t="s">
        <v>1115</v>
      </c>
      <c r="C141" s="28" t="s">
        <v>1116</v>
      </c>
      <c r="D141" s="28" t="s">
        <v>1117</v>
      </c>
      <c r="E141" s="28" t="s">
        <v>540</v>
      </c>
      <c r="F141" s="85">
        <v>150038</v>
      </c>
      <c r="G141" s="29">
        <v>30.48</v>
      </c>
      <c r="H141" s="29" t="s">
        <v>816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44830</v>
      </c>
      <c r="B142" s="29" t="s">
        <v>901</v>
      </c>
      <c r="C142" s="28" t="s">
        <v>902</v>
      </c>
      <c r="D142" s="28" t="s">
        <v>1035</v>
      </c>
      <c r="E142" s="28" t="s">
        <v>540</v>
      </c>
      <c r="F142" s="85">
        <v>89654</v>
      </c>
      <c r="G142" s="29">
        <v>1107.75</v>
      </c>
      <c r="H142" s="29" t="s">
        <v>816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44830</v>
      </c>
      <c r="B143" s="29" t="s">
        <v>901</v>
      </c>
      <c r="C143" s="28" t="s">
        <v>902</v>
      </c>
      <c r="D143" s="28" t="s">
        <v>868</v>
      </c>
      <c r="E143" s="28" t="s">
        <v>540</v>
      </c>
      <c r="F143" s="85">
        <v>117520</v>
      </c>
      <c r="G143" s="29">
        <v>1113.29</v>
      </c>
      <c r="H143" s="29" t="s">
        <v>816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44830</v>
      </c>
      <c r="B144" s="29" t="s">
        <v>1148</v>
      </c>
      <c r="C144" s="28" t="s">
        <v>1149</v>
      </c>
      <c r="D144" s="28" t="s">
        <v>1131</v>
      </c>
      <c r="E144" s="28" t="s">
        <v>540</v>
      </c>
      <c r="F144" s="85">
        <v>47500</v>
      </c>
      <c r="G144" s="29">
        <v>340</v>
      </c>
      <c r="H144" s="29" t="s">
        <v>816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44830</v>
      </c>
      <c r="B145" s="29" t="s">
        <v>1148</v>
      </c>
      <c r="C145" s="28" t="s">
        <v>1149</v>
      </c>
      <c r="D145" s="28" t="s">
        <v>1167</v>
      </c>
      <c r="E145" s="28" t="s">
        <v>540</v>
      </c>
      <c r="F145" s="85">
        <v>51250</v>
      </c>
      <c r="G145" s="29">
        <v>340.84</v>
      </c>
      <c r="H145" s="29" t="s">
        <v>816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44830</v>
      </c>
      <c r="B146" s="29" t="s">
        <v>1296</v>
      </c>
      <c r="C146" s="28" t="s">
        <v>1297</v>
      </c>
      <c r="D146" s="28" t="s">
        <v>1298</v>
      </c>
      <c r="E146" s="28" t="s">
        <v>540</v>
      </c>
      <c r="F146" s="85">
        <v>48000</v>
      </c>
      <c r="G146" s="29">
        <v>40.94</v>
      </c>
      <c r="H146" s="29" t="s">
        <v>816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44830</v>
      </c>
      <c r="B147" s="29" t="s">
        <v>1299</v>
      </c>
      <c r="C147" s="28" t="s">
        <v>1300</v>
      </c>
      <c r="D147" s="28" t="s">
        <v>1301</v>
      </c>
      <c r="E147" s="28" t="s">
        <v>540</v>
      </c>
      <c r="F147" s="85">
        <v>102500</v>
      </c>
      <c r="G147" s="29">
        <v>24.99</v>
      </c>
      <c r="H147" s="29" t="s">
        <v>816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44830</v>
      </c>
      <c r="B148" s="29" t="s">
        <v>1299</v>
      </c>
      <c r="C148" s="28" t="s">
        <v>1300</v>
      </c>
      <c r="D148" s="28" t="s">
        <v>1302</v>
      </c>
      <c r="E148" s="28" t="s">
        <v>540</v>
      </c>
      <c r="F148" s="85">
        <v>73920</v>
      </c>
      <c r="G148" s="29">
        <v>25</v>
      </c>
      <c r="H148" s="29" t="s">
        <v>816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44830</v>
      </c>
      <c r="B149" s="29" t="s">
        <v>1299</v>
      </c>
      <c r="C149" s="28" t="s">
        <v>1300</v>
      </c>
      <c r="D149" s="28" t="s">
        <v>1303</v>
      </c>
      <c r="E149" s="28" t="s">
        <v>540</v>
      </c>
      <c r="F149" s="85">
        <v>52364</v>
      </c>
      <c r="G149" s="29">
        <v>25.08</v>
      </c>
      <c r="H149" s="29" t="s">
        <v>816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44830</v>
      </c>
      <c r="B150" s="29" t="s">
        <v>1299</v>
      </c>
      <c r="C150" s="28" t="s">
        <v>1300</v>
      </c>
      <c r="D150" s="28" t="s">
        <v>1304</v>
      </c>
      <c r="E150" s="28" t="s">
        <v>540</v>
      </c>
      <c r="F150" s="85">
        <v>400000</v>
      </c>
      <c r="G150" s="29">
        <v>25</v>
      </c>
      <c r="H150" s="29" t="s">
        <v>816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44830</v>
      </c>
      <c r="B151" s="29" t="s">
        <v>1096</v>
      </c>
      <c r="C151" s="28" t="s">
        <v>1098</v>
      </c>
      <c r="D151" s="28" t="s">
        <v>1305</v>
      </c>
      <c r="E151" s="28" t="s">
        <v>540</v>
      </c>
      <c r="F151" s="85">
        <v>911757</v>
      </c>
      <c r="G151" s="29">
        <v>73.040000000000006</v>
      </c>
      <c r="H151" s="29" t="s">
        <v>816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44830</v>
      </c>
      <c r="B152" s="29" t="s">
        <v>1096</v>
      </c>
      <c r="C152" s="28" t="s">
        <v>1098</v>
      </c>
      <c r="D152" s="28" t="s">
        <v>868</v>
      </c>
      <c r="E152" s="28" t="s">
        <v>540</v>
      </c>
      <c r="F152" s="85">
        <v>703505</v>
      </c>
      <c r="G152" s="29">
        <v>72.42</v>
      </c>
      <c r="H152" s="29" t="s">
        <v>816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44830</v>
      </c>
      <c r="B153" s="29" t="s">
        <v>1268</v>
      </c>
      <c r="C153" s="28" t="s">
        <v>1269</v>
      </c>
      <c r="D153" s="28" t="s">
        <v>1270</v>
      </c>
      <c r="E153" s="28" t="s">
        <v>541</v>
      </c>
      <c r="F153" s="85">
        <v>58832</v>
      </c>
      <c r="G153" s="29">
        <v>39.78</v>
      </c>
      <c r="H153" s="29" t="s">
        <v>816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44830</v>
      </c>
      <c r="B154" s="29" t="s">
        <v>1306</v>
      </c>
      <c r="C154" s="28" t="s">
        <v>1307</v>
      </c>
      <c r="D154" s="28" t="s">
        <v>1308</v>
      </c>
      <c r="E154" s="28" t="s">
        <v>541</v>
      </c>
      <c r="F154" s="85">
        <v>145000</v>
      </c>
      <c r="G154" s="29">
        <v>21.15</v>
      </c>
      <c r="H154" s="29" t="s">
        <v>816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44830</v>
      </c>
      <c r="B155" s="29" t="s">
        <v>1271</v>
      </c>
      <c r="C155" s="28" t="s">
        <v>1272</v>
      </c>
      <c r="D155" s="28" t="s">
        <v>1273</v>
      </c>
      <c r="E155" s="28" t="s">
        <v>541</v>
      </c>
      <c r="F155" s="85">
        <v>368954</v>
      </c>
      <c r="G155" s="29">
        <v>20.81</v>
      </c>
      <c r="H155" s="29" t="s">
        <v>816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44830</v>
      </c>
      <c r="B156" s="29" t="s">
        <v>1274</v>
      </c>
      <c r="C156" s="28" t="s">
        <v>1275</v>
      </c>
      <c r="D156" s="28" t="s">
        <v>1309</v>
      </c>
      <c r="E156" s="28" t="s">
        <v>541</v>
      </c>
      <c r="F156" s="85">
        <v>36000</v>
      </c>
      <c r="G156" s="29">
        <v>24.82</v>
      </c>
      <c r="H156" s="29" t="s">
        <v>816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44830</v>
      </c>
      <c r="B157" s="29" t="s">
        <v>1277</v>
      </c>
      <c r="C157" s="28" t="s">
        <v>1278</v>
      </c>
      <c r="D157" s="28" t="s">
        <v>1310</v>
      </c>
      <c r="E157" s="28" t="s">
        <v>541</v>
      </c>
      <c r="F157" s="85">
        <v>2050000</v>
      </c>
      <c r="G157" s="29">
        <v>5.85</v>
      </c>
      <c r="H157" s="29" t="s">
        <v>816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44830</v>
      </c>
      <c r="B158" s="29" t="s">
        <v>1277</v>
      </c>
      <c r="C158" s="28" t="s">
        <v>1278</v>
      </c>
      <c r="D158" s="28" t="s">
        <v>1311</v>
      </c>
      <c r="E158" s="28" t="s">
        <v>541</v>
      </c>
      <c r="F158" s="85">
        <v>1000000</v>
      </c>
      <c r="G158" s="29">
        <v>5.85</v>
      </c>
      <c r="H158" s="29" t="s">
        <v>816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44830</v>
      </c>
      <c r="B159" s="29" t="s">
        <v>1277</v>
      </c>
      <c r="C159" s="28" t="s">
        <v>1278</v>
      </c>
      <c r="D159" s="28" t="s">
        <v>1312</v>
      </c>
      <c r="E159" s="28" t="s">
        <v>541</v>
      </c>
      <c r="F159" s="85">
        <v>1800000</v>
      </c>
      <c r="G159" s="29">
        <v>5.85</v>
      </c>
      <c r="H159" s="29" t="s">
        <v>816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44830</v>
      </c>
      <c r="B160" s="29" t="s">
        <v>1281</v>
      </c>
      <c r="C160" s="28" t="s">
        <v>1282</v>
      </c>
      <c r="D160" s="28" t="s">
        <v>1287</v>
      </c>
      <c r="E160" s="28" t="s">
        <v>541</v>
      </c>
      <c r="F160" s="85">
        <v>573307</v>
      </c>
      <c r="G160" s="29">
        <v>483.53</v>
      </c>
      <c r="H160" s="29" t="s">
        <v>816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44830</v>
      </c>
      <c r="B161" s="29" t="s">
        <v>1281</v>
      </c>
      <c r="C161" s="28" t="s">
        <v>1282</v>
      </c>
      <c r="D161" s="28" t="s">
        <v>1286</v>
      </c>
      <c r="E161" s="28" t="s">
        <v>541</v>
      </c>
      <c r="F161" s="85">
        <v>511193</v>
      </c>
      <c r="G161" s="29">
        <v>482.6</v>
      </c>
      <c r="H161" s="29" t="s">
        <v>816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44830</v>
      </c>
      <c r="B162" s="29" t="s">
        <v>1281</v>
      </c>
      <c r="C162" s="28" t="s">
        <v>1282</v>
      </c>
      <c r="D162" s="28" t="s">
        <v>1285</v>
      </c>
      <c r="E162" s="28" t="s">
        <v>541</v>
      </c>
      <c r="F162" s="85">
        <v>1143642</v>
      </c>
      <c r="G162" s="29">
        <v>475.92</v>
      </c>
      <c r="H162" s="29" t="s">
        <v>816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44830</v>
      </c>
      <c r="B163" s="29" t="s">
        <v>1281</v>
      </c>
      <c r="C163" s="28" t="s">
        <v>1282</v>
      </c>
      <c r="D163" s="28" t="s">
        <v>1288</v>
      </c>
      <c r="E163" s="28" t="s">
        <v>541</v>
      </c>
      <c r="F163" s="85">
        <v>1837665</v>
      </c>
      <c r="G163" s="29">
        <v>480.09</v>
      </c>
      <c r="H163" s="29" t="s">
        <v>816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44830</v>
      </c>
      <c r="B164" s="29" t="s">
        <v>1281</v>
      </c>
      <c r="C164" s="28" t="s">
        <v>1282</v>
      </c>
      <c r="D164" s="28" t="s">
        <v>1283</v>
      </c>
      <c r="E164" s="28" t="s">
        <v>541</v>
      </c>
      <c r="F164" s="85">
        <v>529809</v>
      </c>
      <c r="G164" s="29">
        <v>474.75</v>
      </c>
      <c r="H164" s="29" t="s">
        <v>816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44830</v>
      </c>
      <c r="B165" s="29" t="s">
        <v>1281</v>
      </c>
      <c r="C165" s="28" t="s">
        <v>1282</v>
      </c>
      <c r="D165" s="28" t="s">
        <v>1284</v>
      </c>
      <c r="E165" s="28" t="s">
        <v>541</v>
      </c>
      <c r="F165" s="85">
        <v>491827</v>
      </c>
      <c r="G165" s="29">
        <v>472.51</v>
      </c>
      <c r="H165" s="29" t="s">
        <v>816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44830</v>
      </c>
      <c r="B166" s="29" t="s">
        <v>1281</v>
      </c>
      <c r="C166" s="28" t="s">
        <v>1282</v>
      </c>
      <c r="D166" s="28" t="s">
        <v>868</v>
      </c>
      <c r="E166" s="28" t="s">
        <v>541</v>
      </c>
      <c r="F166" s="85">
        <v>457464</v>
      </c>
      <c r="G166" s="29">
        <v>484.46</v>
      </c>
      <c r="H166" s="29" t="s">
        <v>816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44830</v>
      </c>
      <c r="B167" s="29" t="s">
        <v>1289</v>
      </c>
      <c r="C167" s="28" t="s">
        <v>1290</v>
      </c>
      <c r="D167" s="28" t="s">
        <v>1313</v>
      </c>
      <c r="E167" s="28" t="s">
        <v>541</v>
      </c>
      <c r="F167" s="85">
        <v>360000</v>
      </c>
      <c r="G167" s="29">
        <v>850</v>
      </c>
      <c r="H167" s="29" t="s">
        <v>816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44830</v>
      </c>
      <c r="B168" s="29" t="s">
        <v>1293</v>
      </c>
      <c r="C168" s="28" t="s">
        <v>1294</v>
      </c>
      <c r="D168" s="28" t="s">
        <v>1099</v>
      </c>
      <c r="E168" s="28" t="s">
        <v>541</v>
      </c>
      <c r="F168" s="85">
        <v>295000</v>
      </c>
      <c r="G168" s="29">
        <v>84.01</v>
      </c>
      <c r="H168" s="29" t="s">
        <v>816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44830</v>
      </c>
      <c r="B169" s="29" t="s">
        <v>1115</v>
      </c>
      <c r="C169" s="28" t="s">
        <v>1116</v>
      </c>
      <c r="D169" s="28" t="s">
        <v>1117</v>
      </c>
      <c r="E169" s="28" t="s">
        <v>541</v>
      </c>
      <c r="F169" s="85">
        <v>639324</v>
      </c>
      <c r="G169" s="29">
        <v>29.73</v>
      </c>
      <c r="H169" s="29" t="s">
        <v>816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44830</v>
      </c>
      <c r="B170" s="29" t="s">
        <v>1115</v>
      </c>
      <c r="C170" s="28" t="s">
        <v>1116</v>
      </c>
      <c r="D170" s="28" t="s">
        <v>1147</v>
      </c>
      <c r="E170" s="28" t="s">
        <v>541</v>
      </c>
      <c r="F170" s="85">
        <v>960000</v>
      </c>
      <c r="G170" s="29">
        <v>30.36</v>
      </c>
      <c r="H170" s="29" t="s">
        <v>816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44830</v>
      </c>
      <c r="B171" s="29" t="s">
        <v>1314</v>
      </c>
      <c r="C171" s="28" t="s">
        <v>1315</v>
      </c>
      <c r="D171" s="28" t="s">
        <v>1316</v>
      </c>
      <c r="E171" s="28" t="s">
        <v>541</v>
      </c>
      <c r="F171" s="85">
        <v>85000</v>
      </c>
      <c r="G171" s="29">
        <v>113.95</v>
      </c>
      <c r="H171" s="29" t="s">
        <v>816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44830</v>
      </c>
      <c r="B172" s="29" t="s">
        <v>1314</v>
      </c>
      <c r="C172" s="28" t="s">
        <v>1315</v>
      </c>
      <c r="D172" s="28" t="s">
        <v>1317</v>
      </c>
      <c r="E172" s="28" t="s">
        <v>541</v>
      </c>
      <c r="F172" s="85">
        <v>170000</v>
      </c>
      <c r="G172" s="29">
        <v>111.01</v>
      </c>
      <c r="H172" s="29" t="s">
        <v>816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44830</v>
      </c>
      <c r="B173" s="29" t="s">
        <v>901</v>
      </c>
      <c r="C173" s="28" t="s">
        <v>902</v>
      </c>
      <c r="D173" s="28" t="s">
        <v>1035</v>
      </c>
      <c r="E173" s="28" t="s">
        <v>541</v>
      </c>
      <c r="F173" s="85">
        <v>84375</v>
      </c>
      <c r="G173" s="29">
        <v>1110.93</v>
      </c>
      <c r="H173" s="29" t="s">
        <v>816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44830</v>
      </c>
      <c r="B174" s="29" t="s">
        <v>901</v>
      </c>
      <c r="C174" s="28" t="s">
        <v>902</v>
      </c>
      <c r="D174" s="28" t="s">
        <v>868</v>
      </c>
      <c r="E174" s="28" t="s">
        <v>541</v>
      </c>
      <c r="F174" s="85">
        <v>117520</v>
      </c>
      <c r="G174" s="29">
        <v>1113.9100000000001</v>
      </c>
      <c r="H174" s="29" t="s">
        <v>816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44830</v>
      </c>
      <c r="B175" s="29" t="s">
        <v>1148</v>
      </c>
      <c r="C175" s="28" t="s">
        <v>1149</v>
      </c>
      <c r="D175" s="28" t="s">
        <v>1131</v>
      </c>
      <c r="E175" s="28" t="s">
        <v>541</v>
      </c>
      <c r="F175" s="85">
        <v>2500</v>
      </c>
      <c r="G175" s="29">
        <v>353.6</v>
      </c>
      <c r="H175" s="29" t="s">
        <v>816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44830</v>
      </c>
      <c r="B176" s="29" t="s">
        <v>1148</v>
      </c>
      <c r="C176" s="28" t="s">
        <v>1149</v>
      </c>
      <c r="D176" s="28" t="s">
        <v>1150</v>
      </c>
      <c r="E176" s="28" t="s">
        <v>541</v>
      </c>
      <c r="F176" s="85">
        <v>100000</v>
      </c>
      <c r="G176" s="29">
        <v>340</v>
      </c>
      <c r="H176" s="29" t="s">
        <v>816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44830</v>
      </c>
      <c r="B177" s="29" t="s">
        <v>1148</v>
      </c>
      <c r="C177" s="28" t="s">
        <v>1149</v>
      </c>
      <c r="D177" s="28" t="s">
        <v>1167</v>
      </c>
      <c r="E177" s="28" t="s">
        <v>541</v>
      </c>
      <c r="F177" s="85">
        <v>5000</v>
      </c>
      <c r="G177" s="29">
        <v>350.05</v>
      </c>
      <c r="H177" s="29" t="s">
        <v>816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44830</v>
      </c>
      <c r="B178" s="29" t="s">
        <v>1299</v>
      </c>
      <c r="C178" s="28" t="s">
        <v>1300</v>
      </c>
      <c r="D178" s="28" t="s">
        <v>1318</v>
      </c>
      <c r="E178" s="28" t="s">
        <v>541</v>
      </c>
      <c r="F178" s="85">
        <v>800000</v>
      </c>
      <c r="G178" s="29">
        <v>25.01</v>
      </c>
      <c r="H178" s="29" t="s">
        <v>816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44830</v>
      </c>
      <c r="B179" s="29" t="s">
        <v>1299</v>
      </c>
      <c r="C179" s="28" t="s">
        <v>1300</v>
      </c>
      <c r="D179" s="28" t="s">
        <v>1304</v>
      </c>
      <c r="E179" s="28" t="s">
        <v>541</v>
      </c>
      <c r="F179" s="85">
        <v>6120</v>
      </c>
      <c r="G179" s="29">
        <v>28.22</v>
      </c>
      <c r="H179" s="29" t="s">
        <v>816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44830</v>
      </c>
      <c r="B180" s="29" t="s">
        <v>1299</v>
      </c>
      <c r="C180" s="28" t="s">
        <v>1300</v>
      </c>
      <c r="D180" s="28" t="s">
        <v>1303</v>
      </c>
      <c r="E180" s="28" t="s">
        <v>541</v>
      </c>
      <c r="F180" s="85">
        <v>52364</v>
      </c>
      <c r="G180" s="29">
        <v>25.03</v>
      </c>
      <c r="H180" s="29" t="s">
        <v>816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44830</v>
      </c>
      <c r="B181" s="29" t="s">
        <v>1299</v>
      </c>
      <c r="C181" s="28" t="s">
        <v>1300</v>
      </c>
      <c r="D181" s="28" t="s">
        <v>1319</v>
      </c>
      <c r="E181" s="28" t="s">
        <v>541</v>
      </c>
      <c r="F181" s="85">
        <v>68759</v>
      </c>
      <c r="G181" s="29">
        <v>25.3</v>
      </c>
      <c r="H181" s="29" t="s">
        <v>816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44830</v>
      </c>
      <c r="B182" s="29" t="s">
        <v>1320</v>
      </c>
      <c r="C182" s="28" t="s">
        <v>1321</v>
      </c>
      <c r="D182" s="28" t="s">
        <v>1322</v>
      </c>
      <c r="E182" s="28" t="s">
        <v>541</v>
      </c>
      <c r="F182" s="85">
        <v>500000</v>
      </c>
      <c r="G182" s="29">
        <v>41</v>
      </c>
      <c r="H182" s="29" t="s">
        <v>816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44830</v>
      </c>
      <c r="B183" s="29" t="s">
        <v>1096</v>
      </c>
      <c r="C183" s="28" t="s">
        <v>1098</v>
      </c>
      <c r="D183" s="28" t="s">
        <v>1305</v>
      </c>
      <c r="E183" s="28" t="s">
        <v>541</v>
      </c>
      <c r="F183" s="85">
        <v>357227</v>
      </c>
      <c r="G183" s="29">
        <v>73.709999999999994</v>
      </c>
      <c r="H183" s="29" t="s">
        <v>816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44830</v>
      </c>
      <c r="B184" s="29" t="s">
        <v>1096</v>
      </c>
      <c r="C184" s="28" t="s">
        <v>1098</v>
      </c>
      <c r="D184" s="28" t="s">
        <v>868</v>
      </c>
      <c r="E184" s="28" t="s">
        <v>541</v>
      </c>
      <c r="F184" s="85">
        <v>703505</v>
      </c>
      <c r="G184" s="29">
        <v>72.41</v>
      </c>
      <c r="H184" s="29" t="s">
        <v>816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35"/>
  <sheetViews>
    <sheetView zoomScale="85" zoomScaleNormal="85" workbookViewId="0">
      <selection activeCell="H31" sqref="H3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44831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87">
        <v>1</v>
      </c>
      <c r="B10" s="429">
        <v>44785</v>
      </c>
      <c r="C10" s="445"/>
      <c r="D10" s="446" t="s">
        <v>69</v>
      </c>
      <c r="E10" s="447" t="s">
        <v>557</v>
      </c>
      <c r="F10" s="448">
        <v>1905</v>
      </c>
      <c r="G10" s="448">
        <v>1750</v>
      </c>
      <c r="H10" s="448">
        <f>(1845+1982.5)/2</f>
        <v>1913.75</v>
      </c>
      <c r="I10" s="449" t="s">
        <v>867</v>
      </c>
      <c r="J10" s="393" t="s">
        <v>1064</v>
      </c>
      <c r="K10" s="393">
        <f t="shared" ref="K10:K11" si="0">H10-F10</f>
        <v>8.75</v>
      </c>
      <c r="L10" s="394">
        <f t="shared" ref="L10:L11" si="1">(F10*-0.7)/100</f>
        <v>-13.335000000000001</v>
      </c>
      <c r="M10" s="395">
        <f t="shared" ref="M10:M11" si="2">(K10+L10)/F10</f>
        <v>-2.4068241469816279E-3</v>
      </c>
      <c r="N10" s="393" t="s">
        <v>676</v>
      </c>
      <c r="O10" s="396">
        <v>44823</v>
      </c>
      <c r="P10" s="393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8">
        <v>2</v>
      </c>
      <c r="B11" s="297">
        <v>44792</v>
      </c>
      <c r="C11" s="383"/>
      <c r="D11" s="384" t="s">
        <v>259</v>
      </c>
      <c r="E11" s="385" t="s">
        <v>557</v>
      </c>
      <c r="F11" s="298">
        <v>246.5</v>
      </c>
      <c r="G11" s="298">
        <v>229</v>
      </c>
      <c r="H11" s="298">
        <v>261</v>
      </c>
      <c r="I11" s="386" t="s">
        <v>869</v>
      </c>
      <c r="J11" s="301" t="s">
        <v>993</v>
      </c>
      <c r="K11" s="408">
        <f t="shared" si="0"/>
        <v>14.5</v>
      </c>
      <c r="L11" s="409">
        <f t="shared" si="1"/>
        <v>-1.7254999999999998</v>
      </c>
      <c r="M11" s="410">
        <f t="shared" si="2"/>
        <v>5.1823529411764706E-2</v>
      </c>
      <c r="N11" s="411" t="s">
        <v>555</v>
      </c>
      <c r="O11" s="412">
        <v>44817</v>
      </c>
      <c r="P11" s="411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20">
        <v>3</v>
      </c>
      <c r="B12" s="378">
        <v>44795</v>
      </c>
      <c r="C12" s="379"/>
      <c r="D12" s="380" t="s">
        <v>519</v>
      </c>
      <c r="E12" s="381" t="s">
        <v>557</v>
      </c>
      <c r="F12" s="320">
        <v>327.5</v>
      </c>
      <c r="G12" s="320">
        <v>298</v>
      </c>
      <c r="H12" s="320">
        <v>353</v>
      </c>
      <c r="I12" s="382" t="s">
        <v>870</v>
      </c>
      <c r="J12" s="301" t="s">
        <v>1034</v>
      </c>
      <c r="K12" s="301">
        <f t="shared" ref="K12:K13" si="3">H12-F12</f>
        <v>25.5</v>
      </c>
      <c r="L12" s="370">
        <f t="shared" ref="L12:L13" si="4">(F12*-0.7)/100</f>
        <v>-2.2924999999999995</v>
      </c>
      <c r="M12" s="371">
        <f t="shared" ref="M12:M13" si="5">(K12+L12)/F12</f>
        <v>7.0862595419847324E-2</v>
      </c>
      <c r="N12" s="301" t="s">
        <v>555</v>
      </c>
      <c r="O12" s="372">
        <v>44818</v>
      </c>
      <c r="P12" s="301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75">
        <v>4</v>
      </c>
      <c r="B13" s="459">
        <v>44795</v>
      </c>
      <c r="C13" s="450"/>
      <c r="D13" s="451" t="s">
        <v>871</v>
      </c>
      <c r="E13" s="452" t="s">
        <v>557</v>
      </c>
      <c r="F13" s="375">
        <v>2595</v>
      </c>
      <c r="G13" s="375">
        <v>2480</v>
      </c>
      <c r="H13" s="375">
        <v>2480</v>
      </c>
      <c r="I13" s="453" t="s">
        <v>872</v>
      </c>
      <c r="J13" s="454" t="s">
        <v>1132</v>
      </c>
      <c r="K13" s="325">
        <f t="shared" si="3"/>
        <v>-115</v>
      </c>
      <c r="L13" s="441">
        <f t="shared" si="4"/>
        <v>-18.164999999999999</v>
      </c>
      <c r="M13" s="442">
        <f t="shared" si="5"/>
        <v>-5.1315992292870906E-2</v>
      </c>
      <c r="N13" s="325" t="s">
        <v>567</v>
      </c>
      <c r="O13" s="443">
        <v>44827</v>
      </c>
      <c r="P13" s="325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8">
        <v>5</v>
      </c>
      <c r="B14" s="297">
        <v>44796</v>
      </c>
      <c r="C14" s="383"/>
      <c r="D14" s="384" t="s">
        <v>129</v>
      </c>
      <c r="E14" s="385" t="s">
        <v>557</v>
      </c>
      <c r="F14" s="298">
        <v>405</v>
      </c>
      <c r="G14" s="298">
        <v>375</v>
      </c>
      <c r="H14" s="298">
        <v>428.5</v>
      </c>
      <c r="I14" s="386" t="s">
        <v>874</v>
      </c>
      <c r="J14" s="301" t="s">
        <v>918</v>
      </c>
      <c r="K14" s="301">
        <f t="shared" ref="K14:K15" si="6">H14-F14</f>
        <v>23.5</v>
      </c>
      <c r="L14" s="370">
        <f t="shared" ref="L14:L15" si="7">(F14*-0.7)/100</f>
        <v>-2.835</v>
      </c>
      <c r="M14" s="371">
        <f t="shared" ref="M14:M15" si="8">(K14+L14)/F14</f>
        <v>5.102469135802469E-2</v>
      </c>
      <c r="N14" s="301" t="s">
        <v>555</v>
      </c>
      <c r="O14" s="372">
        <v>44806</v>
      </c>
      <c r="P14" s="301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20">
        <v>6</v>
      </c>
      <c r="B15" s="378">
        <v>44799</v>
      </c>
      <c r="C15" s="379"/>
      <c r="D15" s="380" t="s">
        <v>340</v>
      </c>
      <c r="E15" s="381" t="s">
        <v>557</v>
      </c>
      <c r="F15" s="320">
        <v>212</v>
      </c>
      <c r="G15" s="320">
        <v>199</v>
      </c>
      <c r="H15" s="320">
        <v>227</v>
      </c>
      <c r="I15" s="382" t="s">
        <v>903</v>
      </c>
      <c r="J15" s="301" t="s">
        <v>1048</v>
      </c>
      <c r="K15" s="301">
        <f t="shared" si="6"/>
        <v>15</v>
      </c>
      <c r="L15" s="370">
        <f t="shared" si="7"/>
        <v>-1.4839999999999998</v>
      </c>
      <c r="M15" s="371">
        <f t="shared" si="8"/>
        <v>6.3754716981132081E-2</v>
      </c>
      <c r="N15" s="301" t="s">
        <v>555</v>
      </c>
      <c r="O15" s="372">
        <v>44820</v>
      </c>
      <c r="P15" s="301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20">
        <v>7</v>
      </c>
      <c r="B16" s="378">
        <v>44802</v>
      </c>
      <c r="C16" s="379"/>
      <c r="D16" s="380" t="s">
        <v>356</v>
      </c>
      <c r="E16" s="381" t="s">
        <v>557</v>
      </c>
      <c r="F16" s="320">
        <v>1650</v>
      </c>
      <c r="G16" s="320">
        <v>1540</v>
      </c>
      <c r="H16" s="320">
        <v>1775</v>
      </c>
      <c r="I16" s="382" t="s">
        <v>881</v>
      </c>
      <c r="J16" s="301" t="s">
        <v>921</v>
      </c>
      <c r="K16" s="301">
        <f t="shared" ref="K16" si="9">H16-F16</f>
        <v>125</v>
      </c>
      <c r="L16" s="370">
        <f t="shared" ref="L16" si="10">(F16*-0.7)/100</f>
        <v>-11.55</v>
      </c>
      <c r="M16" s="371">
        <f t="shared" ref="M16" si="11">(K16+L16)/F16</f>
        <v>6.8757575757575753E-2</v>
      </c>
      <c r="N16" s="301" t="s">
        <v>555</v>
      </c>
      <c r="O16" s="372">
        <v>44806</v>
      </c>
      <c r="P16" s="301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87">
        <v>8</v>
      </c>
      <c r="B17" s="388">
        <v>44802</v>
      </c>
      <c r="C17" s="389"/>
      <c r="D17" s="390" t="s">
        <v>394</v>
      </c>
      <c r="E17" s="391" t="s">
        <v>557</v>
      </c>
      <c r="F17" s="387">
        <v>157</v>
      </c>
      <c r="G17" s="387">
        <v>149.5</v>
      </c>
      <c r="H17" s="387">
        <v>158.5</v>
      </c>
      <c r="I17" s="392" t="s">
        <v>882</v>
      </c>
      <c r="J17" s="393" t="s">
        <v>922</v>
      </c>
      <c r="K17" s="393">
        <f t="shared" ref="K17" si="12">H17-F17</f>
        <v>1.5</v>
      </c>
      <c r="L17" s="394">
        <f t="shared" ref="L17" si="13">(F17*-0.7)/100</f>
        <v>-1.099</v>
      </c>
      <c r="M17" s="395">
        <f t="shared" ref="M17" si="14">(K17+L17)/F17</f>
        <v>2.5541401273885354E-3</v>
      </c>
      <c r="N17" s="393" t="s">
        <v>676</v>
      </c>
      <c r="O17" s="396">
        <v>44809</v>
      </c>
      <c r="P17" s="393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20">
        <v>9</v>
      </c>
      <c r="B18" s="297">
        <v>44809</v>
      </c>
      <c r="C18" s="379"/>
      <c r="D18" s="380" t="s">
        <v>50</v>
      </c>
      <c r="E18" s="381" t="s">
        <v>557</v>
      </c>
      <c r="F18" s="320">
        <v>514</v>
      </c>
      <c r="G18" s="320">
        <v>480</v>
      </c>
      <c r="H18" s="320">
        <v>545</v>
      </c>
      <c r="I18" s="382" t="s">
        <v>927</v>
      </c>
      <c r="J18" s="301" t="s">
        <v>980</v>
      </c>
      <c r="K18" s="301">
        <f t="shared" ref="K18" si="15">H18-F18</f>
        <v>31</v>
      </c>
      <c r="L18" s="370">
        <f>(F18*-0.07)/100</f>
        <v>-0.35980000000000006</v>
      </c>
      <c r="M18" s="371">
        <f t="shared" ref="M18" si="16">(K18+L18)/F18</f>
        <v>5.9611284046692609E-2</v>
      </c>
      <c r="N18" s="301" t="s">
        <v>555</v>
      </c>
      <c r="O18" s="372">
        <v>44816</v>
      </c>
      <c r="P18" s="301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4">
        <v>10</v>
      </c>
      <c r="B19" s="335">
        <v>44810</v>
      </c>
      <c r="C19" s="316"/>
      <c r="D19" s="317" t="s">
        <v>88</v>
      </c>
      <c r="E19" s="318" t="s">
        <v>557</v>
      </c>
      <c r="F19" s="334" t="s">
        <v>939</v>
      </c>
      <c r="G19" s="334">
        <v>1535</v>
      </c>
      <c r="H19" s="334"/>
      <c r="I19" s="319" t="s">
        <v>940</v>
      </c>
      <c r="J19" s="346" t="s">
        <v>558</v>
      </c>
      <c r="K19" s="346"/>
      <c r="L19" s="310"/>
      <c r="M19" s="311"/>
      <c r="N19" s="346"/>
      <c r="O19" s="312"/>
      <c r="P19" s="346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20">
        <v>11</v>
      </c>
      <c r="B20" s="297">
        <v>44811</v>
      </c>
      <c r="C20" s="379"/>
      <c r="D20" s="380" t="s">
        <v>146</v>
      </c>
      <c r="E20" s="381" t="s">
        <v>557</v>
      </c>
      <c r="F20" s="320">
        <v>4415</v>
      </c>
      <c r="G20" s="320">
        <v>4140</v>
      </c>
      <c r="H20" s="320">
        <v>4677.5</v>
      </c>
      <c r="I20" s="382" t="s">
        <v>954</v>
      </c>
      <c r="J20" s="301" t="s">
        <v>966</v>
      </c>
      <c r="K20" s="301">
        <f t="shared" ref="K20:K21" si="17">H20-F20</f>
        <v>262.5</v>
      </c>
      <c r="L20" s="370">
        <f t="shared" ref="L20:L21" si="18">(F20*-0.7)/100</f>
        <v>-30.905000000000001</v>
      </c>
      <c r="M20" s="371">
        <f t="shared" ref="M20:M21" si="19">(K20+L20)/F20</f>
        <v>5.2456398640996604E-2</v>
      </c>
      <c r="N20" s="301" t="s">
        <v>555</v>
      </c>
      <c r="O20" s="372">
        <v>44813</v>
      </c>
      <c r="P20" s="301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438">
        <v>12</v>
      </c>
      <c r="B21" s="365">
        <v>44812</v>
      </c>
      <c r="C21" s="450"/>
      <c r="D21" s="451" t="s">
        <v>347</v>
      </c>
      <c r="E21" s="452" t="s">
        <v>557</v>
      </c>
      <c r="F21" s="375">
        <v>71</v>
      </c>
      <c r="G21" s="375">
        <v>65</v>
      </c>
      <c r="H21" s="375">
        <v>65</v>
      </c>
      <c r="I21" s="453" t="s">
        <v>964</v>
      </c>
      <c r="J21" s="325" t="s">
        <v>1152</v>
      </c>
      <c r="K21" s="325">
        <f t="shared" si="17"/>
        <v>-6</v>
      </c>
      <c r="L21" s="441">
        <f t="shared" si="18"/>
        <v>-0.49699999999999994</v>
      </c>
      <c r="M21" s="442">
        <f t="shared" si="19"/>
        <v>-9.1507042253521131E-2</v>
      </c>
      <c r="N21" s="325" t="s">
        <v>567</v>
      </c>
      <c r="O21" s="443">
        <v>44830</v>
      </c>
      <c r="P21" s="325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06">
        <v>13</v>
      </c>
      <c r="B22" s="407">
        <v>44816</v>
      </c>
      <c r="C22" s="353"/>
      <c r="D22" s="354" t="s">
        <v>356</v>
      </c>
      <c r="E22" s="355" t="s">
        <v>557</v>
      </c>
      <c r="F22" s="352">
        <v>1915</v>
      </c>
      <c r="G22" s="352">
        <v>1800</v>
      </c>
      <c r="H22" s="352">
        <v>1995</v>
      </c>
      <c r="I22" s="356" t="s">
        <v>969</v>
      </c>
      <c r="J22" s="348" t="s">
        <v>1007</v>
      </c>
      <c r="K22" s="348">
        <f t="shared" ref="K22" si="20">H22-F22</f>
        <v>80</v>
      </c>
      <c r="L22" s="349">
        <f t="shared" ref="L22" si="21">(F22*-0.7)/100</f>
        <v>-13.404999999999999</v>
      </c>
      <c r="M22" s="350">
        <f t="shared" ref="M22" si="22">(K22+L22)/F22</f>
        <v>3.4775456919060053E-2</v>
      </c>
      <c r="N22" s="348" t="s">
        <v>555</v>
      </c>
      <c r="O22" s="351">
        <v>44817</v>
      </c>
      <c r="P22" s="348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438">
        <v>14</v>
      </c>
      <c r="B23" s="413">
        <v>44816</v>
      </c>
      <c r="C23" s="450"/>
      <c r="D23" s="451" t="s">
        <v>839</v>
      </c>
      <c r="E23" s="452" t="s">
        <v>557</v>
      </c>
      <c r="F23" s="375">
        <v>1415</v>
      </c>
      <c r="G23" s="375">
        <v>1325</v>
      </c>
      <c r="H23" s="375">
        <v>1325</v>
      </c>
      <c r="I23" s="453" t="s">
        <v>970</v>
      </c>
      <c r="J23" s="454" t="s">
        <v>1066</v>
      </c>
      <c r="K23" s="325">
        <f t="shared" ref="K23" si="23">H23-F23</f>
        <v>-90</v>
      </c>
      <c r="L23" s="441">
        <f t="shared" ref="L23" si="24">(F23*-0.7)/100</f>
        <v>-9.9049999999999994</v>
      </c>
      <c r="M23" s="442">
        <f t="shared" ref="M23" si="25">(K23+L23)/F23</f>
        <v>-7.0604240282685513E-2</v>
      </c>
      <c r="N23" s="325" t="s">
        <v>567</v>
      </c>
      <c r="O23" s="443">
        <v>44823</v>
      </c>
      <c r="P23" s="325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398">
        <v>15</v>
      </c>
      <c r="B24" s="416">
        <v>44816</v>
      </c>
      <c r="C24" s="379"/>
      <c r="D24" s="380" t="s">
        <v>377</v>
      </c>
      <c r="E24" s="381" t="s">
        <v>557</v>
      </c>
      <c r="F24" s="320">
        <v>191.5</v>
      </c>
      <c r="G24" s="320">
        <v>183</v>
      </c>
      <c r="H24" s="320">
        <v>203.5</v>
      </c>
      <c r="I24" s="382" t="s">
        <v>971</v>
      </c>
      <c r="J24" s="301" t="s">
        <v>1100</v>
      </c>
      <c r="K24" s="301">
        <f t="shared" ref="K24" si="26">H24-F24</f>
        <v>12</v>
      </c>
      <c r="L24" s="370">
        <f t="shared" ref="L24" si="27">(F24*-0.7)/100</f>
        <v>-1.3404999999999998</v>
      </c>
      <c r="M24" s="371">
        <f t="shared" ref="M24" si="28">(K24+L24)/F24</f>
        <v>5.5663185378590073E-2</v>
      </c>
      <c r="N24" s="301" t="s">
        <v>555</v>
      </c>
      <c r="O24" s="372">
        <v>44824</v>
      </c>
      <c r="P24" s="301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367">
        <v>16</v>
      </c>
      <c r="B25" s="374">
        <v>44819</v>
      </c>
      <c r="C25" s="383"/>
      <c r="D25" s="384" t="s">
        <v>519</v>
      </c>
      <c r="E25" s="385" t="s">
        <v>557</v>
      </c>
      <c r="F25" s="298">
        <v>342.5</v>
      </c>
      <c r="G25" s="298">
        <v>318</v>
      </c>
      <c r="H25" s="298">
        <v>362</v>
      </c>
      <c r="I25" s="386" t="s">
        <v>1047</v>
      </c>
      <c r="J25" s="301" t="s">
        <v>1065</v>
      </c>
      <c r="K25" s="301">
        <f t="shared" ref="K25:K26" si="29">H25-F25</f>
        <v>19.5</v>
      </c>
      <c r="L25" s="370">
        <f>(F25*-0.4)/100</f>
        <v>-1.37</v>
      </c>
      <c r="M25" s="371">
        <f t="shared" ref="M25:M26" si="30">(K25+L25)/F25</f>
        <v>5.2934306569343066E-2</v>
      </c>
      <c r="N25" s="301" t="s">
        <v>555</v>
      </c>
      <c r="O25" s="372">
        <v>44823</v>
      </c>
      <c r="P25" s="301"/>
      <c r="Q25" s="217"/>
      <c r="R25" s="217" t="s">
        <v>556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438">
        <v>17</v>
      </c>
      <c r="B26" s="413">
        <v>44820</v>
      </c>
      <c r="C26" s="450"/>
      <c r="D26" s="451" t="s">
        <v>50</v>
      </c>
      <c r="E26" s="452" t="s">
        <v>557</v>
      </c>
      <c r="F26" s="375">
        <v>527.5</v>
      </c>
      <c r="G26" s="375">
        <v>495</v>
      </c>
      <c r="H26" s="375">
        <v>495</v>
      </c>
      <c r="I26" s="453" t="s">
        <v>1061</v>
      </c>
      <c r="J26" s="325" t="s">
        <v>1153</v>
      </c>
      <c r="K26" s="325">
        <f t="shared" si="29"/>
        <v>-32.5</v>
      </c>
      <c r="L26" s="441">
        <f t="shared" ref="L26" si="31">(F26*-0.7)/100</f>
        <v>-3.6924999999999999</v>
      </c>
      <c r="M26" s="442">
        <f t="shared" si="30"/>
        <v>-6.8611374407582942E-2</v>
      </c>
      <c r="N26" s="325" t="s">
        <v>567</v>
      </c>
      <c r="O26" s="443">
        <v>44830</v>
      </c>
      <c r="P26" s="325"/>
      <c r="Q26" s="217"/>
      <c r="R26" s="217" t="s">
        <v>556</v>
      </c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s="256" customFormat="1" ht="13.9" customHeight="1">
      <c r="A27" s="438">
        <v>18</v>
      </c>
      <c r="B27" s="413">
        <v>44820</v>
      </c>
      <c r="C27" s="450"/>
      <c r="D27" s="451" t="s">
        <v>43</v>
      </c>
      <c r="E27" s="452" t="s">
        <v>557</v>
      </c>
      <c r="F27" s="375">
        <v>2625</v>
      </c>
      <c r="G27" s="375">
        <v>2440</v>
      </c>
      <c r="H27" s="375">
        <f>(2740+2440)/2</f>
        <v>2590</v>
      </c>
      <c r="I27" s="453" t="s">
        <v>1062</v>
      </c>
      <c r="J27" s="325" t="s">
        <v>1152</v>
      </c>
      <c r="K27" s="325">
        <f t="shared" ref="K27" si="32">H27-F27</f>
        <v>-35</v>
      </c>
      <c r="L27" s="441">
        <f t="shared" ref="L27" si="33">(F27*-0.7)/100</f>
        <v>-18.374999999999996</v>
      </c>
      <c r="M27" s="442">
        <f t="shared" ref="M27" si="34">(K27+L27)/F27</f>
        <v>-2.0333333333333332E-2</v>
      </c>
      <c r="N27" s="325" t="s">
        <v>567</v>
      </c>
      <c r="O27" s="443">
        <v>44830</v>
      </c>
      <c r="P27" s="325"/>
      <c r="Q27" s="217"/>
      <c r="R27" s="217" t="s">
        <v>556</v>
      </c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s="256" customFormat="1" ht="13.9" customHeight="1">
      <c r="A28" s="304">
        <v>19</v>
      </c>
      <c r="B28" s="437">
        <v>44823</v>
      </c>
      <c r="C28" s="316"/>
      <c r="D28" s="317" t="s">
        <v>188</v>
      </c>
      <c r="E28" s="318" t="s">
        <v>557</v>
      </c>
      <c r="F28" s="334" t="s">
        <v>1073</v>
      </c>
      <c r="G28" s="334">
        <v>539</v>
      </c>
      <c r="H28" s="334"/>
      <c r="I28" s="319" t="s">
        <v>1074</v>
      </c>
      <c r="J28" s="346" t="s">
        <v>558</v>
      </c>
      <c r="K28" s="346"/>
      <c r="L28" s="310"/>
      <c r="M28" s="311"/>
      <c r="N28" s="346"/>
      <c r="O28" s="312"/>
      <c r="P28" s="346"/>
      <c r="Q28" s="217"/>
      <c r="R28" s="217" t="s">
        <v>556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s="256" customFormat="1" ht="13.9" customHeight="1">
      <c r="A29" s="304">
        <v>20</v>
      </c>
      <c r="B29" s="444">
        <v>44823</v>
      </c>
      <c r="C29" s="316"/>
      <c r="D29" s="317" t="s">
        <v>66</v>
      </c>
      <c r="E29" s="318" t="s">
        <v>557</v>
      </c>
      <c r="F29" s="334" t="s">
        <v>1075</v>
      </c>
      <c r="G29" s="334">
        <v>1780</v>
      </c>
      <c r="H29" s="334"/>
      <c r="I29" s="319" t="s">
        <v>867</v>
      </c>
      <c r="J29" s="346" t="s">
        <v>558</v>
      </c>
      <c r="K29" s="346"/>
      <c r="L29" s="310"/>
      <c r="M29" s="311"/>
      <c r="N29" s="346"/>
      <c r="O29" s="312"/>
      <c r="P29" s="346"/>
      <c r="Q29" s="217"/>
      <c r="R29" s="217" t="s">
        <v>556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</row>
    <row r="30" spans="1:56" s="256" customFormat="1" ht="13.9" customHeight="1">
      <c r="A30" s="304">
        <v>21</v>
      </c>
      <c r="B30" s="455">
        <v>44824</v>
      </c>
      <c r="C30" s="316"/>
      <c r="D30" s="317" t="s">
        <v>158</v>
      </c>
      <c r="E30" s="318" t="s">
        <v>557</v>
      </c>
      <c r="F30" s="334" t="s">
        <v>1090</v>
      </c>
      <c r="G30" s="334">
        <v>2940</v>
      </c>
      <c r="H30" s="334"/>
      <c r="I30" s="319" t="s">
        <v>1091</v>
      </c>
      <c r="J30" s="346" t="s">
        <v>558</v>
      </c>
      <c r="K30" s="346"/>
      <c r="L30" s="310"/>
      <c r="M30" s="311"/>
      <c r="N30" s="346"/>
      <c r="O30" s="312"/>
      <c r="P30" s="346"/>
      <c r="Q30" s="217"/>
      <c r="R30" s="217" t="s">
        <v>556</v>
      </c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</row>
    <row r="31" spans="1:56" s="256" customFormat="1" ht="13.9" customHeight="1">
      <c r="A31" s="304">
        <v>22</v>
      </c>
      <c r="B31" s="455">
        <v>44824</v>
      </c>
      <c r="C31" s="316"/>
      <c r="D31" s="317" t="s">
        <v>340</v>
      </c>
      <c r="E31" s="318" t="s">
        <v>557</v>
      </c>
      <c r="F31" s="334" t="s">
        <v>1092</v>
      </c>
      <c r="G31" s="334">
        <v>199</v>
      </c>
      <c r="H31" s="334"/>
      <c r="I31" s="319" t="s">
        <v>1093</v>
      </c>
      <c r="J31" s="346" t="s">
        <v>558</v>
      </c>
      <c r="K31" s="346"/>
      <c r="L31" s="310"/>
      <c r="M31" s="311"/>
      <c r="N31" s="346"/>
      <c r="O31" s="312"/>
      <c r="P31" s="346"/>
      <c r="Q31" s="217"/>
      <c r="R31" s="217" t="s">
        <v>556</v>
      </c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</row>
    <row r="32" spans="1:56" s="256" customFormat="1" ht="13.9" customHeight="1">
      <c r="A32" s="304">
        <v>23</v>
      </c>
      <c r="B32" s="457">
        <v>44830</v>
      </c>
      <c r="C32" s="316"/>
      <c r="D32" s="317" t="s">
        <v>177</v>
      </c>
      <c r="E32" s="318" t="s">
        <v>557</v>
      </c>
      <c r="F32" s="334" t="s">
        <v>1162</v>
      </c>
      <c r="G32" s="334">
        <v>2740</v>
      </c>
      <c r="H32" s="334"/>
      <c r="I32" s="319" t="s">
        <v>1163</v>
      </c>
      <c r="J32" s="346" t="s">
        <v>558</v>
      </c>
      <c r="K32" s="346"/>
      <c r="L32" s="310"/>
      <c r="M32" s="311"/>
      <c r="N32" s="346"/>
      <c r="O32" s="312"/>
      <c r="P32" s="346"/>
      <c r="Q32" s="217"/>
      <c r="R32" s="217" t="s">
        <v>556</v>
      </c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</row>
    <row r="33" spans="1:56" s="256" customFormat="1" ht="13.9" customHeight="1">
      <c r="A33" s="304">
        <v>24</v>
      </c>
      <c r="B33" s="461">
        <v>44830</v>
      </c>
      <c r="C33" s="316"/>
      <c r="D33" s="317" t="s">
        <v>464</v>
      </c>
      <c r="E33" s="318" t="s">
        <v>557</v>
      </c>
      <c r="F33" s="334" t="s">
        <v>1164</v>
      </c>
      <c r="G33" s="334">
        <v>129</v>
      </c>
      <c r="H33" s="334"/>
      <c r="I33" s="319" t="s">
        <v>1165</v>
      </c>
      <c r="J33" s="346" t="s">
        <v>558</v>
      </c>
      <c r="K33" s="346"/>
      <c r="L33" s="310"/>
      <c r="M33" s="311"/>
      <c r="N33" s="346"/>
      <c r="O33" s="312"/>
      <c r="P33" s="346"/>
      <c r="Q33" s="217"/>
      <c r="R33" s="217" t="s">
        <v>556</v>
      </c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</row>
    <row r="34" spans="1:56" ht="13.9" customHeight="1">
      <c r="A34" s="308"/>
      <c r="B34" s="305"/>
      <c r="C34" s="316"/>
      <c r="D34" s="317"/>
      <c r="E34" s="318"/>
      <c r="F34" s="308"/>
      <c r="G34" s="308"/>
      <c r="H34" s="308"/>
      <c r="I34" s="319"/>
      <c r="J34" s="309"/>
      <c r="K34" s="309"/>
      <c r="L34" s="310"/>
      <c r="M34" s="311"/>
      <c r="N34" s="309"/>
      <c r="O34" s="312"/>
      <c r="P34" s="310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</row>
    <row r="35" spans="1:56" ht="14.25" customHeight="1">
      <c r="A35" s="97"/>
      <c r="B35" s="98"/>
      <c r="C35" s="99"/>
      <c r="D35" s="100"/>
      <c r="E35" s="101"/>
      <c r="F35" s="101"/>
      <c r="H35" s="101"/>
      <c r="I35" s="102"/>
      <c r="J35" s="103"/>
      <c r="K35" s="103"/>
      <c r="L35" s="104"/>
      <c r="M35" s="105"/>
      <c r="N35" s="106"/>
      <c r="O35" s="107"/>
      <c r="P35" s="108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</row>
    <row r="36" spans="1:56" ht="14.25" customHeight="1">
      <c r="A36" s="97"/>
      <c r="B36" s="98"/>
      <c r="C36" s="99"/>
      <c r="D36" s="100"/>
      <c r="E36" s="101"/>
      <c r="F36" s="101"/>
      <c r="G36" s="97"/>
      <c r="H36" s="101"/>
      <c r="I36" s="102"/>
      <c r="J36" s="103"/>
      <c r="K36" s="103"/>
      <c r="L36" s="104"/>
      <c r="M36" s="105"/>
      <c r="N36" s="106"/>
      <c r="O36" s="107"/>
      <c r="P36" s="108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559</v>
      </c>
      <c r="B37" s="110"/>
      <c r="C37" s="111"/>
      <c r="D37" s="112"/>
      <c r="E37" s="113"/>
      <c r="F37" s="113"/>
      <c r="G37" s="113"/>
      <c r="H37" s="113"/>
      <c r="I37" s="113"/>
      <c r="J37" s="114"/>
      <c r="K37" s="113"/>
      <c r="L37" s="115"/>
      <c r="M37" s="54"/>
      <c r="N37" s="114"/>
      <c r="O37" s="11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16" t="s">
        <v>560</v>
      </c>
      <c r="B38" s="109"/>
      <c r="C38" s="109"/>
      <c r="D38" s="109"/>
      <c r="E38" s="41"/>
      <c r="F38" s="117" t="s">
        <v>561</v>
      </c>
      <c r="G38" s="6"/>
      <c r="H38" s="6"/>
      <c r="I38" s="6"/>
      <c r="J38" s="118"/>
      <c r="K38" s="119"/>
      <c r="L38" s="119"/>
      <c r="M38" s="120"/>
      <c r="N38" s="1"/>
      <c r="O38" s="12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562</v>
      </c>
      <c r="B39" s="109"/>
      <c r="C39" s="109"/>
      <c r="D39" s="109" t="s">
        <v>815</v>
      </c>
      <c r="E39" s="6"/>
      <c r="F39" s="117" t="s">
        <v>563</v>
      </c>
      <c r="G39" s="6"/>
      <c r="H39" s="6"/>
      <c r="I39" s="6"/>
      <c r="J39" s="118"/>
      <c r="K39" s="119"/>
      <c r="L39" s="119"/>
      <c r="M39" s="120"/>
      <c r="N39" s="1"/>
      <c r="O39" s="12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09"/>
      <c r="B40" s="109"/>
      <c r="C40" s="109"/>
      <c r="D40" s="109"/>
      <c r="E40" s="6"/>
      <c r="F40" s="6"/>
      <c r="G40" s="6"/>
      <c r="H40" s="6"/>
      <c r="I40" s="6"/>
      <c r="J40" s="122"/>
      <c r="K40" s="119"/>
      <c r="L40" s="119"/>
      <c r="M40" s="6"/>
      <c r="N40" s="123"/>
      <c r="O40" s="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.75" customHeight="1">
      <c r="A41" s="1"/>
      <c r="B41" s="124" t="s">
        <v>564</v>
      </c>
      <c r="C41" s="124"/>
      <c r="D41" s="124"/>
      <c r="E41" s="124"/>
      <c r="F41" s="125"/>
      <c r="G41" s="6"/>
      <c r="H41" s="6"/>
      <c r="I41" s="126"/>
      <c r="J41" s="127"/>
      <c r="K41" s="128"/>
      <c r="L41" s="127"/>
      <c r="M41" s="6"/>
      <c r="N41" s="1"/>
      <c r="O41" s="1"/>
      <c r="P41" s="1"/>
      <c r="R41" s="54"/>
      <c r="S41" s="1"/>
      <c r="T41" s="1"/>
      <c r="U41" s="1"/>
      <c r="V41" s="1"/>
      <c r="W41" s="1"/>
      <c r="X41" s="1"/>
      <c r="Y41" s="1"/>
      <c r="Z41" s="1"/>
    </row>
    <row r="42" spans="1:56" ht="38.25" customHeight="1">
      <c r="A42" s="93" t="s">
        <v>16</v>
      </c>
      <c r="B42" s="94" t="s">
        <v>532</v>
      </c>
      <c r="C42" s="96"/>
      <c r="D42" s="95" t="s">
        <v>543</v>
      </c>
      <c r="E42" s="94" t="s">
        <v>544</v>
      </c>
      <c r="F42" s="94" t="s">
        <v>545</v>
      </c>
      <c r="G42" s="94" t="s">
        <v>565</v>
      </c>
      <c r="H42" s="94" t="s">
        <v>547</v>
      </c>
      <c r="I42" s="94" t="s">
        <v>548</v>
      </c>
      <c r="J42" s="94" t="s">
        <v>549</v>
      </c>
      <c r="K42" s="94" t="s">
        <v>566</v>
      </c>
      <c r="L42" s="130" t="s">
        <v>551</v>
      </c>
      <c r="M42" s="96" t="s">
        <v>552</v>
      </c>
      <c r="N42" s="93" t="s">
        <v>553</v>
      </c>
      <c r="O42" s="258" t="s">
        <v>554</v>
      </c>
      <c r="P42" s="41"/>
      <c r="Q42" s="1"/>
      <c r="R42" s="255"/>
      <c r="S42" s="255"/>
      <c r="T42" s="255"/>
      <c r="U42" s="249"/>
      <c r="V42" s="249"/>
      <c r="W42" s="249"/>
      <c r="X42" s="249"/>
      <c r="Y42" s="249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s="322" customFormat="1" ht="15" customHeight="1">
      <c r="A43" s="367">
        <v>1</v>
      </c>
      <c r="B43" s="297">
        <v>44796</v>
      </c>
      <c r="C43" s="368"/>
      <c r="D43" s="369" t="s">
        <v>131</v>
      </c>
      <c r="E43" s="298" t="s">
        <v>557</v>
      </c>
      <c r="F43" s="298">
        <v>2005</v>
      </c>
      <c r="G43" s="298">
        <v>1940</v>
      </c>
      <c r="H43" s="298">
        <v>2060</v>
      </c>
      <c r="I43" s="298" t="s">
        <v>873</v>
      </c>
      <c r="J43" s="301" t="s">
        <v>693</v>
      </c>
      <c r="K43" s="301">
        <f t="shared" ref="K43" si="35">H43-F43</f>
        <v>55</v>
      </c>
      <c r="L43" s="370">
        <f t="shared" ref="L43" si="36">(F43*-0.7)/100</f>
        <v>-14.035</v>
      </c>
      <c r="M43" s="371">
        <f t="shared" ref="M43" si="37">(K43+L43)/F43</f>
        <v>2.0431421446384043E-2</v>
      </c>
      <c r="N43" s="301" t="s">
        <v>555</v>
      </c>
      <c r="O43" s="372">
        <v>44806</v>
      </c>
      <c r="P43" s="41"/>
      <c r="Q43" s="256"/>
      <c r="R43" s="257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313"/>
      <c r="AJ43" s="314"/>
      <c r="AK43" s="321"/>
      <c r="AL43" s="321"/>
    </row>
    <row r="44" spans="1:56" s="322" customFormat="1" ht="13.5" customHeight="1">
      <c r="A44" s="367">
        <v>2</v>
      </c>
      <c r="B44" s="373">
        <v>44799</v>
      </c>
      <c r="C44" s="368"/>
      <c r="D44" s="369" t="s">
        <v>154</v>
      </c>
      <c r="E44" s="298" t="s">
        <v>557</v>
      </c>
      <c r="F44" s="298">
        <v>810</v>
      </c>
      <c r="G44" s="298">
        <v>787</v>
      </c>
      <c r="H44" s="298">
        <v>829</v>
      </c>
      <c r="I44" s="298" t="s">
        <v>880</v>
      </c>
      <c r="J44" s="301" t="s">
        <v>904</v>
      </c>
      <c r="K44" s="301">
        <f t="shared" ref="K44" si="38">H44-F44</f>
        <v>19</v>
      </c>
      <c r="L44" s="370">
        <f t="shared" ref="L44" si="39">(F44*-0.7)/100</f>
        <v>-5.67</v>
      </c>
      <c r="M44" s="371">
        <f t="shared" ref="M44" si="40">(K44+L44)/F44</f>
        <v>1.6456790123456789E-2</v>
      </c>
      <c r="N44" s="301" t="s">
        <v>555</v>
      </c>
      <c r="O44" s="372">
        <v>44806</v>
      </c>
      <c r="P44" s="41"/>
      <c r="Q44" s="256"/>
      <c r="R44" s="257" t="s">
        <v>556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313"/>
      <c r="AJ44" s="314"/>
      <c r="AK44" s="321"/>
      <c r="AL44" s="321"/>
    </row>
    <row r="45" spans="1:56" s="322" customFormat="1" ht="13.5" customHeight="1">
      <c r="A45" s="367">
        <v>3</v>
      </c>
      <c r="B45" s="373">
        <v>44803</v>
      </c>
      <c r="C45" s="368"/>
      <c r="D45" s="369" t="s">
        <v>87</v>
      </c>
      <c r="E45" s="298" t="s">
        <v>557</v>
      </c>
      <c r="F45" s="298">
        <v>3555</v>
      </c>
      <c r="G45" s="298">
        <v>3430</v>
      </c>
      <c r="H45" s="298">
        <v>3655</v>
      </c>
      <c r="I45" s="298" t="s">
        <v>885</v>
      </c>
      <c r="J45" s="301" t="s">
        <v>817</v>
      </c>
      <c r="K45" s="301">
        <f t="shared" ref="K45" si="41">H45-F45</f>
        <v>100</v>
      </c>
      <c r="L45" s="370">
        <f t="shared" ref="L45" si="42">(F45*-0.7)/100</f>
        <v>-24.885000000000002</v>
      </c>
      <c r="M45" s="371">
        <f t="shared" ref="M45" si="43">(K45+L45)/F45</f>
        <v>2.1129395218002812E-2</v>
      </c>
      <c r="N45" s="301" t="s">
        <v>555</v>
      </c>
      <c r="O45" s="372">
        <v>44816</v>
      </c>
      <c r="P45" s="41"/>
      <c r="Q45" s="256"/>
      <c r="R45" s="257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3"/>
      <c r="AJ45" s="314"/>
      <c r="AK45" s="321"/>
      <c r="AL45" s="321"/>
    </row>
    <row r="46" spans="1:56" s="322" customFormat="1" ht="13.5" customHeight="1">
      <c r="A46" s="438">
        <v>4</v>
      </c>
      <c r="B46" s="329">
        <v>44805</v>
      </c>
      <c r="C46" s="439"/>
      <c r="D46" s="440" t="s">
        <v>825</v>
      </c>
      <c r="E46" s="375" t="s">
        <v>557</v>
      </c>
      <c r="F46" s="375">
        <v>378</v>
      </c>
      <c r="G46" s="375">
        <v>367</v>
      </c>
      <c r="H46" s="375">
        <v>367</v>
      </c>
      <c r="I46" s="375" t="s">
        <v>894</v>
      </c>
      <c r="J46" s="325" t="s">
        <v>1050</v>
      </c>
      <c r="K46" s="325">
        <f t="shared" ref="K46" si="44">H46-F46</f>
        <v>-11</v>
      </c>
      <c r="L46" s="441">
        <f t="shared" ref="L46" si="45">(F46*-0.7)/100</f>
        <v>-2.6459999999999995</v>
      </c>
      <c r="M46" s="442">
        <f t="shared" ref="M46" si="46">(K46+L46)/F46</f>
        <v>-3.6100529100529098E-2</v>
      </c>
      <c r="N46" s="325" t="s">
        <v>567</v>
      </c>
      <c r="O46" s="443">
        <v>44820</v>
      </c>
      <c r="P46" s="41"/>
      <c r="Q46" s="256"/>
      <c r="R46" s="257" t="s">
        <v>827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3"/>
      <c r="AJ46" s="314"/>
      <c r="AK46" s="321"/>
      <c r="AL46" s="321"/>
    </row>
    <row r="47" spans="1:56" s="322" customFormat="1" ht="13.5" customHeight="1">
      <c r="A47" s="398">
        <v>5</v>
      </c>
      <c r="B47" s="399">
        <v>44809</v>
      </c>
      <c r="C47" s="400"/>
      <c r="D47" s="401" t="s">
        <v>464</v>
      </c>
      <c r="E47" s="320" t="s">
        <v>557</v>
      </c>
      <c r="F47" s="320">
        <v>150</v>
      </c>
      <c r="G47" s="320">
        <v>145</v>
      </c>
      <c r="H47" s="320">
        <v>154.5</v>
      </c>
      <c r="I47" s="320" t="s">
        <v>932</v>
      </c>
      <c r="J47" s="301" t="s">
        <v>943</v>
      </c>
      <c r="K47" s="301">
        <f t="shared" ref="K47" si="47">H47-F47</f>
        <v>4.5</v>
      </c>
      <c r="L47" s="370">
        <f t="shared" ref="L47" si="48">(F47*-0.7)/100</f>
        <v>-1.05</v>
      </c>
      <c r="M47" s="371">
        <f t="shared" ref="M47" si="49">(K47+L47)/F47</f>
        <v>2.3E-2</v>
      </c>
      <c r="N47" s="301" t="s">
        <v>555</v>
      </c>
      <c r="O47" s="372">
        <v>44810</v>
      </c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3"/>
      <c r="AJ47" s="314"/>
      <c r="AK47" s="321"/>
      <c r="AL47" s="321"/>
    </row>
    <row r="48" spans="1:56" s="322" customFormat="1" ht="13.5" customHeight="1">
      <c r="A48" s="398">
        <v>6</v>
      </c>
      <c r="B48" s="399">
        <v>44810</v>
      </c>
      <c r="C48" s="400"/>
      <c r="D48" s="401" t="s">
        <v>66</v>
      </c>
      <c r="E48" s="320" t="s">
        <v>557</v>
      </c>
      <c r="F48" s="320">
        <v>1970</v>
      </c>
      <c r="G48" s="320">
        <v>1915</v>
      </c>
      <c r="H48" s="320">
        <v>2003</v>
      </c>
      <c r="I48" s="320" t="s">
        <v>936</v>
      </c>
      <c r="J48" s="301" t="s">
        <v>937</v>
      </c>
      <c r="K48" s="301">
        <f t="shared" ref="K48:K50" si="50">H48-F48</f>
        <v>33</v>
      </c>
      <c r="L48" s="370">
        <f>(F48*-0.07)/100</f>
        <v>-1.379</v>
      </c>
      <c r="M48" s="371">
        <f t="shared" ref="M48:M50" si="51">(K48+L48)/F48</f>
        <v>1.6051269035532993E-2</v>
      </c>
      <c r="N48" s="301" t="s">
        <v>555</v>
      </c>
      <c r="O48" s="372">
        <v>44810</v>
      </c>
      <c r="P48" s="41"/>
      <c r="Q48" s="256"/>
      <c r="R48" s="257" t="s">
        <v>556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3"/>
      <c r="AJ48" s="314"/>
      <c r="AK48" s="321"/>
      <c r="AL48" s="321"/>
    </row>
    <row r="49" spans="1:38" s="322" customFormat="1" ht="13.5" customHeight="1">
      <c r="A49" s="398">
        <v>7</v>
      </c>
      <c r="B49" s="399">
        <v>44810</v>
      </c>
      <c r="C49" s="400"/>
      <c r="D49" s="401" t="s">
        <v>198</v>
      </c>
      <c r="E49" s="320" t="s">
        <v>557</v>
      </c>
      <c r="F49" s="320">
        <v>243</v>
      </c>
      <c r="G49" s="320">
        <v>237</v>
      </c>
      <c r="H49" s="320">
        <v>251</v>
      </c>
      <c r="I49" s="320" t="s">
        <v>938</v>
      </c>
      <c r="J49" s="301" t="s">
        <v>953</v>
      </c>
      <c r="K49" s="301">
        <f t="shared" si="50"/>
        <v>8</v>
      </c>
      <c r="L49" s="370">
        <f t="shared" ref="L49:L50" si="52">(F49*-0.7)/100</f>
        <v>-1.7009999999999998</v>
      </c>
      <c r="M49" s="371">
        <f t="shared" si="51"/>
        <v>2.5921810699588477E-2</v>
      </c>
      <c r="N49" s="301" t="s">
        <v>555</v>
      </c>
      <c r="O49" s="372">
        <v>44810</v>
      </c>
      <c r="P49" s="41"/>
      <c r="Q49" s="256"/>
      <c r="R49" s="257" t="s">
        <v>556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3"/>
      <c r="AJ49" s="314"/>
      <c r="AK49" s="321"/>
      <c r="AL49" s="321"/>
    </row>
    <row r="50" spans="1:38" s="322" customFormat="1" ht="13.5" customHeight="1">
      <c r="A50" s="438">
        <v>8</v>
      </c>
      <c r="B50" s="329">
        <v>44811</v>
      </c>
      <c r="C50" s="439"/>
      <c r="D50" s="440" t="s">
        <v>66</v>
      </c>
      <c r="E50" s="375" t="s">
        <v>557</v>
      </c>
      <c r="F50" s="375">
        <v>1995</v>
      </c>
      <c r="G50" s="375">
        <v>1930</v>
      </c>
      <c r="H50" s="375">
        <v>1930</v>
      </c>
      <c r="I50" s="375" t="s">
        <v>944</v>
      </c>
      <c r="J50" s="325" t="s">
        <v>1051</v>
      </c>
      <c r="K50" s="325">
        <f t="shared" si="50"/>
        <v>-65</v>
      </c>
      <c r="L50" s="441">
        <f t="shared" si="52"/>
        <v>-13.965</v>
      </c>
      <c r="M50" s="442">
        <f t="shared" si="51"/>
        <v>-3.9581453634085217E-2</v>
      </c>
      <c r="N50" s="325" t="s">
        <v>567</v>
      </c>
      <c r="O50" s="443">
        <v>44820</v>
      </c>
      <c r="P50" s="41"/>
      <c r="Q50" s="256"/>
      <c r="R50" s="257" t="s">
        <v>556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313"/>
      <c r="AJ50" s="314"/>
      <c r="AK50" s="321"/>
      <c r="AL50" s="321"/>
    </row>
    <row r="51" spans="1:38" s="322" customFormat="1" ht="13.5" customHeight="1">
      <c r="A51" s="438">
        <v>9</v>
      </c>
      <c r="B51" s="329">
        <v>44813</v>
      </c>
      <c r="C51" s="439"/>
      <c r="D51" s="440" t="s">
        <v>198</v>
      </c>
      <c r="E51" s="375" t="s">
        <v>557</v>
      </c>
      <c r="F51" s="375">
        <v>242</v>
      </c>
      <c r="G51" s="375">
        <v>235</v>
      </c>
      <c r="H51" s="375">
        <v>235</v>
      </c>
      <c r="I51" s="375" t="s">
        <v>938</v>
      </c>
      <c r="J51" s="325" t="s">
        <v>1067</v>
      </c>
      <c r="K51" s="325">
        <f t="shared" ref="K51" si="53">H51-F51</f>
        <v>-7</v>
      </c>
      <c r="L51" s="441">
        <f t="shared" ref="L51" si="54">(F51*-0.7)/100</f>
        <v>-1.6939999999999997</v>
      </c>
      <c r="M51" s="442">
        <f t="shared" ref="M51" si="55">(K51+L51)/F51</f>
        <v>-3.5925619834710737E-2</v>
      </c>
      <c r="N51" s="325" t="s">
        <v>567</v>
      </c>
      <c r="O51" s="443">
        <v>44820</v>
      </c>
      <c r="P51" s="41"/>
      <c r="Q51" s="256"/>
      <c r="R51" s="257" t="s">
        <v>556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313"/>
      <c r="AJ51" s="314"/>
      <c r="AK51" s="321"/>
      <c r="AL51" s="321"/>
    </row>
    <row r="52" spans="1:38" s="322" customFormat="1" ht="13.5" customHeight="1">
      <c r="A52" s="398">
        <v>10</v>
      </c>
      <c r="B52" s="378">
        <v>44817</v>
      </c>
      <c r="C52" s="400"/>
      <c r="D52" s="401" t="s">
        <v>465</v>
      </c>
      <c r="E52" s="320" t="s">
        <v>557</v>
      </c>
      <c r="F52" s="320">
        <v>1025</v>
      </c>
      <c r="G52" s="320">
        <v>994</v>
      </c>
      <c r="H52" s="320">
        <v>1050</v>
      </c>
      <c r="I52" s="320" t="s">
        <v>990</v>
      </c>
      <c r="J52" s="301" t="s">
        <v>576</v>
      </c>
      <c r="K52" s="301">
        <f t="shared" ref="K52" si="56">H52-F52</f>
        <v>25</v>
      </c>
      <c r="L52" s="370">
        <f>(F52*-0.07)/100</f>
        <v>-0.71750000000000003</v>
      </c>
      <c r="M52" s="371">
        <f t="shared" ref="M52" si="57">(K52+L52)/F52</f>
        <v>2.3690243902439023E-2</v>
      </c>
      <c r="N52" s="301" t="s">
        <v>555</v>
      </c>
      <c r="O52" s="372">
        <v>44817</v>
      </c>
      <c r="P52" s="41"/>
      <c r="Q52" s="256"/>
      <c r="R52" s="257" t="s">
        <v>556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313"/>
      <c r="AJ52" s="314"/>
      <c r="AK52" s="321"/>
      <c r="AL52" s="321"/>
    </row>
    <row r="53" spans="1:38" s="322" customFormat="1" ht="13.5" customHeight="1">
      <c r="A53" s="398">
        <v>11</v>
      </c>
      <c r="B53" s="378">
        <v>44817</v>
      </c>
      <c r="C53" s="400"/>
      <c r="D53" s="401" t="s">
        <v>991</v>
      </c>
      <c r="E53" s="320" t="s">
        <v>557</v>
      </c>
      <c r="F53" s="320">
        <v>267.5</v>
      </c>
      <c r="G53" s="320">
        <v>259</v>
      </c>
      <c r="H53" s="320">
        <v>274</v>
      </c>
      <c r="I53" s="320" t="s">
        <v>992</v>
      </c>
      <c r="J53" s="301" t="s">
        <v>1049</v>
      </c>
      <c r="K53" s="301">
        <f t="shared" ref="K53:K54" si="58">H53-F53</f>
        <v>6.5</v>
      </c>
      <c r="L53" s="370">
        <f>(F53*-0.07)/100</f>
        <v>-0.18725000000000003</v>
      </c>
      <c r="M53" s="371">
        <f t="shared" ref="M53:M54" si="59">(K53+L53)/F53</f>
        <v>2.3599065420560748E-2</v>
      </c>
      <c r="N53" s="301" t="s">
        <v>555</v>
      </c>
      <c r="O53" s="372">
        <v>44817</v>
      </c>
      <c r="P53" s="41"/>
      <c r="Q53" s="256"/>
      <c r="R53" s="257" t="s">
        <v>556</v>
      </c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313"/>
      <c r="AJ53" s="314"/>
      <c r="AK53" s="321"/>
      <c r="AL53" s="321"/>
    </row>
    <row r="54" spans="1:38" s="322" customFormat="1" ht="13.5" customHeight="1">
      <c r="A54" s="438">
        <v>12</v>
      </c>
      <c r="B54" s="329">
        <v>44817</v>
      </c>
      <c r="C54" s="439"/>
      <c r="D54" s="440" t="s">
        <v>182</v>
      </c>
      <c r="E54" s="375" t="s">
        <v>557</v>
      </c>
      <c r="F54" s="375">
        <v>799</v>
      </c>
      <c r="G54" s="375">
        <v>774</v>
      </c>
      <c r="H54" s="375">
        <v>774</v>
      </c>
      <c r="I54" s="375" t="s">
        <v>999</v>
      </c>
      <c r="J54" s="325" t="s">
        <v>1052</v>
      </c>
      <c r="K54" s="325">
        <f t="shared" si="58"/>
        <v>-25</v>
      </c>
      <c r="L54" s="441">
        <f t="shared" ref="L54" si="60">(F54*-0.7)/100</f>
        <v>-5.593</v>
      </c>
      <c r="M54" s="442">
        <f t="shared" si="59"/>
        <v>-3.8289111389236546E-2</v>
      </c>
      <c r="N54" s="325" t="s">
        <v>567</v>
      </c>
      <c r="O54" s="443">
        <v>44820</v>
      </c>
      <c r="P54" s="41"/>
      <c r="Q54" s="256"/>
      <c r="R54" s="257" t="s">
        <v>556</v>
      </c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313"/>
      <c r="AJ54" s="314"/>
      <c r="AK54" s="321"/>
      <c r="AL54" s="321"/>
    </row>
    <row r="55" spans="1:38" s="322" customFormat="1" ht="13.5" customHeight="1">
      <c r="A55" s="398">
        <v>13</v>
      </c>
      <c r="B55" s="378">
        <v>44819</v>
      </c>
      <c r="C55" s="400"/>
      <c r="D55" s="401" t="s">
        <v>464</v>
      </c>
      <c r="E55" s="320" t="s">
        <v>557</v>
      </c>
      <c r="F55" s="320">
        <v>156</v>
      </c>
      <c r="G55" s="320">
        <v>152</v>
      </c>
      <c r="H55" s="320">
        <v>161</v>
      </c>
      <c r="I55" s="320" t="s">
        <v>882</v>
      </c>
      <c r="J55" s="301" t="s">
        <v>1094</v>
      </c>
      <c r="K55" s="301">
        <f t="shared" ref="K55:K56" si="61">H55-F55</f>
        <v>5</v>
      </c>
      <c r="L55" s="370">
        <f t="shared" ref="L55:L56" si="62">(F55*-0.7)/100</f>
        <v>-1.0919999999999999</v>
      </c>
      <c r="M55" s="371">
        <f t="shared" ref="M55:M56" si="63">(K55+L55)/F55</f>
        <v>2.5051282051282053E-2</v>
      </c>
      <c r="N55" s="301" t="s">
        <v>555</v>
      </c>
      <c r="O55" s="372">
        <v>44820</v>
      </c>
      <c r="P55" s="41"/>
      <c r="Q55" s="256"/>
      <c r="R55" s="257" t="s">
        <v>556</v>
      </c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313"/>
      <c r="AJ55" s="314"/>
      <c r="AK55" s="321"/>
      <c r="AL55" s="321"/>
    </row>
    <row r="56" spans="1:38" s="322" customFormat="1" ht="13.5" customHeight="1">
      <c r="A56" s="438">
        <v>14</v>
      </c>
      <c r="B56" s="459">
        <v>44823</v>
      </c>
      <c r="C56" s="439"/>
      <c r="D56" s="440" t="s">
        <v>324</v>
      </c>
      <c r="E56" s="375" t="s">
        <v>557</v>
      </c>
      <c r="F56" s="375">
        <v>848</v>
      </c>
      <c r="G56" s="375">
        <v>824</v>
      </c>
      <c r="H56" s="375">
        <v>824</v>
      </c>
      <c r="I56" s="375" t="s">
        <v>1068</v>
      </c>
      <c r="J56" s="325" t="s">
        <v>1151</v>
      </c>
      <c r="K56" s="325">
        <f t="shared" si="61"/>
        <v>-24</v>
      </c>
      <c r="L56" s="441">
        <f t="shared" si="62"/>
        <v>-5.9359999999999991</v>
      </c>
      <c r="M56" s="442">
        <f t="shared" si="63"/>
        <v>-3.530188679245283E-2</v>
      </c>
      <c r="N56" s="325" t="s">
        <v>567</v>
      </c>
      <c r="O56" s="443">
        <v>44830</v>
      </c>
      <c r="P56" s="41"/>
      <c r="Q56" s="256"/>
      <c r="R56" s="257" t="s">
        <v>556</v>
      </c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313"/>
      <c r="AJ56" s="314"/>
      <c r="AK56" s="321"/>
      <c r="AL56" s="321"/>
    </row>
    <row r="57" spans="1:38" s="322" customFormat="1" ht="13.5" customHeight="1">
      <c r="A57" s="398">
        <v>15</v>
      </c>
      <c r="B57" s="378">
        <v>44824</v>
      </c>
      <c r="C57" s="400"/>
      <c r="D57" s="401" t="s">
        <v>413</v>
      </c>
      <c r="E57" s="320" t="s">
        <v>557</v>
      </c>
      <c r="F57" s="320">
        <v>580.5</v>
      </c>
      <c r="G57" s="320">
        <v>564</v>
      </c>
      <c r="H57" s="320">
        <v>596.5</v>
      </c>
      <c r="I57" s="320" t="s">
        <v>1095</v>
      </c>
      <c r="J57" s="301" t="s">
        <v>1102</v>
      </c>
      <c r="K57" s="301">
        <f t="shared" ref="K57" si="64">H57-F57</f>
        <v>16</v>
      </c>
      <c r="L57" s="370">
        <f t="shared" ref="L57" si="65">(F57*-0.7)/100</f>
        <v>-4.0634999999999994</v>
      </c>
      <c r="M57" s="371">
        <f t="shared" ref="M57" si="66">(K57+L57)/F57</f>
        <v>2.0562446167097331E-2</v>
      </c>
      <c r="N57" s="301" t="s">
        <v>555</v>
      </c>
      <c r="O57" s="372">
        <v>44825</v>
      </c>
      <c r="P57" s="41"/>
      <c r="Q57" s="256"/>
      <c r="R57" s="257" t="s">
        <v>556</v>
      </c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313"/>
      <c r="AJ57" s="314"/>
      <c r="AK57" s="321"/>
      <c r="AL57" s="321"/>
    </row>
    <row r="58" spans="1:38" s="322" customFormat="1" ht="13.5" customHeight="1">
      <c r="A58" s="304">
        <v>16</v>
      </c>
      <c r="B58" s="335">
        <v>44825</v>
      </c>
      <c r="C58" s="306"/>
      <c r="D58" s="307" t="s">
        <v>825</v>
      </c>
      <c r="E58" s="334" t="s">
        <v>557</v>
      </c>
      <c r="F58" s="334" t="s">
        <v>1103</v>
      </c>
      <c r="G58" s="334">
        <v>354</v>
      </c>
      <c r="H58" s="334"/>
      <c r="I58" s="334" t="s">
        <v>1104</v>
      </c>
      <c r="J58" s="252" t="s">
        <v>558</v>
      </c>
      <c r="K58" s="252"/>
      <c r="L58" s="253"/>
      <c r="M58" s="254"/>
      <c r="N58" s="252"/>
      <c r="O58" s="275"/>
      <c r="P58" s="41"/>
      <c r="Q58" s="256"/>
      <c r="R58" s="257" t="s">
        <v>556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313"/>
      <c r="AJ58" s="314"/>
      <c r="AK58" s="321"/>
      <c r="AL58" s="321"/>
    </row>
    <row r="59" spans="1:38" s="322" customFormat="1" ht="13.5" customHeight="1">
      <c r="A59" s="304">
        <v>17</v>
      </c>
      <c r="B59" s="335">
        <v>44825</v>
      </c>
      <c r="C59" s="306"/>
      <c r="D59" s="307" t="s">
        <v>193</v>
      </c>
      <c r="E59" s="334" t="s">
        <v>557</v>
      </c>
      <c r="F59" s="334" t="s">
        <v>1105</v>
      </c>
      <c r="G59" s="334">
        <v>879</v>
      </c>
      <c r="H59" s="334"/>
      <c r="I59" s="334" t="s">
        <v>1106</v>
      </c>
      <c r="J59" s="252" t="s">
        <v>558</v>
      </c>
      <c r="K59" s="252"/>
      <c r="L59" s="253"/>
      <c r="M59" s="254"/>
      <c r="N59" s="252"/>
      <c r="O59" s="275"/>
      <c r="P59" s="41"/>
      <c r="Q59" s="256"/>
      <c r="R59" s="257" t="s">
        <v>556</v>
      </c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313"/>
      <c r="AJ59" s="314"/>
      <c r="AK59" s="321"/>
      <c r="AL59" s="321"/>
    </row>
    <row r="60" spans="1:38" s="322" customFormat="1" ht="13.5" customHeight="1">
      <c r="A60" s="462">
        <v>18</v>
      </c>
      <c r="B60" s="388">
        <v>44830</v>
      </c>
      <c r="C60" s="463"/>
      <c r="D60" s="464" t="s">
        <v>196</v>
      </c>
      <c r="E60" s="387" t="s">
        <v>557</v>
      </c>
      <c r="F60" s="387">
        <v>780</v>
      </c>
      <c r="G60" s="387">
        <v>758</v>
      </c>
      <c r="H60" s="387">
        <v>781.5</v>
      </c>
      <c r="I60" s="387" t="s">
        <v>1154</v>
      </c>
      <c r="J60" s="393" t="s">
        <v>922</v>
      </c>
      <c r="K60" s="393">
        <f t="shared" ref="K60" si="67">H60-F60</f>
        <v>1.5</v>
      </c>
      <c r="L60" s="394">
        <f>(F60*-0.07)/100</f>
        <v>-0.54600000000000004</v>
      </c>
      <c r="M60" s="395">
        <f t="shared" ref="M60" si="68">(K60+L60)/F60</f>
        <v>1.2230769230769231E-3</v>
      </c>
      <c r="N60" s="393" t="s">
        <v>676</v>
      </c>
      <c r="O60" s="396">
        <v>44830</v>
      </c>
      <c r="P60" s="41"/>
      <c r="Q60" s="256"/>
      <c r="R60" s="257" t="s">
        <v>556</v>
      </c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313"/>
      <c r="AJ60" s="314"/>
      <c r="AK60" s="321"/>
      <c r="AL60" s="321"/>
    </row>
    <row r="61" spans="1:38" s="322" customFormat="1" ht="13.5" customHeight="1">
      <c r="A61" s="304"/>
      <c r="B61" s="335"/>
      <c r="C61" s="306"/>
      <c r="D61" s="307"/>
      <c r="E61" s="334"/>
      <c r="F61" s="334"/>
      <c r="G61" s="334"/>
      <c r="H61" s="334"/>
      <c r="I61" s="334"/>
      <c r="J61" s="252"/>
      <c r="K61" s="252"/>
      <c r="L61" s="253"/>
      <c r="M61" s="254"/>
      <c r="N61" s="252"/>
      <c r="O61" s="275"/>
      <c r="P61" s="41"/>
      <c r="Q61" s="256"/>
      <c r="R61" s="25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313"/>
      <c r="AJ61" s="314"/>
      <c r="AK61" s="321"/>
      <c r="AL61" s="321"/>
    </row>
    <row r="62" spans="1:38" s="322" customFormat="1" ht="13.5" customHeight="1">
      <c r="A62" s="304"/>
      <c r="B62" s="335"/>
      <c r="C62" s="306"/>
      <c r="D62" s="307"/>
      <c r="E62" s="334"/>
      <c r="F62" s="334"/>
      <c r="G62" s="334"/>
      <c r="H62" s="334"/>
      <c r="I62" s="334"/>
      <c r="J62" s="252"/>
      <c r="K62" s="252"/>
      <c r="L62" s="253"/>
      <c r="M62" s="254"/>
      <c r="N62" s="252"/>
      <c r="O62" s="275"/>
      <c r="P62" s="41"/>
      <c r="Q62" s="256"/>
      <c r="R62" s="25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313"/>
      <c r="AJ62" s="314"/>
      <c r="AK62" s="321"/>
      <c r="AL62" s="321"/>
    </row>
    <row r="63" spans="1:38" s="315" customFormat="1" ht="15" customHeight="1">
      <c r="A63" s="304"/>
      <c r="B63" s="305"/>
      <c r="C63" s="306"/>
      <c r="D63" s="307"/>
      <c r="E63" s="308"/>
      <c r="F63" s="308"/>
      <c r="G63" s="308"/>
      <c r="H63" s="308"/>
      <c r="I63" s="308"/>
      <c r="J63" s="252"/>
      <c r="K63" s="252"/>
      <c r="L63" s="253"/>
      <c r="M63" s="254"/>
      <c r="N63" s="252"/>
      <c r="O63" s="275"/>
      <c r="P63" s="41"/>
      <c r="Q63" s="256"/>
      <c r="R63" s="25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313"/>
      <c r="AJ63" s="314"/>
      <c r="AK63" s="314"/>
      <c r="AL63" s="314"/>
    </row>
    <row r="64" spans="1:38" ht="15" customHeight="1">
      <c r="A64" s="259"/>
      <c r="B64" s="260"/>
      <c r="C64" s="261"/>
      <c r="D64" s="262"/>
      <c r="E64" s="263"/>
      <c r="F64" s="263"/>
      <c r="G64" s="263"/>
      <c r="H64" s="263"/>
      <c r="I64" s="263"/>
      <c r="J64" s="264"/>
      <c r="K64" s="264"/>
      <c r="L64" s="265"/>
      <c r="M64" s="266"/>
      <c r="N64" s="264"/>
      <c r="O64" s="267"/>
      <c r="P64" s="240"/>
      <c r="Q64" s="256"/>
      <c r="R64" s="25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1"/>
      <c r="AI64" s="1"/>
      <c r="AJ64" s="1"/>
      <c r="AK64" s="1"/>
      <c r="AL64" s="1"/>
    </row>
    <row r="65" spans="1:38" ht="44.25" customHeight="1">
      <c r="A65" s="109" t="s">
        <v>559</v>
      </c>
      <c r="B65" s="131"/>
      <c r="C65" s="131"/>
      <c r="D65" s="1"/>
      <c r="E65" s="6"/>
      <c r="F65" s="6"/>
      <c r="G65" s="6"/>
      <c r="H65" s="6" t="s">
        <v>571</v>
      </c>
      <c r="I65" s="6"/>
      <c r="J65" s="6"/>
      <c r="K65" s="105"/>
      <c r="L65" s="133"/>
      <c r="M65" s="105"/>
      <c r="N65" s="106"/>
      <c r="O65" s="105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251"/>
      <c r="AD65" s="251"/>
      <c r="AE65" s="251"/>
      <c r="AF65" s="251"/>
      <c r="AG65" s="251"/>
      <c r="AH65" s="251"/>
    </row>
    <row r="66" spans="1:38" ht="12.75" customHeight="1">
      <c r="A66" s="116" t="s">
        <v>560</v>
      </c>
      <c r="B66" s="109"/>
      <c r="C66" s="109"/>
      <c r="D66" s="109"/>
      <c r="E66" s="41"/>
      <c r="F66" s="117" t="s">
        <v>561</v>
      </c>
      <c r="G66" s="54"/>
      <c r="H66" s="41"/>
      <c r="I66" s="54"/>
      <c r="J66" s="6"/>
      <c r="K66" s="134"/>
      <c r="L66" s="135"/>
      <c r="M66" s="6"/>
      <c r="N66" s="99"/>
      <c r="O66" s="136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16"/>
      <c r="B67" s="109"/>
      <c r="C67" s="109"/>
      <c r="D67" s="109"/>
      <c r="E67" s="6"/>
      <c r="F67" s="117" t="s">
        <v>563</v>
      </c>
      <c r="G67" s="54"/>
      <c r="H67" s="41"/>
      <c r="I67" s="54"/>
      <c r="J67" s="6"/>
      <c r="K67" s="134"/>
      <c r="L67" s="135"/>
      <c r="M67" s="6"/>
      <c r="N67" s="99"/>
      <c r="O67" s="136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4.25" customHeight="1">
      <c r="A68" s="109"/>
      <c r="B68" s="109"/>
      <c r="C68" s="109"/>
      <c r="D68" s="109"/>
      <c r="E68" s="6"/>
      <c r="F68" s="6"/>
      <c r="G68" s="6"/>
      <c r="H68" s="6"/>
      <c r="I68" s="6"/>
      <c r="J68" s="122"/>
      <c r="K68" s="119"/>
      <c r="L68" s="120"/>
      <c r="M68" s="6"/>
      <c r="N68" s="123"/>
      <c r="O68" s="1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137" t="s">
        <v>572</v>
      </c>
      <c r="B69" s="137"/>
      <c r="C69" s="137"/>
      <c r="D69" s="137"/>
      <c r="E69" s="6"/>
      <c r="F69" s="6"/>
      <c r="G69" s="6"/>
      <c r="H69" s="6"/>
      <c r="I69" s="6"/>
      <c r="J69" s="6"/>
      <c r="K69" s="6"/>
      <c r="L69" s="6"/>
      <c r="M69" s="6"/>
      <c r="N69" s="6"/>
      <c r="O69" s="2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38.25" customHeight="1">
      <c r="A70" s="94" t="s">
        <v>16</v>
      </c>
      <c r="B70" s="94" t="s">
        <v>532</v>
      </c>
      <c r="C70" s="94"/>
      <c r="D70" s="95" t="s">
        <v>543</v>
      </c>
      <c r="E70" s="94" t="s">
        <v>544</v>
      </c>
      <c r="F70" s="94" t="s">
        <v>545</v>
      </c>
      <c r="G70" s="94" t="s">
        <v>565</v>
      </c>
      <c r="H70" s="94" t="s">
        <v>547</v>
      </c>
      <c r="I70" s="94" t="s">
        <v>548</v>
      </c>
      <c r="J70" s="93" t="s">
        <v>549</v>
      </c>
      <c r="K70" s="138" t="s">
        <v>573</v>
      </c>
      <c r="L70" s="96" t="s">
        <v>551</v>
      </c>
      <c r="M70" s="138" t="s">
        <v>574</v>
      </c>
      <c r="N70" s="94" t="s">
        <v>575</v>
      </c>
      <c r="O70" s="93" t="s">
        <v>553</v>
      </c>
      <c r="P70" s="95" t="s">
        <v>554</v>
      </c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s="218" customFormat="1" ht="12.75" customHeight="1">
      <c r="A71" s="298">
        <v>1</v>
      </c>
      <c r="B71" s="297">
        <v>44802</v>
      </c>
      <c r="C71" s="299"/>
      <c r="D71" s="299" t="s">
        <v>883</v>
      </c>
      <c r="E71" s="298" t="s">
        <v>557</v>
      </c>
      <c r="F71" s="298">
        <v>724</v>
      </c>
      <c r="G71" s="298">
        <v>710</v>
      </c>
      <c r="H71" s="300">
        <v>735.5</v>
      </c>
      <c r="I71" s="300" t="s">
        <v>877</v>
      </c>
      <c r="J71" s="301" t="s">
        <v>878</v>
      </c>
      <c r="K71" s="300">
        <f t="shared" ref="K71" si="69">H71-F71</f>
        <v>11.5</v>
      </c>
      <c r="L71" s="302">
        <f t="shared" ref="L71" si="70">(H71*N71)*0.07%</f>
        <v>489.10750000000007</v>
      </c>
      <c r="M71" s="303">
        <f t="shared" ref="M71" si="71">(K71*N71)-L71</f>
        <v>10435.8925</v>
      </c>
      <c r="N71" s="300">
        <v>950</v>
      </c>
      <c r="O71" s="301" t="s">
        <v>555</v>
      </c>
      <c r="P71" s="297">
        <v>44805</v>
      </c>
      <c r="Q71" s="220"/>
      <c r="R71" s="223" t="s">
        <v>556</v>
      </c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63"/>
      <c r="AG71" s="260"/>
      <c r="AH71" s="220"/>
      <c r="AI71" s="220"/>
      <c r="AJ71" s="263"/>
      <c r="AK71" s="263"/>
      <c r="AL71" s="263"/>
    </row>
    <row r="72" spans="1:38" s="218" customFormat="1" ht="12.75" customHeight="1">
      <c r="A72" s="320">
        <v>2</v>
      </c>
      <c r="B72" s="297">
        <v>44805</v>
      </c>
      <c r="C72" s="299"/>
      <c r="D72" s="299" t="s">
        <v>884</v>
      </c>
      <c r="E72" s="298" t="s">
        <v>557</v>
      </c>
      <c r="F72" s="298">
        <v>873.5</v>
      </c>
      <c r="G72" s="320">
        <v>864</v>
      </c>
      <c r="H72" s="300">
        <v>884</v>
      </c>
      <c r="I72" s="300" t="s">
        <v>889</v>
      </c>
      <c r="J72" s="301" t="s">
        <v>895</v>
      </c>
      <c r="K72" s="300">
        <f t="shared" ref="K72" si="72">H72-F72</f>
        <v>10.5</v>
      </c>
      <c r="L72" s="302">
        <f t="shared" ref="L72" si="73">(H72*N72)*0.07%</f>
        <v>850.85000000000014</v>
      </c>
      <c r="M72" s="303">
        <f t="shared" ref="M72" si="74">(K72*N72)-L72</f>
        <v>13586.65</v>
      </c>
      <c r="N72" s="300">
        <v>1375</v>
      </c>
      <c r="O72" s="301" t="s">
        <v>555</v>
      </c>
      <c r="P72" s="297">
        <v>44805</v>
      </c>
      <c r="Q72" s="220"/>
      <c r="R72" s="223" t="s">
        <v>556</v>
      </c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63"/>
      <c r="AG72" s="260"/>
      <c r="AH72" s="220"/>
      <c r="AI72" s="220"/>
      <c r="AJ72" s="263"/>
      <c r="AK72" s="263"/>
      <c r="AL72" s="263"/>
    </row>
    <row r="73" spans="1:38" s="218" customFormat="1" ht="12.75" customHeight="1">
      <c r="A73" s="375">
        <v>3</v>
      </c>
      <c r="B73" s="329">
        <v>44805</v>
      </c>
      <c r="C73" s="376"/>
      <c r="D73" s="376" t="s">
        <v>890</v>
      </c>
      <c r="E73" s="377" t="s">
        <v>557</v>
      </c>
      <c r="F73" s="377">
        <v>696.5</v>
      </c>
      <c r="G73" s="375">
        <v>685</v>
      </c>
      <c r="H73" s="326">
        <v>685</v>
      </c>
      <c r="I73" s="326" t="s">
        <v>891</v>
      </c>
      <c r="J73" s="325" t="s">
        <v>915</v>
      </c>
      <c r="K73" s="326">
        <f t="shared" ref="K73" si="75">H73-F73</f>
        <v>-11.5</v>
      </c>
      <c r="L73" s="327">
        <f t="shared" ref="L73" si="76">(H73*N73)*0.07%</f>
        <v>479.50000000000006</v>
      </c>
      <c r="M73" s="328">
        <f t="shared" ref="M73" si="77">(K73*N73)-L73</f>
        <v>-11979.5</v>
      </c>
      <c r="N73" s="326">
        <v>1000</v>
      </c>
      <c r="O73" s="325" t="s">
        <v>567</v>
      </c>
      <c r="P73" s="329">
        <v>44806</v>
      </c>
      <c r="Q73" s="220"/>
      <c r="R73" s="223" t="s">
        <v>827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63"/>
      <c r="AG73" s="260"/>
      <c r="AH73" s="220"/>
      <c r="AI73" s="220"/>
      <c r="AJ73" s="263"/>
      <c r="AK73" s="263"/>
      <c r="AL73" s="263"/>
    </row>
    <row r="74" spans="1:38" s="218" customFormat="1" ht="12.75" customHeight="1">
      <c r="A74" s="320">
        <v>4</v>
      </c>
      <c r="B74" s="297">
        <v>44805</v>
      </c>
      <c r="C74" s="299"/>
      <c r="D74" s="299" t="s">
        <v>875</v>
      </c>
      <c r="E74" s="298" t="s">
        <v>557</v>
      </c>
      <c r="F74" s="298">
        <v>240</v>
      </c>
      <c r="G74" s="320">
        <v>234.5</v>
      </c>
      <c r="H74" s="300">
        <v>246</v>
      </c>
      <c r="I74" s="300" t="s">
        <v>876</v>
      </c>
      <c r="J74" s="301" t="s">
        <v>899</v>
      </c>
      <c r="K74" s="300">
        <f t="shared" ref="K74:K75" si="78">H74-F74</f>
        <v>6</v>
      </c>
      <c r="L74" s="302">
        <f t="shared" ref="L74:L75" si="79">(H74*N74)*0.07%</f>
        <v>430.50000000000006</v>
      </c>
      <c r="M74" s="303">
        <f t="shared" ref="M74:M75" si="80">(K74*N74)-L74</f>
        <v>14569.5</v>
      </c>
      <c r="N74" s="300">
        <v>2500</v>
      </c>
      <c r="O74" s="301" t="s">
        <v>555</v>
      </c>
      <c r="P74" s="297">
        <v>44805</v>
      </c>
      <c r="Q74" s="220"/>
      <c r="R74" s="223" t="s">
        <v>827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63"/>
      <c r="AG74" s="260"/>
      <c r="AH74" s="220"/>
      <c r="AI74" s="220"/>
      <c r="AJ74" s="263"/>
      <c r="AK74" s="263"/>
      <c r="AL74" s="263"/>
    </row>
    <row r="75" spans="1:38" s="218" customFormat="1" ht="12.75" customHeight="1">
      <c r="A75" s="375">
        <v>5</v>
      </c>
      <c r="B75" s="329">
        <v>44805</v>
      </c>
      <c r="C75" s="376"/>
      <c r="D75" s="376" t="s">
        <v>892</v>
      </c>
      <c r="E75" s="377" t="s">
        <v>557</v>
      </c>
      <c r="F75" s="377">
        <v>2070</v>
      </c>
      <c r="G75" s="375">
        <v>2000</v>
      </c>
      <c r="H75" s="326">
        <v>2000</v>
      </c>
      <c r="I75" s="326" t="s">
        <v>893</v>
      </c>
      <c r="J75" s="325" t="s">
        <v>935</v>
      </c>
      <c r="K75" s="326">
        <f t="shared" si="78"/>
        <v>-70</v>
      </c>
      <c r="L75" s="327">
        <f t="shared" si="79"/>
        <v>280.00000000000006</v>
      </c>
      <c r="M75" s="328">
        <f t="shared" si="80"/>
        <v>-14280</v>
      </c>
      <c r="N75" s="326">
        <v>200</v>
      </c>
      <c r="O75" s="325" t="s">
        <v>567</v>
      </c>
      <c r="P75" s="329">
        <v>44810</v>
      </c>
      <c r="Q75" s="220"/>
      <c r="R75" s="223" t="s">
        <v>827</v>
      </c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63"/>
      <c r="AG75" s="260"/>
      <c r="AH75" s="220"/>
      <c r="AI75" s="220"/>
      <c r="AJ75" s="263"/>
      <c r="AK75" s="263"/>
      <c r="AL75" s="263"/>
    </row>
    <row r="76" spans="1:38" s="218" customFormat="1" ht="12.75" customHeight="1">
      <c r="A76" s="375">
        <v>6</v>
      </c>
      <c r="B76" s="329">
        <v>44806</v>
      </c>
      <c r="C76" s="376"/>
      <c r="D76" s="376" t="s">
        <v>916</v>
      </c>
      <c r="E76" s="377" t="s">
        <v>909</v>
      </c>
      <c r="F76" s="377">
        <v>534</v>
      </c>
      <c r="G76" s="375">
        <v>545</v>
      </c>
      <c r="H76" s="326">
        <v>543</v>
      </c>
      <c r="I76" s="326" t="s">
        <v>917</v>
      </c>
      <c r="J76" s="325" t="s">
        <v>934</v>
      </c>
      <c r="K76" s="326">
        <f>F76-H76</f>
        <v>-9</v>
      </c>
      <c r="L76" s="327">
        <f t="shared" ref="L76" si="81">(H76*N76)*0.07%</f>
        <v>570.15000000000009</v>
      </c>
      <c r="M76" s="328">
        <f t="shared" ref="M76" si="82">(K76*N76)-L76</f>
        <v>-14070.15</v>
      </c>
      <c r="N76" s="326">
        <v>1500</v>
      </c>
      <c r="O76" s="325" t="s">
        <v>567</v>
      </c>
      <c r="P76" s="329">
        <v>44810</v>
      </c>
      <c r="Q76" s="220"/>
      <c r="R76" s="223" t="s">
        <v>556</v>
      </c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63"/>
      <c r="AG76" s="260"/>
      <c r="AH76" s="220"/>
      <c r="AI76" s="220"/>
      <c r="AJ76" s="263"/>
      <c r="AK76" s="263"/>
      <c r="AL76" s="263"/>
    </row>
    <row r="77" spans="1:38" s="218" customFormat="1" ht="12.75" customHeight="1">
      <c r="A77" s="320">
        <v>7</v>
      </c>
      <c r="B77" s="297">
        <v>44806</v>
      </c>
      <c r="C77" s="299"/>
      <c r="D77" s="299" t="s">
        <v>919</v>
      </c>
      <c r="E77" s="298" t="s">
        <v>557</v>
      </c>
      <c r="F77" s="298">
        <v>371.5</v>
      </c>
      <c r="G77" s="320">
        <v>365</v>
      </c>
      <c r="H77" s="300">
        <v>376</v>
      </c>
      <c r="I77" s="300" t="s">
        <v>920</v>
      </c>
      <c r="J77" s="301" t="s">
        <v>928</v>
      </c>
      <c r="K77" s="300">
        <f t="shared" ref="K77" si="83">H77-F77</f>
        <v>4.5</v>
      </c>
      <c r="L77" s="302">
        <f t="shared" ref="L77" si="84">(H77*N77)*0.07%</f>
        <v>473.76000000000005</v>
      </c>
      <c r="M77" s="303">
        <f t="shared" ref="M77" si="85">(K77*N77)-L77</f>
        <v>7626.24</v>
      </c>
      <c r="N77" s="300">
        <v>1800</v>
      </c>
      <c r="O77" s="301" t="s">
        <v>555</v>
      </c>
      <c r="P77" s="297">
        <v>44809</v>
      </c>
      <c r="Q77" s="220"/>
      <c r="R77" s="223" t="s">
        <v>556</v>
      </c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63"/>
      <c r="AG77" s="260"/>
      <c r="AH77" s="220"/>
      <c r="AI77" s="220"/>
      <c r="AJ77" s="263"/>
      <c r="AK77" s="263"/>
      <c r="AL77" s="263"/>
    </row>
    <row r="78" spans="1:38" s="218" customFormat="1" ht="12.75" customHeight="1">
      <c r="A78" s="375">
        <v>8</v>
      </c>
      <c r="B78" s="329">
        <v>44806</v>
      </c>
      <c r="C78" s="376"/>
      <c r="D78" s="376" t="s">
        <v>875</v>
      </c>
      <c r="E78" s="377" t="s">
        <v>557</v>
      </c>
      <c r="F78" s="377">
        <v>239.5</v>
      </c>
      <c r="G78" s="375">
        <v>234.5</v>
      </c>
      <c r="H78" s="326">
        <v>234.5</v>
      </c>
      <c r="I78" s="326" t="s">
        <v>876</v>
      </c>
      <c r="J78" s="325" t="s">
        <v>930</v>
      </c>
      <c r="K78" s="326">
        <f t="shared" ref="K78" si="86">H78-F78</f>
        <v>-5</v>
      </c>
      <c r="L78" s="327">
        <f t="shared" ref="L78" si="87">(H78*N78)*0.07%</f>
        <v>410.37500000000006</v>
      </c>
      <c r="M78" s="328">
        <f t="shared" ref="M78" si="88">(K78*N78)-L78</f>
        <v>-12910.375</v>
      </c>
      <c r="N78" s="326">
        <v>2500</v>
      </c>
      <c r="O78" s="325" t="s">
        <v>567</v>
      </c>
      <c r="P78" s="329">
        <v>44809</v>
      </c>
      <c r="Q78" s="220"/>
      <c r="R78" s="223" t="s">
        <v>827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20">
        <v>9</v>
      </c>
      <c r="B79" s="297">
        <v>44809</v>
      </c>
      <c r="C79" s="299"/>
      <c r="D79" s="299" t="s">
        <v>929</v>
      </c>
      <c r="E79" s="298" t="s">
        <v>909</v>
      </c>
      <c r="F79" s="298">
        <v>117</v>
      </c>
      <c r="G79" s="320">
        <v>119</v>
      </c>
      <c r="H79" s="300">
        <v>115.5</v>
      </c>
      <c r="I79" s="300">
        <v>112</v>
      </c>
      <c r="J79" s="301" t="s">
        <v>931</v>
      </c>
      <c r="K79" s="300">
        <f>F79-H79</f>
        <v>1.5</v>
      </c>
      <c r="L79" s="302">
        <f t="shared" ref="L79:L81" si="89">(H79*N79)*0.07%</f>
        <v>501.2700000000001</v>
      </c>
      <c r="M79" s="303">
        <f t="shared" ref="M79:M81" si="90">(K79*N79)-L79</f>
        <v>8798.73</v>
      </c>
      <c r="N79" s="300">
        <v>6200</v>
      </c>
      <c r="O79" s="301" t="s">
        <v>555</v>
      </c>
      <c r="P79" s="297">
        <v>44809</v>
      </c>
      <c r="Q79" s="220"/>
      <c r="R79" s="223" t="s">
        <v>556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20">
        <v>10</v>
      </c>
      <c r="B80" s="297">
        <v>44810</v>
      </c>
      <c r="C80" s="299"/>
      <c r="D80" s="299" t="s">
        <v>919</v>
      </c>
      <c r="E80" s="298" t="s">
        <v>557</v>
      </c>
      <c r="F80" s="298">
        <v>370.5</v>
      </c>
      <c r="G80" s="320">
        <v>364</v>
      </c>
      <c r="H80" s="300">
        <v>375.5</v>
      </c>
      <c r="I80" s="300" t="s">
        <v>920</v>
      </c>
      <c r="J80" s="301" t="s">
        <v>955</v>
      </c>
      <c r="K80" s="300">
        <f t="shared" ref="K80:K81" si="91">H80-F80</f>
        <v>5</v>
      </c>
      <c r="L80" s="302">
        <f t="shared" si="89"/>
        <v>473.13000000000005</v>
      </c>
      <c r="M80" s="303">
        <f t="shared" si="90"/>
        <v>8526.8700000000008</v>
      </c>
      <c r="N80" s="300">
        <v>1800</v>
      </c>
      <c r="O80" s="301" t="s">
        <v>555</v>
      </c>
      <c r="P80" s="297">
        <v>44811</v>
      </c>
      <c r="Q80" s="220"/>
      <c r="R80" s="223" t="s">
        <v>556</v>
      </c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20">
        <v>11</v>
      </c>
      <c r="B81" s="297">
        <v>44810</v>
      </c>
      <c r="C81" s="299"/>
      <c r="D81" s="299" t="s">
        <v>941</v>
      </c>
      <c r="E81" s="298" t="s">
        <v>557</v>
      </c>
      <c r="F81" s="298">
        <v>825</v>
      </c>
      <c r="G81" s="320">
        <v>810</v>
      </c>
      <c r="H81" s="300">
        <v>836</v>
      </c>
      <c r="I81" s="300" t="s">
        <v>942</v>
      </c>
      <c r="J81" s="301" t="s">
        <v>987</v>
      </c>
      <c r="K81" s="300">
        <f t="shared" si="91"/>
        <v>11</v>
      </c>
      <c r="L81" s="302">
        <f t="shared" si="89"/>
        <v>585.20000000000005</v>
      </c>
      <c r="M81" s="303">
        <f t="shared" si="90"/>
        <v>10414.799999999999</v>
      </c>
      <c r="N81" s="300">
        <v>1000</v>
      </c>
      <c r="O81" s="301" t="s">
        <v>555</v>
      </c>
      <c r="P81" s="297">
        <v>44817</v>
      </c>
      <c r="Q81" s="220"/>
      <c r="R81" s="223" t="s">
        <v>556</v>
      </c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20">
        <v>12</v>
      </c>
      <c r="B82" s="297">
        <v>44811</v>
      </c>
      <c r="C82" s="299"/>
      <c r="D82" s="299" t="s">
        <v>945</v>
      </c>
      <c r="E82" s="298" t="s">
        <v>557</v>
      </c>
      <c r="F82" s="298">
        <v>2585</v>
      </c>
      <c r="G82" s="320">
        <v>2540</v>
      </c>
      <c r="H82" s="300">
        <v>2619</v>
      </c>
      <c r="I82" s="300" t="s">
        <v>946</v>
      </c>
      <c r="J82" s="301" t="s">
        <v>967</v>
      </c>
      <c r="K82" s="300">
        <f t="shared" ref="K82" si="92">H82-F82</f>
        <v>34</v>
      </c>
      <c r="L82" s="302">
        <f t="shared" ref="L82" si="93">(H82*N82)*0.07%</f>
        <v>549.99000000000012</v>
      </c>
      <c r="M82" s="303">
        <f t="shared" ref="M82" si="94">(K82*N82)-L82</f>
        <v>9650.01</v>
      </c>
      <c r="N82" s="300">
        <v>300</v>
      </c>
      <c r="O82" s="301" t="s">
        <v>555</v>
      </c>
      <c r="P82" s="297">
        <v>44813</v>
      </c>
      <c r="Q82" s="220"/>
      <c r="R82" s="223" t="s">
        <v>827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20">
        <v>13</v>
      </c>
      <c r="B83" s="297">
        <v>44811</v>
      </c>
      <c r="C83" s="299"/>
      <c r="D83" s="299" t="s">
        <v>947</v>
      </c>
      <c r="E83" s="298" t="s">
        <v>557</v>
      </c>
      <c r="F83" s="298">
        <v>750</v>
      </c>
      <c r="G83" s="320">
        <v>736</v>
      </c>
      <c r="H83" s="300">
        <v>759</v>
      </c>
      <c r="I83" s="300" t="s">
        <v>948</v>
      </c>
      <c r="J83" s="301" t="s">
        <v>958</v>
      </c>
      <c r="K83" s="300">
        <f t="shared" ref="K83:K85" si="95">H83-F83</f>
        <v>9</v>
      </c>
      <c r="L83" s="302">
        <f t="shared" ref="L83:L86" si="96">(H83*N83)*0.07%</f>
        <v>504.73500000000007</v>
      </c>
      <c r="M83" s="303">
        <f t="shared" ref="M83:M86" si="97">(K83*N83)-L83</f>
        <v>8045.2650000000003</v>
      </c>
      <c r="N83" s="300">
        <v>950</v>
      </c>
      <c r="O83" s="301" t="s">
        <v>555</v>
      </c>
      <c r="P83" s="297">
        <v>44811</v>
      </c>
      <c r="Q83" s="220"/>
      <c r="R83" s="223" t="s">
        <v>556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320">
        <v>14</v>
      </c>
      <c r="B84" s="297">
        <v>44811</v>
      </c>
      <c r="C84" s="299"/>
      <c r="D84" s="299" t="s">
        <v>949</v>
      </c>
      <c r="E84" s="298" t="s">
        <v>557</v>
      </c>
      <c r="F84" s="298">
        <v>1059</v>
      </c>
      <c r="G84" s="320">
        <v>1040</v>
      </c>
      <c r="H84" s="300">
        <v>1076</v>
      </c>
      <c r="I84" s="300" t="s">
        <v>950</v>
      </c>
      <c r="J84" s="301" t="s">
        <v>957</v>
      </c>
      <c r="K84" s="300">
        <f t="shared" si="95"/>
        <v>17</v>
      </c>
      <c r="L84" s="302">
        <f t="shared" si="96"/>
        <v>489.5800000000001</v>
      </c>
      <c r="M84" s="303">
        <f t="shared" si="97"/>
        <v>10560.42</v>
      </c>
      <c r="N84" s="300">
        <v>650</v>
      </c>
      <c r="O84" s="301" t="s">
        <v>555</v>
      </c>
      <c r="P84" s="297">
        <v>44811</v>
      </c>
      <c r="Q84" s="220"/>
      <c r="R84" s="223" t="s">
        <v>827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20">
        <v>15</v>
      </c>
      <c r="B85" s="297">
        <v>44811</v>
      </c>
      <c r="C85" s="299"/>
      <c r="D85" s="299" t="s">
        <v>951</v>
      </c>
      <c r="E85" s="298" t="s">
        <v>557</v>
      </c>
      <c r="F85" s="298">
        <v>933</v>
      </c>
      <c r="G85" s="320">
        <v>915</v>
      </c>
      <c r="H85" s="300">
        <v>943</v>
      </c>
      <c r="I85" s="300" t="s">
        <v>952</v>
      </c>
      <c r="J85" s="301" t="s">
        <v>956</v>
      </c>
      <c r="K85" s="300">
        <f t="shared" si="95"/>
        <v>10</v>
      </c>
      <c r="L85" s="302">
        <f t="shared" si="96"/>
        <v>462.07000000000005</v>
      </c>
      <c r="M85" s="303">
        <f t="shared" si="97"/>
        <v>6537.93</v>
      </c>
      <c r="N85" s="300">
        <v>700</v>
      </c>
      <c r="O85" s="301" t="s">
        <v>555</v>
      </c>
      <c r="P85" s="297">
        <v>44811</v>
      </c>
      <c r="Q85" s="220"/>
      <c r="R85" s="223" t="s">
        <v>556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375">
        <v>16</v>
      </c>
      <c r="B86" s="365">
        <v>44812</v>
      </c>
      <c r="C86" s="376"/>
      <c r="D86" s="376" t="s">
        <v>916</v>
      </c>
      <c r="E86" s="377" t="s">
        <v>909</v>
      </c>
      <c r="F86" s="377">
        <v>540</v>
      </c>
      <c r="G86" s="375">
        <v>548</v>
      </c>
      <c r="H86" s="326">
        <v>546</v>
      </c>
      <c r="I86" s="326" t="s">
        <v>960</v>
      </c>
      <c r="J86" s="325" t="s">
        <v>965</v>
      </c>
      <c r="K86" s="326">
        <f>F86-H86</f>
        <v>-6</v>
      </c>
      <c r="L86" s="327">
        <f t="shared" si="96"/>
        <v>573.30000000000007</v>
      </c>
      <c r="M86" s="328">
        <f t="shared" si="97"/>
        <v>-9573.2999999999993</v>
      </c>
      <c r="N86" s="326">
        <v>1500</v>
      </c>
      <c r="O86" s="325" t="s">
        <v>567</v>
      </c>
      <c r="P86" s="329">
        <v>44812</v>
      </c>
      <c r="Q86" s="220"/>
      <c r="R86" s="223" t="s">
        <v>556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20">
        <v>17</v>
      </c>
      <c r="B87" s="374">
        <v>44812</v>
      </c>
      <c r="C87" s="299"/>
      <c r="D87" s="299" t="s">
        <v>951</v>
      </c>
      <c r="E87" s="298" t="s">
        <v>557</v>
      </c>
      <c r="F87" s="298">
        <v>935</v>
      </c>
      <c r="G87" s="320">
        <v>918</v>
      </c>
      <c r="H87" s="300">
        <v>946.5</v>
      </c>
      <c r="I87" s="300" t="s">
        <v>961</v>
      </c>
      <c r="J87" s="301" t="s">
        <v>878</v>
      </c>
      <c r="K87" s="300">
        <f t="shared" ref="K87" si="98">H87-F87</f>
        <v>11.5</v>
      </c>
      <c r="L87" s="302">
        <f t="shared" ref="L87" si="99">(H87*N87)*0.07%</f>
        <v>463.78500000000008</v>
      </c>
      <c r="M87" s="303">
        <f t="shared" ref="M87" si="100">(K87*N87)-L87</f>
        <v>7586.2150000000001</v>
      </c>
      <c r="N87" s="300">
        <v>700</v>
      </c>
      <c r="O87" s="301" t="s">
        <v>555</v>
      </c>
      <c r="P87" s="297">
        <v>44813</v>
      </c>
      <c r="Q87" s="220"/>
      <c r="R87" s="223" t="s">
        <v>556</v>
      </c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320">
        <v>18</v>
      </c>
      <c r="B88" s="297">
        <v>44813</v>
      </c>
      <c r="C88" s="299"/>
      <c r="D88" s="299" t="s">
        <v>916</v>
      </c>
      <c r="E88" s="298" t="s">
        <v>557</v>
      </c>
      <c r="F88" s="298">
        <v>552</v>
      </c>
      <c r="G88" s="320">
        <v>544</v>
      </c>
      <c r="H88" s="300">
        <v>557.5</v>
      </c>
      <c r="I88" s="300" t="s">
        <v>968</v>
      </c>
      <c r="J88" s="301" t="s">
        <v>975</v>
      </c>
      <c r="K88" s="300">
        <f t="shared" ref="K88" si="101">H88-F88</f>
        <v>5.5</v>
      </c>
      <c r="L88" s="302">
        <f t="shared" ref="L88" si="102">(H88*N88)*0.07%</f>
        <v>585.37500000000011</v>
      </c>
      <c r="M88" s="303">
        <f t="shared" ref="M88" si="103">(K88*N88)-L88</f>
        <v>7664.625</v>
      </c>
      <c r="N88" s="300">
        <v>1500</v>
      </c>
      <c r="O88" s="301" t="s">
        <v>555</v>
      </c>
      <c r="P88" s="297">
        <v>44816</v>
      </c>
      <c r="Q88" s="220"/>
      <c r="R88" s="223" t="s">
        <v>556</v>
      </c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s="218" customFormat="1" ht="12.75" customHeight="1">
      <c r="A89" s="375">
        <v>19</v>
      </c>
      <c r="B89" s="329">
        <v>44816</v>
      </c>
      <c r="C89" s="376"/>
      <c r="D89" s="376" t="s">
        <v>972</v>
      </c>
      <c r="E89" s="377" t="s">
        <v>909</v>
      </c>
      <c r="F89" s="377">
        <v>2415</v>
      </c>
      <c r="G89" s="375">
        <v>2460</v>
      </c>
      <c r="H89" s="326">
        <v>2460</v>
      </c>
      <c r="I89" s="326" t="s">
        <v>973</v>
      </c>
      <c r="J89" s="325" t="s">
        <v>974</v>
      </c>
      <c r="K89" s="326">
        <f>F89-H89</f>
        <v>-45</v>
      </c>
      <c r="L89" s="327">
        <f t="shared" ref="L89:L90" si="104">(H89*N89)*0.07%</f>
        <v>430.50000000000006</v>
      </c>
      <c r="M89" s="328">
        <f t="shared" ref="M89:M90" si="105">(K89*N89)-L89</f>
        <v>-11680.5</v>
      </c>
      <c r="N89" s="326">
        <v>250</v>
      </c>
      <c r="O89" s="325" t="s">
        <v>567</v>
      </c>
      <c r="P89" s="329">
        <v>44816</v>
      </c>
      <c r="Q89" s="220"/>
      <c r="R89" s="223" t="s">
        <v>556</v>
      </c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63"/>
      <c r="AG89" s="260"/>
      <c r="AH89" s="220"/>
      <c r="AI89" s="220"/>
      <c r="AJ89" s="263"/>
      <c r="AK89" s="263"/>
      <c r="AL89" s="263"/>
    </row>
    <row r="90" spans="1:38" s="218" customFormat="1" ht="12.75" customHeight="1">
      <c r="A90" s="375">
        <v>20</v>
      </c>
      <c r="B90" s="329">
        <v>44816</v>
      </c>
      <c r="C90" s="376"/>
      <c r="D90" s="376" t="s">
        <v>945</v>
      </c>
      <c r="E90" s="377" t="s">
        <v>557</v>
      </c>
      <c r="F90" s="377">
        <v>2595</v>
      </c>
      <c r="G90" s="375">
        <v>2550</v>
      </c>
      <c r="H90" s="326">
        <v>2550</v>
      </c>
      <c r="I90" s="326" t="s">
        <v>976</v>
      </c>
      <c r="J90" s="325" t="s">
        <v>974</v>
      </c>
      <c r="K90" s="326">
        <f t="shared" ref="K90" si="106">H90-F90</f>
        <v>-45</v>
      </c>
      <c r="L90" s="327">
        <f t="shared" si="104"/>
        <v>535.50000000000011</v>
      </c>
      <c r="M90" s="328">
        <f t="shared" si="105"/>
        <v>-14035.5</v>
      </c>
      <c r="N90" s="326">
        <v>300</v>
      </c>
      <c r="O90" s="325" t="s">
        <v>567</v>
      </c>
      <c r="P90" s="329">
        <v>44820</v>
      </c>
      <c r="Q90" s="220"/>
      <c r="R90" s="223" t="s">
        <v>827</v>
      </c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63"/>
      <c r="AG90" s="260"/>
      <c r="AH90" s="220"/>
      <c r="AI90" s="220"/>
      <c r="AJ90" s="263"/>
      <c r="AK90" s="263"/>
      <c r="AL90" s="263"/>
    </row>
    <row r="91" spans="1:38" s="218" customFormat="1" ht="12.75" customHeight="1">
      <c r="A91" s="320">
        <v>21</v>
      </c>
      <c r="B91" s="297">
        <v>44816</v>
      </c>
      <c r="C91" s="299"/>
      <c r="D91" s="299" t="s">
        <v>977</v>
      </c>
      <c r="E91" s="298" t="s">
        <v>557</v>
      </c>
      <c r="F91" s="298">
        <v>1502</v>
      </c>
      <c r="G91" s="320">
        <v>1480</v>
      </c>
      <c r="H91" s="300">
        <v>1517.5</v>
      </c>
      <c r="I91" s="300" t="s">
        <v>978</v>
      </c>
      <c r="J91" s="301" t="s">
        <v>989</v>
      </c>
      <c r="K91" s="300">
        <f t="shared" ref="K91" si="107">H91-F91</f>
        <v>15.5</v>
      </c>
      <c r="L91" s="302">
        <f t="shared" ref="L91" si="108">(H91*N91)*0.07%</f>
        <v>584.23750000000007</v>
      </c>
      <c r="M91" s="303">
        <f t="shared" ref="M91" si="109">(K91*N91)-L91</f>
        <v>7940.7624999999998</v>
      </c>
      <c r="N91" s="300">
        <v>550</v>
      </c>
      <c r="O91" s="301" t="s">
        <v>555</v>
      </c>
      <c r="P91" s="297">
        <v>44817</v>
      </c>
      <c r="Q91" s="220"/>
      <c r="R91" s="223" t="s">
        <v>827</v>
      </c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63"/>
      <c r="AG91" s="260"/>
      <c r="AH91" s="220"/>
      <c r="AI91" s="220"/>
      <c r="AJ91" s="263"/>
      <c r="AK91" s="263"/>
      <c r="AL91" s="263"/>
    </row>
    <row r="92" spans="1:38" s="218" customFormat="1" ht="12.75" customHeight="1">
      <c r="A92" s="320">
        <v>22</v>
      </c>
      <c r="B92" s="297">
        <v>44816</v>
      </c>
      <c r="C92" s="299"/>
      <c r="D92" s="299" t="s">
        <v>979</v>
      </c>
      <c r="E92" s="298" t="s">
        <v>557</v>
      </c>
      <c r="F92" s="298">
        <v>1718</v>
      </c>
      <c r="G92" s="320">
        <v>16890</v>
      </c>
      <c r="H92" s="300">
        <v>1760</v>
      </c>
      <c r="I92" s="300" t="s">
        <v>1000</v>
      </c>
      <c r="J92" s="301" t="s">
        <v>988</v>
      </c>
      <c r="K92" s="300">
        <f t="shared" ref="K92:K94" si="110">H92-F92</f>
        <v>42</v>
      </c>
      <c r="L92" s="302">
        <f t="shared" ref="L92:L94" si="111">(H92*N92)*0.07%</f>
        <v>616.00000000000011</v>
      </c>
      <c r="M92" s="303">
        <f t="shared" ref="M92:M94" si="112">(K92*N92)-L92</f>
        <v>20384</v>
      </c>
      <c r="N92" s="300">
        <v>500</v>
      </c>
      <c r="O92" s="301" t="s">
        <v>555</v>
      </c>
      <c r="P92" s="297">
        <v>44817</v>
      </c>
      <c r="Q92" s="220"/>
      <c r="R92" s="223" t="s">
        <v>556</v>
      </c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63"/>
      <c r="AG92" s="260"/>
      <c r="AH92" s="220"/>
      <c r="AI92" s="220"/>
      <c r="AJ92" s="263"/>
      <c r="AK92" s="263"/>
      <c r="AL92" s="263"/>
    </row>
    <row r="93" spans="1:38" s="218" customFormat="1" ht="12.75" customHeight="1">
      <c r="A93" s="375">
        <v>23</v>
      </c>
      <c r="B93" s="413">
        <v>44817</v>
      </c>
      <c r="C93" s="376"/>
      <c r="D93" s="376" t="s">
        <v>994</v>
      </c>
      <c r="E93" s="377" t="s">
        <v>557</v>
      </c>
      <c r="F93" s="377">
        <v>3370</v>
      </c>
      <c r="G93" s="375">
        <v>3300</v>
      </c>
      <c r="H93" s="326">
        <v>3300</v>
      </c>
      <c r="I93" s="326" t="s">
        <v>995</v>
      </c>
      <c r="J93" s="325" t="s">
        <v>935</v>
      </c>
      <c r="K93" s="326">
        <f t="shared" si="110"/>
        <v>-70</v>
      </c>
      <c r="L93" s="327">
        <f t="shared" si="111"/>
        <v>462.00000000000006</v>
      </c>
      <c r="M93" s="328">
        <f t="shared" si="112"/>
        <v>-14462</v>
      </c>
      <c r="N93" s="326">
        <v>200</v>
      </c>
      <c r="O93" s="325" t="s">
        <v>567</v>
      </c>
      <c r="P93" s="329">
        <v>44818</v>
      </c>
      <c r="Q93" s="220"/>
      <c r="R93" s="223" t="s">
        <v>556</v>
      </c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63"/>
      <c r="AG93" s="260"/>
      <c r="AH93" s="220"/>
      <c r="AI93" s="220"/>
      <c r="AJ93" s="263"/>
      <c r="AK93" s="263"/>
      <c r="AL93" s="263"/>
    </row>
    <row r="94" spans="1:38" s="218" customFormat="1" ht="12.75" customHeight="1">
      <c r="A94" s="375">
        <v>24</v>
      </c>
      <c r="B94" s="413">
        <v>44817</v>
      </c>
      <c r="C94" s="376"/>
      <c r="D94" s="376" t="s">
        <v>996</v>
      </c>
      <c r="E94" s="377" t="s">
        <v>557</v>
      </c>
      <c r="F94" s="377">
        <v>548</v>
      </c>
      <c r="G94" s="375">
        <v>535</v>
      </c>
      <c r="H94" s="326">
        <v>535</v>
      </c>
      <c r="I94" s="326" t="s">
        <v>997</v>
      </c>
      <c r="J94" s="325" t="s">
        <v>1053</v>
      </c>
      <c r="K94" s="326">
        <f t="shared" si="110"/>
        <v>-13</v>
      </c>
      <c r="L94" s="327">
        <f t="shared" si="111"/>
        <v>374.50000000000006</v>
      </c>
      <c r="M94" s="328">
        <f t="shared" si="112"/>
        <v>-13374.5</v>
      </c>
      <c r="N94" s="326">
        <v>1000</v>
      </c>
      <c r="O94" s="325" t="s">
        <v>567</v>
      </c>
      <c r="P94" s="329">
        <v>44820</v>
      </c>
      <c r="Q94" s="220"/>
      <c r="R94" s="223" t="s">
        <v>827</v>
      </c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63"/>
      <c r="AG94" s="260"/>
      <c r="AH94" s="220"/>
      <c r="AI94" s="220"/>
      <c r="AJ94" s="263"/>
      <c r="AK94" s="263"/>
      <c r="AL94" s="263"/>
    </row>
    <row r="95" spans="1:38" s="218" customFormat="1" ht="12.75" customHeight="1">
      <c r="A95" s="375">
        <v>25</v>
      </c>
      <c r="B95" s="413">
        <v>44817</v>
      </c>
      <c r="C95" s="376"/>
      <c r="D95" s="376" t="s">
        <v>951</v>
      </c>
      <c r="E95" s="377" t="s">
        <v>557</v>
      </c>
      <c r="F95" s="377">
        <v>959</v>
      </c>
      <c r="G95" s="375">
        <v>940</v>
      </c>
      <c r="H95" s="326">
        <v>940</v>
      </c>
      <c r="I95" s="326" t="s">
        <v>998</v>
      </c>
      <c r="J95" s="325" t="s">
        <v>1010</v>
      </c>
      <c r="K95" s="326">
        <f t="shared" ref="K95:K97" si="113">H95-F95</f>
        <v>-19</v>
      </c>
      <c r="L95" s="327">
        <f t="shared" ref="L95:L97" si="114">(H95*N95)*0.07%</f>
        <v>460.60000000000008</v>
      </c>
      <c r="M95" s="328">
        <f t="shared" ref="M95:M97" si="115">(K95*N95)-L95</f>
        <v>-13760.6</v>
      </c>
      <c r="N95" s="326">
        <v>700</v>
      </c>
      <c r="O95" s="325" t="s">
        <v>567</v>
      </c>
      <c r="P95" s="329">
        <v>44818</v>
      </c>
      <c r="Q95" s="220"/>
      <c r="R95" s="223" t="s">
        <v>827</v>
      </c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63"/>
      <c r="AG95" s="260"/>
      <c r="AH95" s="220"/>
      <c r="AI95" s="220"/>
      <c r="AJ95" s="263"/>
      <c r="AK95" s="263"/>
      <c r="AL95" s="263"/>
    </row>
    <row r="96" spans="1:38" s="218" customFormat="1" ht="12.75" customHeight="1">
      <c r="A96" s="320">
        <v>26</v>
      </c>
      <c r="B96" s="297">
        <v>44818</v>
      </c>
      <c r="C96" s="299"/>
      <c r="D96" s="299" t="s">
        <v>1026</v>
      </c>
      <c r="E96" s="298" t="s">
        <v>557</v>
      </c>
      <c r="F96" s="298">
        <v>243.5</v>
      </c>
      <c r="G96" s="320">
        <v>238</v>
      </c>
      <c r="H96" s="300">
        <v>249</v>
      </c>
      <c r="I96" s="300" t="s">
        <v>938</v>
      </c>
      <c r="J96" s="301" t="s">
        <v>988</v>
      </c>
      <c r="K96" s="300">
        <f t="shared" si="113"/>
        <v>5.5</v>
      </c>
      <c r="L96" s="302">
        <f t="shared" si="114"/>
        <v>505.47000000000008</v>
      </c>
      <c r="M96" s="303">
        <f t="shared" si="115"/>
        <v>15444.53</v>
      </c>
      <c r="N96" s="300">
        <v>2900</v>
      </c>
      <c r="O96" s="301" t="s">
        <v>555</v>
      </c>
      <c r="P96" s="297">
        <v>44818</v>
      </c>
      <c r="Q96" s="220"/>
      <c r="R96" s="223" t="s">
        <v>827</v>
      </c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63"/>
      <c r="AG96" s="260"/>
      <c r="AH96" s="220"/>
      <c r="AI96" s="220"/>
      <c r="AJ96" s="263"/>
      <c r="AK96" s="263"/>
      <c r="AL96" s="263"/>
    </row>
    <row r="97" spans="1:38" s="218" customFormat="1" ht="12.75" customHeight="1">
      <c r="A97" s="375">
        <v>27</v>
      </c>
      <c r="B97" s="329">
        <v>44818</v>
      </c>
      <c r="C97" s="376"/>
      <c r="D97" s="376" t="s">
        <v>1033</v>
      </c>
      <c r="E97" s="377" t="s">
        <v>557</v>
      </c>
      <c r="F97" s="377">
        <v>1635</v>
      </c>
      <c r="G97" s="375">
        <v>1597</v>
      </c>
      <c r="H97" s="326">
        <v>1597</v>
      </c>
      <c r="I97" s="326" t="s">
        <v>1027</v>
      </c>
      <c r="J97" s="325" t="s">
        <v>1054</v>
      </c>
      <c r="K97" s="326">
        <f t="shared" si="113"/>
        <v>-38</v>
      </c>
      <c r="L97" s="327">
        <f t="shared" si="114"/>
        <v>391.26500000000004</v>
      </c>
      <c r="M97" s="328">
        <f t="shared" si="115"/>
        <v>-13691.264999999999</v>
      </c>
      <c r="N97" s="326">
        <v>350</v>
      </c>
      <c r="O97" s="325" t="s">
        <v>567</v>
      </c>
      <c r="P97" s="329">
        <v>44820</v>
      </c>
      <c r="Q97" s="220"/>
      <c r="R97" s="223" t="s">
        <v>556</v>
      </c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63"/>
      <c r="AG97" s="260"/>
      <c r="AH97" s="220"/>
      <c r="AI97" s="220"/>
      <c r="AJ97" s="263"/>
      <c r="AK97" s="263"/>
      <c r="AL97" s="263"/>
    </row>
    <row r="98" spans="1:38" s="218" customFormat="1" ht="12.75" customHeight="1">
      <c r="A98" s="433">
        <v>28</v>
      </c>
      <c r="B98" s="434">
        <v>44818</v>
      </c>
      <c r="C98" s="435"/>
      <c r="D98" s="435" t="s">
        <v>1028</v>
      </c>
      <c r="E98" s="436" t="s">
        <v>557</v>
      </c>
      <c r="F98" s="436">
        <v>110.25</v>
      </c>
      <c r="G98" s="433">
        <v>107.5</v>
      </c>
      <c r="H98" s="436">
        <v>107.5</v>
      </c>
      <c r="I98" s="436" t="s">
        <v>1031</v>
      </c>
      <c r="J98" s="325" t="s">
        <v>1045</v>
      </c>
      <c r="K98" s="326">
        <f t="shared" ref="K98:K99" si="116">H98-F98</f>
        <v>-2.75</v>
      </c>
      <c r="L98" s="327">
        <f t="shared" ref="L98:L99" si="117">(H98*N98)*0.07%</f>
        <v>319.81250000000006</v>
      </c>
      <c r="M98" s="328">
        <f t="shared" ref="M98:M99" si="118">(K98*N98)-L98</f>
        <v>-12007.3125</v>
      </c>
      <c r="N98" s="326">
        <v>4250</v>
      </c>
      <c r="O98" s="325" t="s">
        <v>567</v>
      </c>
      <c r="P98" s="329">
        <v>44819</v>
      </c>
      <c r="Q98" s="220"/>
      <c r="R98" s="223" t="s">
        <v>556</v>
      </c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63"/>
      <c r="AG98" s="260"/>
      <c r="AH98" s="220"/>
      <c r="AI98" s="220"/>
      <c r="AJ98" s="263"/>
      <c r="AK98" s="263"/>
      <c r="AL98" s="263"/>
    </row>
    <row r="99" spans="1:38" s="218" customFormat="1" ht="12.75" customHeight="1">
      <c r="A99" s="320">
        <v>29</v>
      </c>
      <c r="B99" s="297">
        <v>44818</v>
      </c>
      <c r="C99" s="299"/>
      <c r="D99" s="299" t="s">
        <v>1029</v>
      </c>
      <c r="E99" s="298" t="s">
        <v>557</v>
      </c>
      <c r="F99" s="298">
        <v>511</v>
      </c>
      <c r="G99" s="320">
        <v>499</v>
      </c>
      <c r="H99" s="300">
        <v>519</v>
      </c>
      <c r="I99" s="300" t="s">
        <v>1030</v>
      </c>
      <c r="J99" s="301" t="s">
        <v>1046</v>
      </c>
      <c r="K99" s="300">
        <f t="shared" si="116"/>
        <v>8</v>
      </c>
      <c r="L99" s="302">
        <f t="shared" si="117"/>
        <v>435.96000000000004</v>
      </c>
      <c r="M99" s="303">
        <f t="shared" si="118"/>
        <v>9164.0400000000009</v>
      </c>
      <c r="N99" s="298">
        <v>1200</v>
      </c>
      <c r="O99" s="301" t="s">
        <v>555</v>
      </c>
      <c r="P99" s="297">
        <v>44819</v>
      </c>
      <c r="Q99" s="220"/>
      <c r="R99" s="223" t="s">
        <v>827</v>
      </c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63"/>
      <c r="AG99" s="260"/>
      <c r="AH99" s="220"/>
      <c r="AI99" s="220"/>
      <c r="AJ99" s="263"/>
      <c r="AK99" s="263"/>
      <c r="AL99" s="263"/>
    </row>
    <row r="100" spans="1:38" s="218" customFormat="1" ht="12.75" customHeight="1">
      <c r="A100" s="320">
        <v>30</v>
      </c>
      <c r="B100" s="297">
        <v>44818</v>
      </c>
      <c r="C100" s="299"/>
      <c r="D100" s="299" t="s">
        <v>1032</v>
      </c>
      <c r="E100" s="298" t="s">
        <v>557</v>
      </c>
      <c r="F100" s="298">
        <v>112.5</v>
      </c>
      <c r="G100" s="320">
        <v>111.1</v>
      </c>
      <c r="H100" s="300">
        <v>113.75</v>
      </c>
      <c r="I100" s="300">
        <v>115</v>
      </c>
      <c r="J100" s="301" t="s">
        <v>1011</v>
      </c>
      <c r="K100" s="300">
        <f t="shared" ref="K100:K101" si="119">H100-F100</f>
        <v>1.25</v>
      </c>
      <c r="L100" s="302">
        <f t="shared" ref="L100:L101" si="120">(H100*N100)*0.07%</f>
        <v>907.72500000000014</v>
      </c>
      <c r="M100" s="303">
        <f t="shared" ref="M100:M101" si="121">(K100*N100)-L100</f>
        <v>13342.275</v>
      </c>
      <c r="N100" s="300">
        <v>11400</v>
      </c>
      <c r="O100" s="301" t="s">
        <v>555</v>
      </c>
      <c r="P100" s="297">
        <v>44819</v>
      </c>
      <c r="Q100" s="220"/>
      <c r="R100" s="223" t="s">
        <v>556</v>
      </c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63"/>
      <c r="AG100" s="260"/>
      <c r="AH100" s="220"/>
      <c r="AI100" s="220"/>
      <c r="AJ100" s="263"/>
      <c r="AK100" s="263"/>
      <c r="AL100" s="263"/>
    </row>
    <row r="101" spans="1:38" s="218" customFormat="1" ht="12.75" customHeight="1">
      <c r="A101" s="320">
        <v>31</v>
      </c>
      <c r="B101" s="297">
        <v>44820</v>
      </c>
      <c r="C101" s="299"/>
      <c r="D101" s="299" t="s">
        <v>1055</v>
      </c>
      <c r="E101" s="298" t="s">
        <v>557</v>
      </c>
      <c r="F101" s="298">
        <v>4345</v>
      </c>
      <c r="G101" s="320">
        <v>4230</v>
      </c>
      <c r="H101" s="300">
        <v>4412.5</v>
      </c>
      <c r="I101" s="300" t="s">
        <v>1056</v>
      </c>
      <c r="J101" s="301" t="s">
        <v>598</v>
      </c>
      <c r="K101" s="300">
        <f t="shared" si="119"/>
        <v>67.5</v>
      </c>
      <c r="L101" s="302">
        <f t="shared" si="120"/>
        <v>386.09375000000006</v>
      </c>
      <c r="M101" s="303">
        <f t="shared" si="121"/>
        <v>8051.40625</v>
      </c>
      <c r="N101" s="300">
        <v>125</v>
      </c>
      <c r="O101" s="301" t="s">
        <v>555</v>
      </c>
      <c r="P101" s="297">
        <v>44824</v>
      </c>
      <c r="Q101" s="220"/>
      <c r="R101" s="223" t="s">
        <v>827</v>
      </c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63"/>
      <c r="AG101" s="260"/>
      <c r="AH101" s="220"/>
      <c r="AI101" s="220"/>
      <c r="AJ101" s="263"/>
      <c r="AK101" s="263"/>
      <c r="AL101" s="263"/>
    </row>
    <row r="102" spans="1:38" s="218" customFormat="1" ht="12.75" customHeight="1">
      <c r="A102" s="375">
        <v>32</v>
      </c>
      <c r="B102" s="329">
        <v>44820</v>
      </c>
      <c r="C102" s="376"/>
      <c r="D102" s="376" t="s">
        <v>1057</v>
      </c>
      <c r="E102" s="377" t="s">
        <v>557</v>
      </c>
      <c r="F102" s="377">
        <v>2015</v>
      </c>
      <c r="G102" s="375">
        <v>1965</v>
      </c>
      <c r="H102" s="326">
        <v>1965</v>
      </c>
      <c r="I102" s="326" t="s">
        <v>1058</v>
      </c>
      <c r="J102" s="325" t="s">
        <v>1059</v>
      </c>
      <c r="K102" s="326">
        <f t="shared" ref="K102" si="122">H102-F102</f>
        <v>-50</v>
      </c>
      <c r="L102" s="327">
        <f t="shared" ref="L102:L103" si="123">(H102*N102)*0.07%</f>
        <v>412.65000000000003</v>
      </c>
      <c r="M102" s="328">
        <f t="shared" ref="M102:M103" si="124">(K102*N102)-L102</f>
        <v>-15412.65</v>
      </c>
      <c r="N102" s="326">
        <v>300</v>
      </c>
      <c r="O102" s="325" t="s">
        <v>567</v>
      </c>
      <c r="P102" s="329">
        <v>44820</v>
      </c>
      <c r="Q102" s="220"/>
      <c r="R102" s="223" t="s">
        <v>556</v>
      </c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63"/>
      <c r="AG102" s="260"/>
      <c r="AH102" s="220"/>
      <c r="AI102" s="220"/>
      <c r="AJ102" s="263"/>
      <c r="AK102" s="263"/>
      <c r="AL102" s="263"/>
    </row>
    <row r="103" spans="1:38" s="218" customFormat="1" ht="12.75" customHeight="1">
      <c r="A103" s="375">
        <v>33</v>
      </c>
      <c r="B103" s="329">
        <v>44823</v>
      </c>
      <c r="C103" s="376"/>
      <c r="D103" s="376" t="s">
        <v>1069</v>
      </c>
      <c r="E103" s="377" t="s">
        <v>909</v>
      </c>
      <c r="F103" s="377">
        <v>799</v>
      </c>
      <c r="G103" s="375">
        <v>810</v>
      </c>
      <c r="H103" s="326">
        <v>810</v>
      </c>
      <c r="I103" s="326" t="s">
        <v>1070</v>
      </c>
      <c r="J103" s="325" t="s">
        <v>1081</v>
      </c>
      <c r="K103" s="326">
        <f>F103-H103</f>
        <v>-11</v>
      </c>
      <c r="L103" s="327">
        <f t="shared" si="123"/>
        <v>680.40000000000009</v>
      </c>
      <c r="M103" s="328">
        <f t="shared" si="124"/>
        <v>-13880.4</v>
      </c>
      <c r="N103" s="326">
        <v>1200</v>
      </c>
      <c r="O103" s="325" t="s">
        <v>567</v>
      </c>
      <c r="P103" s="329">
        <v>44824</v>
      </c>
      <c r="Q103" s="220"/>
      <c r="R103" s="223" t="s">
        <v>827</v>
      </c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63"/>
      <c r="AG103" s="260"/>
      <c r="AH103" s="220"/>
      <c r="AI103" s="220"/>
      <c r="AJ103" s="263"/>
      <c r="AK103" s="263"/>
      <c r="AL103" s="263"/>
    </row>
    <row r="104" spans="1:38" s="218" customFormat="1" ht="12.75" customHeight="1">
      <c r="A104" s="375">
        <v>34</v>
      </c>
      <c r="B104" s="329">
        <v>44823</v>
      </c>
      <c r="C104" s="376"/>
      <c r="D104" s="376" t="s">
        <v>1071</v>
      </c>
      <c r="E104" s="377" t="s">
        <v>557</v>
      </c>
      <c r="F104" s="377">
        <v>1752.5</v>
      </c>
      <c r="G104" s="375">
        <v>1725</v>
      </c>
      <c r="H104" s="326">
        <v>1725</v>
      </c>
      <c r="I104" s="326" t="s">
        <v>1072</v>
      </c>
      <c r="J104" s="325" t="s">
        <v>1107</v>
      </c>
      <c r="K104" s="326">
        <f t="shared" ref="K104" si="125">H104-F104</f>
        <v>-27.5</v>
      </c>
      <c r="L104" s="327">
        <f t="shared" ref="L104" si="126">(H104*N104)*0.07%</f>
        <v>573.56250000000011</v>
      </c>
      <c r="M104" s="328">
        <f t="shared" ref="M104" si="127">(K104*N104)-L104</f>
        <v>-13636.0625</v>
      </c>
      <c r="N104" s="326">
        <v>475</v>
      </c>
      <c r="O104" s="325" t="s">
        <v>567</v>
      </c>
      <c r="P104" s="329">
        <v>44825</v>
      </c>
      <c r="Q104" s="220"/>
      <c r="R104" s="223" t="s">
        <v>556</v>
      </c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63"/>
      <c r="AG104" s="260"/>
      <c r="AH104" s="220"/>
      <c r="AI104" s="220"/>
      <c r="AJ104" s="263"/>
      <c r="AK104" s="263"/>
      <c r="AL104" s="263"/>
    </row>
    <row r="105" spans="1:38" s="218" customFormat="1" ht="12.75" customHeight="1">
      <c r="A105" s="320">
        <v>35</v>
      </c>
      <c r="B105" s="297">
        <v>44824</v>
      </c>
      <c r="C105" s="299"/>
      <c r="D105" s="299" t="s">
        <v>1079</v>
      </c>
      <c r="E105" s="298" t="s">
        <v>557</v>
      </c>
      <c r="F105" s="298">
        <v>397</v>
      </c>
      <c r="G105" s="320">
        <v>388</v>
      </c>
      <c r="H105" s="300">
        <v>404</v>
      </c>
      <c r="I105" s="300" t="s">
        <v>1080</v>
      </c>
      <c r="J105" s="301" t="s">
        <v>1082</v>
      </c>
      <c r="K105" s="300">
        <f t="shared" ref="K105" si="128">H105-F105</f>
        <v>7</v>
      </c>
      <c r="L105" s="302">
        <f t="shared" ref="L105:L106" si="129">(H105*N105)*0.07%</f>
        <v>424.20000000000005</v>
      </c>
      <c r="M105" s="303">
        <f t="shared" ref="M105:M106" si="130">(K105*N105)-L105</f>
        <v>10075.799999999999</v>
      </c>
      <c r="N105" s="300">
        <v>1500</v>
      </c>
      <c r="O105" s="301" t="s">
        <v>555</v>
      </c>
      <c r="P105" s="297">
        <v>44824</v>
      </c>
      <c r="Q105" s="220"/>
      <c r="R105" s="223" t="s">
        <v>827</v>
      </c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63"/>
      <c r="AG105" s="260"/>
      <c r="AH105" s="220"/>
      <c r="AI105" s="220"/>
      <c r="AJ105" s="263"/>
      <c r="AK105" s="263"/>
      <c r="AL105" s="263"/>
    </row>
    <row r="106" spans="1:38" s="218" customFormat="1" ht="12.75" customHeight="1">
      <c r="A106" s="320">
        <v>36</v>
      </c>
      <c r="B106" s="297">
        <v>44824</v>
      </c>
      <c r="C106" s="299"/>
      <c r="D106" s="299" t="s">
        <v>1083</v>
      </c>
      <c r="E106" s="298" t="s">
        <v>909</v>
      </c>
      <c r="F106" s="298">
        <v>919</v>
      </c>
      <c r="G106" s="320">
        <v>945</v>
      </c>
      <c r="H106" s="300">
        <v>894</v>
      </c>
      <c r="I106" s="300" t="s">
        <v>1084</v>
      </c>
      <c r="J106" s="301" t="s">
        <v>1125</v>
      </c>
      <c r="K106" s="300">
        <f>F106-H106</f>
        <v>25</v>
      </c>
      <c r="L106" s="302">
        <f t="shared" si="129"/>
        <v>312.90000000000003</v>
      </c>
      <c r="M106" s="303">
        <f t="shared" si="130"/>
        <v>12187.1</v>
      </c>
      <c r="N106" s="300">
        <v>500</v>
      </c>
      <c r="O106" s="301" t="s">
        <v>555</v>
      </c>
      <c r="P106" s="297">
        <v>44826</v>
      </c>
      <c r="Q106" s="220"/>
      <c r="R106" s="223" t="s">
        <v>827</v>
      </c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63"/>
      <c r="AG106" s="260"/>
      <c r="AH106" s="220"/>
      <c r="AI106" s="220"/>
      <c r="AJ106" s="263"/>
      <c r="AK106" s="263"/>
      <c r="AL106" s="263"/>
    </row>
    <row r="107" spans="1:38" s="218" customFormat="1" ht="12.75" customHeight="1">
      <c r="A107" s="320">
        <v>37</v>
      </c>
      <c r="B107" s="297">
        <v>44824</v>
      </c>
      <c r="C107" s="299"/>
      <c r="D107" s="299" t="s">
        <v>1085</v>
      </c>
      <c r="E107" s="298" t="s">
        <v>557</v>
      </c>
      <c r="F107" s="298">
        <v>3155</v>
      </c>
      <c r="G107" s="320">
        <v>3095</v>
      </c>
      <c r="H107" s="300">
        <v>3197.5</v>
      </c>
      <c r="I107" s="300" t="s">
        <v>1086</v>
      </c>
      <c r="J107" s="301" t="s">
        <v>1101</v>
      </c>
      <c r="K107" s="300">
        <f t="shared" ref="K107:K108" si="131">H107-F107</f>
        <v>42.5</v>
      </c>
      <c r="L107" s="302">
        <f t="shared" ref="L107:L108" si="132">(H107*N107)*0.07%</f>
        <v>559.56250000000011</v>
      </c>
      <c r="M107" s="303">
        <f t="shared" ref="M107:M108" si="133">(K107*N107)-L107</f>
        <v>10065.4375</v>
      </c>
      <c r="N107" s="300">
        <v>250</v>
      </c>
      <c r="O107" s="301" t="s">
        <v>555</v>
      </c>
      <c r="P107" s="297">
        <v>44824</v>
      </c>
      <c r="Q107" s="220"/>
      <c r="R107" s="223" t="s">
        <v>556</v>
      </c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63"/>
      <c r="AG107" s="260"/>
      <c r="AH107" s="220"/>
      <c r="AI107" s="220"/>
      <c r="AJ107" s="263"/>
      <c r="AK107" s="263"/>
      <c r="AL107" s="263"/>
    </row>
    <row r="108" spans="1:38" s="218" customFormat="1" ht="12.75" customHeight="1">
      <c r="A108" s="377">
        <v>38</v>
      </c>
      <c r="B108" s="329">
        <v>44824</v>
      </c>
      <c r="C108" s="376"/>
      <c r="D108" s="376" t="s">
        <v>1087</v>
      </c>
      <c r="E108" s="377" t="s">
        <v>557</v>
      </c>
      <c r="F108" s="377">
        <v>2980</v>
      </c>
      <c r="G108" s="377">
        <v>2930</v>
      </c>
      <c r="H108" s="326">
        <v>2930</v>
      </c>
      <c r="I108" s="326" t="s">
        <v>1088</v>
      </c>
      <c r="J108" s="325" t="s">
        <v>1059</v>
      </c>
      <c r="K108" s="326">
        <f t="shared" si="131"/>
        <v>-50</v>
      </c>
      <c r="L108" s="327">
        <f t="shared" si="132"/>
        <v>564.02500000000009</v>
      </c>
      <c r="M108" s="328">
        <f t="shared" si="133"/>
        <v>-14314.025</v>
      </c>
      <c r="N108" s="326">
        <v>275</v>
      </c>
      <c r="O108" s="325" t="s">
        <v>567</v>
      </c>
      <c r="P108" s="329">
        <v>44825</v>
      </c>
      <c r="Q108" s="220"/>
      <c r="R108" s="223" t="s">
        <v>827</v>
      </c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63"/>
      <c r="AG108" s="260"/>
      <c r="AH108" s="220"/>
      <c r="AI108" s="220"/>
      <c r="AJ108" s="263"/>
      <c r="AK108" s="263"/>
      <c r="AL108" s="263"/>
    </row>
    <row r="109" spans="1:38" s="218" customFormat="1" ht="12.75" customHeight="1">
      <c r="A109" s="377">
        <v>39</v>
      </c>
      <c r="B109" s="329">
        <v>44826</v>
      </c>
      <c r="C109" s="376"/>
      <c r="D109" s="376" t="s">
        <v>1079</v>
      </c>
      <c r="E109" s="377" t="s">
        <v>557</v>
      </c>
      <c r="F109" s="377">
        <v>405</v>
      </c>
      <c r="G109" s="377">
        <v>395</v>
      </c>
      <c r="H109" s="326">
        <v>395</v>
      </c>
      <c r="I109" s="326" t="s">
        <v>1120</v>
      </c>
      <c r="J109" s="325" t="s">
        <v>1155</v>
      </c>
      <c r="K109" s="326">
        <f t="shared" ref="K109" si="134">H109-F109</f>
        <v>-10</v>
      </c>
      <c r="L109" s="327">
        <f t="shared" ref="L109" si="135">(H109*N109)*0.07%</f>
        <v>414.75000000000006</v>
      </c>
      <c r="M109" s="328">
        <f t="shared" ref="M109" si="136">(K109*N109)-L109</f>
        <v>-15414.75</v>
      </c>
      <c r="N109" s="326">
        <v>1500</v>
      </c>
      <c r="O109" s="325" t="s">
        <v>567</v>
      </c>
      <c r="P109" s="329">
        <v>44830</v>
      </c>
      <c r="Q109" s="220"/>
      <c r="R109" s="223" t="s">
        <v>827</v>
      </c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63"/>
      <c r="AG109" s="260"/>
      <c r="AH109" s="220"/>
      <c r="AI109" s="220"/>
      <c r="AJ109" s="263"/>
      <c r="AK109" s="263"/>
      <c r="AL109" s="263"/>
    </row>
    <row r="110" spans="1:38" s="218" customFormat="1" ht="12.75" customHeight="1">
      <c r="A110" s="377">
        <v>40</v>
      </c>
      <c r="B110" s="329">
        <v>44826</v>
      </c>
      <c r="C110" s="376"/>
      <c r="D110" s="376" t="s">
        <v>1085</v>
      </c>
      <c r="E110" s="377" t="s">
        <v>557</v>
      </c>
      <c r="F110" s="377">
        <v>3155</v>
      </c>
      <c r="G110" s="377">
        <v>3095</v>
      </c>
      <c r="H110" s="326">
        <v>3095</v>
      </c>
      <c r="I110" s="326" t="s">
        <v>1086</v>
      </c>
      <c r="J110" s="325" t="s">
        <v>1133</v>
      </c>
      <c r="K110" s="326">
        <f t="shared" ref="K110" si="137">H110-F110</f>
        <v>-60</v>
      </c>
      <c r="L110" s="327">
        <f t="shared" ref="L110" si="138">(H110*N110)*0.07%</f>
        <v>541.62500000000011</v>
      </c>
      <c r="M110" s="328">
        <f t="shared" ref="M110" si="139">(K110*N110)-L110</f>
        <v>-15541.625</v>
      </c>
      <c r="N110" s="326">
        <v>250</v>
      </c>
      <c r="O110" s="325" t="s">
        <v>567</v>
      </c>
      <c r="P110" s="329">
        <v>44826</v>
      </c>
      <c r="Q110" s="220"/>
      <c r="R110" s="223" t="s">
        <v>556</v>
      </c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63"/>
      <c r="AG110" s="260"/>
      <c r="AH110" s="220"/>
      <c r="AI110" s="220"/>
      <c r="AJ110" s="263"/>
      <c r="AK110" s="263"/>
      <c r="AL110" s="263"/>
    </row>
    <row r="111" spans="1:38" s="218" customFormat="1" ht="12.75" customHeight="1">
      <c r="A111" s="221">
        <v>41</v>
      </c>
      <c r="B111" s="219">
        <v>44826</v>
      </c>
      <c r="C111" s="276"/>
      <c r="D111" s="276" t="s">
        <v>1121</v>
      </c>
      <c r="E111" s="221" t="s">
        <v>557</v>
      </c>
      <c r="F111" s="221" t="s">
        <v>1122</v>
      </c>
      <c r="G111" s="221">
        <v>1560</v>
      </c>
      <c r="H111" s="222"/>
      <c r="I111" s="222" t="s">
        <v>1123</v>
      </c>
      <c r="J111" s="252" t="s">
        <v>558</v>
      </c>
      <c r="K111" s="276"/>
      <c r="L111" s="221"/>
      <c r="M111" s="221"/>
      <c r="N111" s="221"/>
      <c r="O111" s="222"/>
      <c r="P111" s="222"/>
      <c r="Q111" s="220"/>
      <c r="R111" s="223" t="s">
        <v>827</v>
      </c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63"/>
      <c r="AG111" s="260"/>
      <c r="AH111" s="220"/>
      <c r="AI111" s="220"/>
      <c r="AJ111" s="263"/>
      <c r="AK111" s="263"/>
      <c r="AL111" s="263"/>
    </row>
    <row r="112" spans="1:38" s="218" customFormat="1" ht="12.75" customHeight="1">
      <c r="A112" s="377">
        <v>42</v>
      </c>
      <c r="B112" s="329">
        <v>44826</v>
      </c>
      <c r="C112" s="376"/>
      <c r="D112" s="376" t="s">
        <v>875</v>
      </c>
      <c r="E112" s="377" t="s">
        <v>557</v>
      </c>
      <c r="F112" s="377">
        <v>239.5</v>
      </c>
      <c r="G112" s="377">
        <v>234.5</v>
      </c>
      <c r="H112" s="326">
        <v>234.5</v>
      </c>
      <c r="I112" s="326" t="s">
        <v>876</v>
      </c>
      <c r="J112" s="325" t="s">
        <v>930</v>
      </c>
      <c r="K112" s="326">
        <f t="shared" ref="K112" si="140">H112-F112</f>
        <v>-5</v>
      </c>
      <c r="L112" s="327">
        <f t="shared" ref="L112" si="141">(H112*N112)*0.07%</f>
        <v>410.37500000000006</v>
      </c>
      <c r="M112" s="328">
        <f t="shared" ref="M112" si="142">(K112*N112)-L112</f>
        <v>-12910.375</v>
      </c>
      <c r="N112" s="326">
        <v>2500</v>
      </c>
      <c r="O112" s="325" t="s">
        <v>567</v>
      </c>
      <c r="P112" s="329">
        <v>44827</v>
      </c>
      <c r="Q112" s="220"/>
      <c r="R112" s="223" t="s">
        <v>556</v>
      </c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63"/>
      <c r="AG112" s="260"/>
      <c r="AH112" s="220"/>
      <c r="AI112" s="220"/>
      <c r="AJ112" s="263"/>
      <c r="AK112" s="263"/>
      <c r="AL112" s="263"/>
    </row>
    <row r="113" spans="1:38" s="218" customFormat="1" ht="12.75" customHeight="1">
      <c r="A113" s="298">
        <v>43</v>
      </c>
      <c r="B113" s="297">
        <v>44826</v>
      </c>
      <c r="C113" s="299"/>
      <c r="D113" s="299" t="s">
        <v>1029</v>
      </c>
      <c r="E113" s="298" t="s">
        <v>557</v>
      </c>
      <c r="F113" s="298">
        <v>501</v>
      </c>
      <c r="G113" s="298">
        <v>490</v>
      </c>
      <c r="H113" s="300">
        <v>511.5</v>
      </c>
      <c r="I113" s="300" t="s">
        <v>1124</v>
      </c>
      <c r="J113" s="301" t="s">
        <v>675</v>
      </c>
      <c r="K113" s="300">
        <f t="shared" ref="K113:K114" si="143">H113-F113</f>
        <v>10.5</v>
      </c>
      <c r="L113" s="302">
        <f t="shared" ref="L113:L114" si="144">(H113*N113)*0.07%</f>
        <v>447.56250000000006</v>
      </c>
      <c r="M113" s="303">
        <f t="shared" ref="M113:M114" si="145">(K113*N113)-L113</f>
        <v>12677.4375</v>
      </c>
      <c r="N113" s="300">
        <v>1250</v>
      </c>
      <c r="O113" s="301" t="s">
        <v>555</v>
      </c>
      <c r="P113" s="297">
        <v>44826</v>
      </c>
      <c r="Q113" s="220"/>
      <c r="R113" s="223" t="s">
        <v>827</v>
      </c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63"/>
      <c r="AG113" s="260"/>
      <c r="AH113" s="220"/>
      <c r="AI113" s="220"/>
      <c r="AJ113" s="263"/>
      <c r="AK113" s="263"/>
      <c r="AL113" s="263"/>
    </row>
    <row r="114" spans="1:38" s="218" customFormat="1" ht="12.75" customHeight="1">
      <c r="A114" s="342">
        <v>44</v>
      </c>
      <c r="B114" s="365">
        <v>44827</v>
      </c>
      <c r="C114" s="465"/>
      <c r="D114" s="465" t="s">
        <v>949</v>
      </c>
      <c r="E114" s="342" t="s">
        <v>557</v>
      </c>
      <c r="F114" s="342">
        <v>1040</v>
      </c>
      <c r="G114" s="342">
        <v>1020</v>
      </c>
      <c r="H114" s="345">
        <v>1020</v>
      </c>
      <c r="I114" s="345" t="s">
        <v>1139</v>
      </c>
      <c r="J114" s="325" t="s">
        <v>930</v>
      </c>
      <c r="K114" s="326">
        <f t="shared" si="143"/>
        <v>-20</v>
      </c>
      <c r="L114" s="327">
        <f t="shared" si="144"/>
        <v>428.40000000000003</v>
      </c>
      <c r="M114" s="328">
        <f t="shared" si="145"/>
        <v>-12428.4</v>
      </c>
      <c r="N114" s="326">
        <v>600</v>
      </c>
      <c r="O114" s="325" t="s">
        <v>567</v>
      </c>
      <c r="P114" s="329">
        <v>44830</v>
      </c>
      <c r="Q114" s="220"/>
      <c r="R114" s="223" t="s">
        <v>827</v>
      </c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63"/>
      <c r="AG114" s="260"/>
      <c r="AH114" s="220"/>
      <c r="AI114" s="220"/>
      <c r="AJ114" s="263"/>
      <c r="AK114" s="263"/>
      <c r="AL114" s="263"/>
    </row>
    <row r="115" spans="1:38" s="218" customFormat="1" ht="12.75" customHeight="1">
      <c r="A115" s="357">
        <v>45</v>
      </c>
      <c r="B115" s="358">
        <v>44827</v>
      </c>
      <c r="C115" s="460"/>
      <c r="D115" s="460" t="s">
        <v>1140</v>
      </c>
      <c r="E115" s="357" t="s">
        <v>557</v>
      </c>
      <c r="F115" s="357" t="s">
        <v>1141</v>
      </c>
      <c r="G115" s="357">
        <v>3310</v>
      </c>
      <c r="H115" s="361"/>
      <c r="I115" s="361" t="s">
        <v>1142</v>
      </c>
      <c r="J115" s="361" t="s">
        <v>558</v>
      </c>
      <c r="K115" s="361"/>
      <c r="L115" s="363"/>
      <c r="M115" s="364"/>
      <c r="N115" s="361"/>
      <c r="O115" s="361"/>
      <c r="P115" s="358"/>
      <c r="Q115" s="220"/>
      <c r="R115" s="223" t="s">
        <v>556</v>
      </c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/>
      <c r="AF115" s="263"/>
      <c r="AG115" s="260"/>
      <c r="AH115" s="220"/>
      <c r="AI115" s="220"/>
      <c r="AJ115" s="263"/>
      <c r="AK115" s="263"/>
      <c r="AL115" s="263"/>
    </row>
    <row r="116" spans="1:38" s="218" customFormat="1" ht="12.75" customHeight="1">
      <c r="A116" s="338">
        <v>46</v>
      </c>
      <c r="B116" s="374">
        <v>44830</v>
      </c>
      <c r="C116" s="466"/>
      <c r="D116" s="466" t="s">
        <v>1156</v>
      </c>
      <c r="E116" s="338" t="s">
        <v>557</v>
      </c>
      <c r="F116" s="338">
        <v>17015</v>
      </c>
      <c r="G116" s="338">
        <v>16850</v>
      </c>
      <c r="H116" s="341">
        <v>17125</v>
      </c>
      <c r="I116" s="341" t="s">
        <v>1157</v>
      </c>
      <c r="J116" s="301" t="s">
        <v>1158</v>
      </c>
      <c r="K116" s="300">
        <f t="shared" ref="K116" si="146">H116-F116</f>
        <v>110</v>
      </c>
      <c r="L116" s="302">
        <f t="shared" ref="L116" si="147">(H116*N116)*0.07%</f>
        <v>599.37500000000011</v>
      </c>
      <c r="M116" s="303">
        <f t="shared" ref="M116" si="148">(K116*N116)-L116</f>
        <v>4900.625</v>
      </c>
      <c r="N116" s="300">
        <v>50</v>
      </c>
      <c r="O116" s="301" t="s">
        <v>555</v>
      </c>
      <c r="P116" s="297">
        <v>44830</v>
      </c>
      <c r="Q116" s="220"/>
      <c r="R116" s="223" t="s">
        <v>556</v>
      </c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  <c r="AC116" s="217"/>
      <c r="AD116" s="217"/>
      <c r="AE116" s="217"/>
      <c r="AF116" s="263"/>
      <c r="AG116" s="260"/>
      <c r="AH116" s="220"/>
      <c r="AI116" s="220"/>
      <c r="AJ116" s="263"/>
      <c r="AK116" s="263"/>
      <c r="AL116" s="263"/>
    </row>
    <row r="117" spans="1:38" s="218" customFormat="1" ht="12.75" customHeight="1">
      <c r="A117" s="357">
        <v>47</v>
      </c>
      <c r="B117" s="358">
        <v>44830</v>
      </c>
      <c r="C117" s="460"/>
      <c r="D117" s="460" t="s">
        <v>1159</v>
      </c>
      <c r="E117" s="357" t="s">
        <v>557</v>
      </c>
      <c r="F117" s="357" t="s">
        <v>1160</v>
      </c>
      <c r="G117" s="357">
        <v>885</v>
      </c>
      <c r="H117" s="361"/>
      <c r="I117" s="361" t="s">
        <v>1161</v>
      </c>
      <c r="J117" s="361" t="s">
        <v>558</v>
      </c>
      <c r="K117" s="361"/>
      <c r="L117" s="363"/>
      <c r="M117" s="364"/>
      <c r="N117" s="361"/>
      <c r="O117" s="361"/>
      <c r="P117" s="358"/>
      <c r="Q117" s="220"/>
      <c r="R117" s="223" t="s">
        <v>556</v>
      </c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63"/>
      <c r="AG117" s="260"/>
      <c r="AH117" s="220"/>
      <c r="AI117" s="220"/>
      <c r="AJ117" s="263"/>
      <c r="AK117" s="263"/>
      <c r="AL117" s="263"/>
    </row>
    <row r="118" spans="1:38" s="218" customFormat="1" ht="12.75" customHeight="1">
      <c r="A118" s="357"/>
      <c r="B118" s="358"/>
      <c r="C118" s="460"/>
      <c r="D118" s="460"/>
      <c r="E118" s="357"/>
      <c r="F118" s="357"/>
      <c r="G118" s="357"/>
      <c r="H118" s="361"/>
      <c r="I118" s="361"/>
      <c r="J118" s="361"/>
      <c r="K118" s="361"/>
      <c r="L118" s="363"/>
      <c r="M118" s="364"/>
      <c r="N118" s="361"/>
      <c r="O118" s="361"/>
      <c r="P118" s="358"/>
      <c r="Q118" s="220"/>
      <c r="R118" s="223"/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  <c r="AC118" s="217"/>
      <c r="AD118" s="217"/>
      <c r="AE118" s="217"/>
      <c r="AF118" s="263"/>
      <c r="AG118" s="260"/>
      <c r="AH118" s="220"/>
      <c r="AI118" s="220"/>
      <c r="AJ118" s="263"/>
      <c r="AK118" s="263"/>
      <c r="AL118" s="263"/>
    </row>
    <row r="119" spans="1:38" s="218" customFormat="1" ht="12.75" customHeight="1">
      <c r="A119" s="221"/>
      <c r="B119" s="219"/>
      <c r="C119" s="276"/>
      <c r="D119" s="276"/>
      <c r="E119" s="221"/>
      <c r="F119" s="221"/>
      <c r="G119" s="221"/>
      <c r="H119" s="222"/>
      <c r="I119" s="222"/>
      <c r="J119" s="252"/>
      <c r="K119" s="276"/>
      <c r="L119" s="221"/>
      <c r="M119" s="221"/>
      <c r="N119" s="221"/>
      <c r="O119" s="222"/>
      <c r="P119" s="222"/>
      <c r="Q119" s="220"/>
      <c r="R119" s="223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63"/>
      <c r="AG119" s="260"/>
      <c r="AH119" s="220"/>
      <c r="AI119" s="220"/>
      <c r="AJ119" s="263"/>
      <c r="AK119" s="263"/>
      <c r="AL119" s="263"/>
    </row>
    <row r="120" spans="1:38" ht="13.5" customHeight="1">
      <c r="A120" s="263"/>
      <c r="B120" s="260"/>
      <c r="C120" s="220"/>
      <c r="D120" s="220"/>
      <c r="E120" s="263"/>
      <c r="F120" s="263"/>
      <c r="G120" s="263"/>
      <c r="H120" s="264"/>
      <c r="I120" s="264"/>
      <c r="J120" s="291"/>
      <c r="K120" s="264"/>
      <c r="L120" s="265"/>
      <c r="M120" s="292"/>
      <c r="N120" s="264"/>
      <c r="O120" s="293"/>
      <c r="P120" s="267"/>
      <c r="Q120" s="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97"/>
      <c r="B121" s="98"/>
      <c r="C121" s="131"/>
      <c r="D121" s="139"/>
      <c r="E121" s="140"/>
      <c r="F121" s="97"/>
      <c r="G121" s="97"/>
      <c r="H121" s="97"/>
      <c r="I121" s="132"/>
      <c r="J121" s="132"/>
      <c r="K121" s="132"/>
      <c r="L121" s="132"/>
      <c r="M121" s="132"/>
      <c r="N121" s="132"/>
      <c r="O121" s="132"/>
      <c r="P121" s="132"/>
      <c r="Q121" s="41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41"/>
      <c r="AG121" s="41"/>
      <c r="AH121" s="41"/>
      <c r="AI121" s="41"/>
      <c r="AJ121" s="41"/>
      <c r="AK121" s="41"/>
      <c r="AL121" s="41"/>
    </row>
    <row r="122" spans="1:38" ht="12.75" customHeight="1">
      <c r="A122" s="141"/>
      <c r="B122" s="98"/>
      <c r="C122" s="99"/>
      <c r="D122" s="142"/>
      <c r="E122" s="102"/>
      <c r="F122" s="102"/>
      <c r="G122" s="102"/>
      <c r="H122" s="102"/>
      <c r="I122" s="102"/>
      <c r="J122" s="6"/>
      <c r="K122" s="102"/>
      <c r="L122" s="102"/>
      <c r="M122" s="6"/>
      <c r="N122" s="1"/>
      <c r="O122" s="99"/>
      <c r="P122" s="41"/>
      <c r="Q122" s="4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1"/>
      <c r="AG122" s="41"/>
      <c r="AH122" s="41"/>
      <c r="AI122" s="41"/>
      <c r="AJ122" s="41"/>
      <c r="AK122" s="41"/>
      <c r="AL122" s="41"/>
    </row>
    <row r="123" spans="1:38" ht="38.25" customHeight="1">
      <c r="A123" s="143" t="s">
        <v>577</v>
      </c>
      <c r="B123" s="143"/>
      <c r="C123" s="143"/>
      <c r="D123" s="143"/>
      <c r="E123" s="144"/>
      <c r="F123" s="102"/>
      <c r="G123" s="102"/>
      <c r="H123" s="102"/>
      <c r="I123" s="102"/>
      <c r="J123" s="1"/>
      <c r="K123" s="6"/>
      <c r="L123" s="6"/>
      <c r="M123" s="6"/>
      <c r="N123" s="1"/>
      <c r="O123" s="1"/>
      <c r="P123" s="41"/>
      <c r="Q123" s="41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41"/>
      <c r="AG123" s="41"/>
      <c r="AH123" s="41"/>
      <c r="AI123" s="41"/>
      <c r="AJ123" s="41"/>
      <c r="AK123" s="41"/>
      <c r="AL123" s="41"/>
    </row>
    <row r="124" spans="1:38" ht="14.25" customHeight="1">
      <c r="A124" s="94" t="s">
        <v>16</v>
      </c>
      <c r="B124" s="94" t="s">
        <v>532</v>
      </c>
      <c r="C124" s="94"/>
      <c r="D124" s="95" t="s">
        <v>543</v>
      </c>
      <c r="E124" s="94" t="s">
        <v>544</v>
      </c>
      <c r="F124" s="94" t="s">
        <v>545</v>
      </c>
      <c r="G124" s="94" t="s">
        <v>565</v>
      </c>
      <c r="H124" s="94" t="s">
        <v>547</v>
      </c>
      <c r="I124" s="94" t="s">
        <v>548</v>
      </c>
      <c r="J124" s="93" t="s">
        <v>549</v>
      </c>
      <c r="K124" s="93" t="s">
        <v>578</v>
      </c>
      <c r="L124" s="96" t="s">
        <v>551</v>
      </c>
      <c r="M124" s="138" t="s">
        <v>574</v>
      </c>
      <c r="N124" s="94" t="s">
        <v>575</v>
      </c>
      <c r="O124" s="94" t="s">
        <v>553</v>
      </c>
      <c r="P124" s="95" t="s">
        <v>554</v>
      </c>
      <c r="Q124" s="41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41"/>
      <c r="AG124" s="41"/>
      <c r="AH124" s="41"/>
      <c r="AI124" s="41"/>
      <c r="AJ124" s="41"/>
      <c r="AK124" s="41"/>
      <c r="AL124" s="41"/>
    </row>
    <row r="125" spans="1:38" s="337" customFormat="1" ht="12" customHeight="1">
      <c r="A125" s="342">
        <v>1</v>
      </c>
      <c r="B125" s="365">
        <v>44803</v>
      </c>
      <c r="C125" s="343"/>
      <c r="D125" s="344" t="s">
        <v>886</v>
      </c>
      <c r="E125" s="342" t="s">
        <v>557</v>
      </c>
      <c r="F125" s="342">
        <v>390</v>
      </c>
      <c r="G125" s="342">
        <v>280</v>
      </c>
      <c r="H125" s="345">
        <v>280</v>
      </c>
      <c r="I125" s="366" t="s">
        <v>887</v>
      </c>
      <c r="J125" s="325" t="s">
        <v>896</v>
      </c>
      <c r="K125" s="326">
        <f t="shared" ref="K125:K126" si="149">H125-F125</f>
        <v>-110</v>
      </c>
      <c r="L125" s="327">
        <v>100</v>
      </c>
      <c r="M125" s="328">
        <f t="shared" ref="M125:M126" si="150">(K125*N125)-L125</f>
        <v>-2850</v>
      </c>
      <c r="N125" s="326">
        <v>25</v>
      </c>
      <c r="O125" s="325" t="s">
        <v>567</v>
      </c>
      <c r="P125" s="329">
        <v>44805</v>
      </c>
      <c r="Q125" s="1"/>
      <c r="R125" s="6" t="s">
        <v>556</v>
      </c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36"/>
    </row>
    <row r="126" spans="1:38" s="337" customFormat="1" ht="12" customHeight="1">
      <c r="A126" s="338">
        <v>2</v>
      </c>
      <c r="B126" s="297">
        <v>44805</v>
      </c>
      <c r="C126" s="339"/>
      <c r="D126" s="340" t="s">
        <v>897</v>
      </c>
      <c r="E126" s="338" t="s">
        <v>557</v>
      </c>
      <c r="F126" s="338">
        <v>120</v>
      </c>
      <c r="G126" s="338">
        <v>30</v>
      </c>
      <c r="H126" s="341">
        <v>175</v>
      </c>
      <c r="I126" s="347" t="s">
        <v>898</v>
      </c>
      <c r="J126" s="301" t="s">
        <v>693</v>
      </c>
      <c r="K126" s="300">
        <f t="shared" si="149"/>
        <v>55</v>
      </c>
      <c r="L126" s="302">
        <v>100</v>
      </c>
      <c r="M126" s="303">
        <f t="shared" si="150"/>
        <v>1275</v>
      </c>
      <c r="N126" s="300">
        <v>25</v>
      </c>
      <c r="O126" s="301" t="s">
        <v>555</v>
      </c>
      <c r="P126" s="297">
        <v>44805</v>
      </c>
      <c r="Q126" s="1"/>
      <c r="R126" s="6" t="s">
        <v>827</v>
      </c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36"/>
    </row>
    <row r="127" spans="1:38" s="337" customFormat="1" ht="12" customHeight="1">
      <c r="A127" s="342">
        <v>3</v>
      </c>
      <c r="B127" s="329">
        <v>44805</v>
      </c>
      <c r="C127" s="343"/>
      <c r="D127" s="344" t="s">
        <v>897</v>
      </c>
      <c r="E127" s="342" t="s">
        <v>557</v>
      </c>
      <c r="F127" s="342">
        <v>95</v>
      </c>
      <c r="G127" s="342">
        <v>0</v>
      </c>
      <c r="H127" s="345">
        <v>0</v>
      </c>
      <c r="I127" s="366" t="s">
        <v>879</v>
      </c>
      <c r="J127" s="325" t="s">
        <v>681</v>
      </c>
      <c r="K127" s="326">
        <f t="shared" ref="K127:K128" si="151">H127-F127</f>
        <v>-95</v>
      </c>
      <c r="L127" s="327">
        <v>100</v>
      </c>
      <c r="M127" s="328">
        <f t="shared" ref="M127:M129" si="152">(K127*N127)-L127</f>
        <v>-2475</v>
      </c>
      <c r="N127" s="326">
        <v>25</v>
      </c>
      <c r="O127" s="325" t="s">
        <v>567</v>
      </c>
      <c r="P127" s="329">
        <v>44805</v>
      </c>
      <c r="Q127" s="1"/>
      <c r="R127" s="6" t="s">
        <v>827</v>
      </c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36"/>
    </row>
    <row r="128" spans="1:38" s="337" customFormat="1" ht="12" customHeight="1">
      <c r="A128" s="338">
        <v>4</v>
      </c>
      <c r="B128" s="374">
        <v>44806</v>
      </c>
      <c r="C128" s="339"/>
      <c r="D128" s="340" t="s">
        <v>905</v>
      </c>
      <c r="E128" s="338" t="s">
        <v>557</v>
      </c>
      <c r="F128" s="338">
        <v>82</v>
      </c>
      <c r="G128" s="338">
        <v>45</v>
      </c>
      <c r="H128" s="341">
        <v>122.5</v>
      </c>
      <c r="I128" s="347" t="s">
        <v>906</v>
      </c>
      <c r="J128" s="301" t="s">
        <v>907</v>
      </c>
      <c r="K128" s="300">
        <f t="shared" si="151"/>
        <v>40.5</v>
      </c>
      <c r="L128" s="302">
        <v>100</v>
      </c>
      <c r="M128" s="303">
        <f t="shared" si="152"/>
        <v>1925</v>
      </c>
      <c r="N128" s="300">
        <v>50</v>
      </c>
      <c r="O128" s="301" t="s">
        <v>555</v>
      </c>
      <c r="P128" s="297">
        <v>44806</v>
      </c>
      <c r="Q128" s="1"/>
      <c r="R128" s="6" t="s">
        <v>556</v>
      </c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36"/>
    </row>
    <row r="129" spans="1:38" s="337" customFormat="1" ht="12" customHeight="1">
      <c r="A129" s="342">
        <v>5</v>
      </c>
      <c r="B129" s="365">
        <v>44806</v>
      </c>
      <c r="C129" s="343"/>
      <c r="D129" s="344" t="s">
        <v>908</v>
      </c>
      <c r="E129" s="342" t="s">
        <v>909</v>
      </c>
      <c r="F129" s="342">
        <v>170</v>
      </c>
      <c r="G129" s="342">
        <v>350</v>
      </c>
      <c r="H129" s="345">
        <v>340</v>
      </c>
      <c r="I129" s="366">
        <v>0.1</v>
      </c>
      <c r="J129" s="325" t="s">
        <v>933</v>
      </c>
      <c r="K129" s="326">
        <f>F129-H129</f>
        <v>-170</v>
      </c>
      <c r="L129" s="327">
        <v>100</v>
      </c>
      <c r="M129" s="328">
        <f t="shared" si="152"/>
        <v>-4350</v>
      </c>
      <c r="N129" s="326">
        <v>25</v>
      </c>
      <c r="O129" s="325" t="s">
        <v>567</v>
      </c>
      <c r="P129" s="329">
        <v>44810</v>
      </c>
      <c r="Q129" s="1"/>
      <c r="R129" s="6" t="s">
        <v>556</v>
      </c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36"/>
    </row>
    <row r="130" spans="1:38" s="337" customFormat="1" ht="12" customHeight="1">
      <c r="A130" s="342">
        <v>6</v>
      </c>
      <c r="B130" s="365">
        <v>44806</v>
      </c>
      <c r="C130" s="343"/>
      <c r="D130" s="344" t="s">
        <v>905</v>
      </c>
      <c r="E130" s="342" t="s">
        <v>557</v>
      </c>
      <c r="F130" s="342">
        <v>97.5</v>
      </c>
      <c r="G130" s="342">
        <v>65</v>
      </c>
      <c r="H130" s="345">
        <v>65</v>
      </c>
      <c r="I130" s="366" t="s">
        <v>910</v>
      </c>
      <c r="J130" s="325" t="s">
        <v>923</v>
      </c>
      <c r="K130" s="326">
        <f t="shared" ref="K130:K131" si="153">H130-F130</f>
        <v>-32.5</v>
      </c>
      <c r="L130" s="327">
        <v>100</v>
      </c>
      <c r="M130" s="328">
        <f t="shared" ref="M130:M132" si="154">(K130*N130)-L130</f>
        <v>-1725</v>
      </c>
      <c r="N130" s="326">
        <v>50</v>
      </c>
      <c r="O130" s="325" t="s">
        <v>567</v>
      </c>
      <c r="P130" s="329">
        <v>44809</v>
      </c>
      <c r="Q130" s="1"/>
      <c r="R130" s="6" t="s">
        <v>556</v>
      </c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36"/>
    </row>
    <row r="131" spans="1:38" s="337" customFormat="1" ht="12" customHeight="1">
      <c r="A131" s="342">
        <v>7</v>
      </c>
      <c r="B131" s="365">
        <v>44806</v>
      </c>
      <c r="C131" s="343"/>
      <c r="D131" s="344" t="s">
        <v>913</v>
      </c>
      <c r="E131" s="342" t="s">
        <v>557</v>
      </c>
      <c r="F131" s="342">
        <v>375</v>
      </c>
      <c r="G131" s="342">
        <v>270</v>
      </c>
      <c r="H131" s="345">
        <v>270</v>
      </c>
      <c r="I131" s="366" t="s">
        <v>911</v>
      </c>
      <c r="J131" s="325" t="s">
        <v>924</v>
      </c>
      <c r="K131" s="326">
        <f t="shared" si="153"/>
        <v>-105</v>
      </c>
      <c r="L131" s="327">
        <v>100</v>
      </c>
      <c r="M131" s="328">
        <f t="shared" si="154"/>
        <v>-2725</v>
      </c>
      <c r="N131" s="326">
        <v>25</v>
      </c>
      <c r="O131" s="325" t="s">
        <v>567</v>
      </c>
      <c r="P131" s="329">
        <v>44809</v>
      </c>
      <c r="Q131" s="1"/>
      <c r="R131" s="6" t="s">
        <v>827</v>
      </c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36"/>
    </row>
    <row r="132" spans="1:38" s="337" customFormat="1" ht="12" customHeight="1">
      <c r="A132" s="342">
        <v>8</v>
      </c>
      <c r="B132" s="365">
        <v>44806</v>
      </c>
      <c r="C132" s="343"/>
      <c r="D132" s="344" t="s">
        <v>912</v>
      </c>
      <c r="E132" s="342" t="s">
        <v>909</v>
      </c>
      <c r="F132" s="342">
        <v>26</v>
      </c>
      <c r="G132" s="342">
        <v>35</v>
      </c>
      <c r="H132" s="345">
        <v>35</v>
      </c>
      <c r="I132" s="397" t="s">
        <v>914</v>
      </c>
      <c r="J132" s="325" t="s">
        <v>925</v>
      </c>
      <c r="K132" s="326">
        <f>F132-H132</f>
        <v>-9</v>
      </c>
      <c r="L132" s="327">
        <v>100</v>
      </c>
      <c r="M132" s="328">
        <f t="shared" si="154"/>
        <v>-4600</v>
      </c>
      <c r="N132" s="326">
        <v>500</v>
      </c>
      <c r="O132" s="325" t="s">
        <v>567</v>
      </c>
      <c r="P132" s="329">
        <v>44809</v>
      </c>
      <c r="Q132" s="1"/>
      <c r="R132" s="6" t="s">
        <v>556</v>
      </c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336"/>
    </row>
    <row r="133" spans="1:38" s="337" customFormat="1" ht="12" customHeight="1">
      <c r="A133" s="342">
        <v>9</v>
      </c>
      <c r="B133" s="365">
        <v>44809</v>
      </c>
      <c r="C133" s="343"/>
      <c r="D133" s="344" t="s">
        <v>926</v>
      </c>
      <c r="E133" s="342" t="s">
        <v>557</v>
      </c>
      <c r="F133" s="342">
        <v>77.5</v>
      </c>
      <c r="G133" s="342">
        <v>45</v>
      </c>
      <c r="H133" s="345">
        <v>45</v>
      </c>
      <c r="I133" s="366" t="s">
        <v>906</v>
      </c>
      <c r="J133" s="325" t="s">
        <v>923</v>
      </c>
      <c r="K133" s="326">
        <f t="shared" ref="K133:K135" si="155">H133-F133</f>
        <v>-32.5</v>
      </c>
      <c r="L133" s="327">
        <v>100</v>
      </c>
      <c r="M133" s="328">
        <f t="shared" ref="M133:M135" si="156">(K133*N133)-L133</f>
        <v>-1725</v>
      </c>
      <c r="N133" s="326">
        <v>50</v>
      </c>
      <c r="O133" s="325" t="s">
        <v>567</v>
      </c>
      <c r="P133" s="329">
        <v>44810</v>
      </c>
      <c r="Q133" s="1"/>
      <c r="R133" s="6" t="s">
        <v>556</v>
      </c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  <c r="AL133" s="336"/>
    </row>
    <row r="134" spans="1:38" s="337" customFormat="1" ht="12" customHeight="1">
      <c r="A134" s="342">
        <v>10</v>
      </c>
      <c r="B134" s="365">
        <v>44812</v>
      </c>
      <c r="C134" s="343"/>
      <c r="D134" s="344" t="s">
        <v>959</v>
      </c>
      <c r="E134" s="342" t="s">
        <v>557</v>
      </c>
      <c r="F134" s="342">
        <v>140</v>
      </c>
      <c r="G134" s="342">
        <v>30</v>
      </c>
      <c r="H134" s="345">
        <v>30</v>
      </c>
      <c r="I134" s="366" t="s">
        <v>898</v>
      </c>
      <c r="J134" s="325" t="s">
        <v>896</v>
      </c>
      <c r="K134" s="326">
        <f t="shared" si="155"/>
        <v>-110</v>
      </c>
      <c r="L134" s="327">
        <v>100</v>
      </c>
      <c r="M134" s="328">
        <f t="shared" si="156"/>
        <v>-2850</v>
      </c>
      <c r="N134" s="326">
        <v>25</v>
      </c>
      <c r="O134" s="325" t="s">
        <v>567</v>
      </c>
      <c r="P134" s="329">
        <v>44812</v>
      </c>
      <c r="Q134" s="1"/>
      <c r="R134" s="6" t="s">
        <v>827</v>
      </c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36"/>
    </row>
    <row r="135" spans="1:38" s="337" customFormat="1" ht="12" customHeight="1">
      <c r="A135" s="338">
        <v>11</v>
      </c>
      <c r="B135" s="374">
        <v>44812</v>
      </c>
      <c r="C135" s="339"/>
      <c r="D135" s="340" t="s">
        <v>962</v>
      </c>
      <c r="E135" s="338" t="s">
        <v>557</v>
      </c>
      <c r="F135" s="338">
        <v>50</v>
      </c>
      <c r="G135" s="338">
        <v>35</v>
      </c>
      <c r="H135" s="341">
        <v>59</v>
      </c>
      <c r="I135" s="347" t="s">
        <v>963</v>
      </c>
      <c r="J135" s="301" t="s">
        <v>762</v>
      </c>
      <c r="K135" s="300">
        <f t="shared" si="155"/>
        <v>9</v>
      </c>
      <c r="L135" s="302">
        <v>100</v>
      </c>
      <c r="M135" s="303">
        <f t="shared" si="156"/>
        <v>2600</v>
      </c>
      <c r="N135" s="300">
        <v>300</v>
      </c>
      <c r="O135" s="301" t="s">
        <v>555</v>
      </c>
      <c r="P135" s="297">
        <v>44813</v>
      </c>
      <c r="Q135" s="1"/>
      <c r="R135" s="6" t="s">
        <v>556</v>
      </c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36"/>
    </row>
    <row r="136" spans="1:38" s="337" customFormat="1" ht="12" customHeight="1">
      <c r="A136" s="338">
        <v>12</v>
      </c>
      <c r="B136" s="374">
        <v>44816</v>
      </c>
      <c r="C136" s="339"/>
      <c r="D136" s="340" t="s">
        <v>981</v>
      </c>
      <c r="E136" s="338" t="s">
        <v>557</v>
      </c>
      <c r="F136" s="338">
        <v>5</v>
      </c>
      <c r="G136" s="338">
        <v>1.75</v>
      </c>
      <c r="H136" s="341">
        <v>6.25</v>
      </c>
      <c r="I136" s="417" t="s">
        <v>982</v>
      </c>
      <c r="J136" s="301" t="s">
        <v>1011</v>
      </c>
      <c r="K136" s="300">
        <f t="shared" ref="K136" si="157">H136-F136</f>
        <v>1.25</v>
      </c>
      <c r="L136" s="302">
        <v>100</v>
      </c>
      <c r="M136" s="303">
        <f t="shared" ref="M136" si="158">(K136*N136)-L136</f>
        <v>1775</v>
      </c>
      <c r="N136" s="300">
        <v>1500</v>
      </c>
      <c r="O136" s="301" t="s">
        <v>555</v>
      </c>
      <c r="P136" s="297">
        <v>44813</v>
      </c>
      <c r="Q136" s="1"/>
      <c r="R136" s="6" t="s">
        <v>556</v>
      </c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336"/>
    </row>
    <row r="137" spans="1:38" s="337" customFormat="1" ht="12" customHeight="1">
      <c r="A137" s="484">
        <v>13</v>
      </c>
      <c r="B137" s="482">
        <v>44816</v>
      </c>
      <c r="C137" s="359"/>
      <c r="D137" s="360" t="s">
        <v>983</v>
      </c>
      <c r="E137" s="357" t="s">
        <v>557</v>
      </c>
      <c r="F137" s="402" t="s">
        <v>985</v>
      </c>
      <c r="G137" s="357"/>
      <c r="H137" s="361"/>
      <c r="I137" s="362"/>
      <c r="J137" s="480" t="s">
        <v>558</v>
      </c>
      <c r="K137" s="361"/>
      <c r="L137" s="363"/>
      <c r="M137" s="364"/>
      <c r="N137" s="361"/>
      <c r="O137" s="361"/>
      <c r="P137" s="358"/>
      <c r="Q137" s="1"/>
      <c r="R137" s="6" t="s">
        <v>827</v>
      </c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36"/>
    </row>
    <row r="138" spans="1:38" s="337" customFormat="1" ht="12" customHeight="1">
      <c r="A138" s="485"/>
      <c r="B138" s="483"/>
      <c r="C138" s="359"/>
      <c r="D138" s="360" t="s">
        <v>984</v>
      </c>
      <c r="E138" s="357" t="s">
        <v>909</v>
      </c>
      <c r="F138" s="357" t="s">
        <v>986</v>
      </c>
      <c r="G138" s="357"/>
      <c r="H138" s="361"/>
      <c r="I138" s="362"/>
      <c r="J138" s="481"/>
      <c r="K138" s="361"/>
      <c r="L138" s="363"/>
      <c r="M138" s="364"/>
      <c r="N138" s="361"/>
      <c r="O138" s="361"/>
      <c r="P138" s="358"/>
      <c r="Q138" s="1"/>
      <c r="R138" s="6"/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336"/>
    </row>
    <row r="139" spans="1:38" s="337" customFormat="1" ht="12" customHeight="1">
      <c r="A139" s="414">
        <v>14</v>
      </c>
      <c r="B139" s="413">
        <v>44817</v>
      </c>
      <c r="C139" s="343"/>
      <c r="D139" s="344" t="s">
        <v>1001</v>
      </c>
      <c r="E139" s="342" t="s">
        <v>909</v>
      </c>
      <c r="F139" s="342">
        <v>54</v>
      </c>
      <c r="G139" s="342">
        <v>90</v>
      </c>
      <c r="H139" s="345">
        <v>90</v>
      </c>
      <c r="I139" s="366">
        <v>0.1</v>
      </c>
      <c r="J139" s="325" t="s">
        <v>925</v>
      </c>
      <c r="K139" s="326">
        <f>F139-H139</f>
        <v>-36</v>
      </c>
      <c r="L139" s="327">
        <v>100</v>
      </c>
      <c r="M139" s="328">
        <f t="shared" ref="M139:M143" si="159">(K139*N139)-L139</f>
        <v>-1900</v>
      </c>
      <c r="N139" s="326">
        <v>50</v>
      </c>
      <c r="O139" s="325" t="s">
        <v>567</v>
      </c>
      <c r="P139" s="329">
        <v>44818</v>
      </c>
      <c r="Q139" s="1"/>
      <c r="R139" s="6" t="s">
        <v>556</v>
      </c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  <c r="AL139" s="336"/>
    </row>
    <row r="140" spans="1:38" s="337" customFormat="1" ht="12" customHeight="1">
      <c r="A140" s="414">
        <v>15</v>
      </c>
      <c r="B140" s="413">
        <v>44817</v>
      </c>
      <c r="C140" s="343"/>
      <c r="D140" s="344" t="s">
        <v>962</v>
      </c>
      <c r="E140" s="342" t="s">
        <v>557</v>
      </c>
      <c r="F140" s="342">
        <v>51</v>
      </c>
      <c r="G140" s="342">
        <v>37</v>
      </c>
      <c r="H140" s="345">
        <v>37</v>
      </c>
      <c r="I140" s="366" t="s">
        <v>1002</v>
      </c>
      <c r="J140" s="325" t="s">
        <v>1012</v>
      </c>
      <c r="K140" s="326">
        <f t="shared" ref="K140:K143" si="160">H140-F140</f>
        <v>-14</v>
      </c>
      <c r="L140" s="327">
        <v>100</v>
      </c>
      <c r="M140" s="328">
        <f t="shared" si="159"/>
        <v>-4300</v>
      </c>
      <c r="N140" s="326">
        <v>300</v>
      </c>
      <c r="O140" s="325" t="s">
        <v>567</v>
      </c>
      <c r="P140" s="329">
        <v>44818</v>
      </c>
      <c r="Q140" s="1"/>
      <c r="R140" s="6" t="s">
        <v>556</v>
      </c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  <c r="AL140" s="336"/>
    </row>
    <row r="141" spans="1:38" s="337" customFormat="1" ht="12" customHeight="1">
      <c r="A141" s="415">
        <v>16</v>
      </c>
      <c r="B141" s="416">
        <v>44817</v>
      </c>
      <c r="C141" s="339"/>
      <c r="D141" s="340" t="s">
        <v>1003</v>
      </c>
      <c r="E141" s="338" t="s">
        <v>557</v>
      </c>
      <c r="F141" s="338">
        <v>11.5</v>
      </c>
      <c r="G141" s="338">
        <v>7</v>
      </c>
      <c r="H141" s="341">
        <v>14.75</v>
      </c>
      <c r="I141" s="347" t="s">
        <v>1004</v>
      </c>
      <c r="J141" s="301" t="s">
        <v>1014</v>
      </c>
      <c r="K141" s="300">
        <f t="shared" si="160"/>
        <v>3.25</v>
      </c>
      <c r="L141" s="302">
        <v>100</v>
      </c>
      <c r="M141" s="303">
        <f t="shared" si="159"/>
        <v>3800</v>
      </c>
      <c r="N141" s="300">
        <v>1200</v>
      </c>
      <c r="O141" s="301" t="s">
        <v>555</v>
      </c>
      <c r="P141" s="297">
        <v>44818</v>
      </c>
      <c r="Q141" s="1"/>
      <c r="R141" s="6" t="s">
        <v>827</v>
      </c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"/>
      <c r="AI141" s="1"/>
      <c r="AJ141" s="6"/>
      <c r="AK141" s="1"/>
      <c r="AL141" s="336"/>
    </row>
    <row r="142" spans="1:38" s="337" customFormat="1" ht="12" customHeight="1">
      <c r="A142" s="415">
        <v>17</v>
      </c>
      <c r="B142" s="416">
        <v>44817</v>
      </c>
      <c r="C142" s="339"/>
      <c r="D142" s="340" t="s">
        <v>1005</v>
      </c>
      <c r="E142" s="338" t="s">
        <v>557</v>
      </c>
      <c r="F142" s="338">
        <v>12.5</v>
      </c>
      <c r="G142" s="338">
        <v>7.5</v>
      </c>
      <c r="H142" s="341">
        <v>14.5</v>
      </c>
      <c r="I142" s="347" t="s">
        <v>1006</v>
      </c>
      <c r="J142" s="301" t="s">
        <v>1013</v>
      </c>
      <c r="K142" s="300">
        <f t="shared" si="160"/>
        <v>2</v>
      </c>
      <c r="L142" s="302">
        <v>100</v>
      </c>
      <c r="M142" s="303">
        <f t="shared" si="159"/>
        <v>1700</v>
      </c>
      <c r="N142" s="300">
        <v>900</v>
      </c>
      <c r="O142" s="301" t="s">
        <v>555</v>
      </c>
      <c r="P142" s="297">
        <v>44818</v>
      </c>
      <c r="Q142" s="1"/>
      <c r="R142" s="6" t="s">
        <v>556</v>
      </c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  <c r="AL142" s="336"/>
    </row>
    <row r="143" spans="1:38" s="337" customFormat="1" ht="12" customHeight="1">
      <c r="A143" s="415">
        <v>18</v>
      </c>
      <c r="B143" s="416">
        <v>44818</v>
      </c>
      <c r="C143" s="339"/>
      <c r="D143" s="340" t="s">
        <v>1005</v>
      </c>
      <c r="E143" s="338" t="s">
        <v>557</v>
      </c>
      <c r="F143" s="338">
        <v>11.5</v>
      </c>
      <c r="G143" s="338">
        <v>6.5</v>
      </c>
      <c r="H143" s="341">
        <v>14</v>
      </c>
      <c r="I143" s="347" t="s">
        <v>1006</v>
      </c>
      <c r="J143" s="301" t="s">
        <v>1043</v>
      </c>
      <c r="K143" s="300">
        <f t="shared" si="160"/>
        <v>2.5</v>
      </c>
      <c r="L143" s="302">
        <v>100</v>
      </c>
      <c r="M143" s="303">
        <f t="shared" si="159"/>
        <v>2150</v>
      </c>
      <c r="N143" s="300">
        <v>900</v>
      </c>
      <c r="O143" s="301" t="s">
        <v>555</v>
      </c>
      <c r="P143" s="297">
        <v>44819</v>
      </c>
      <c r="Q143" s="1"/>
      <c r="R143" s="6" t="s">
        <v>556</v>
      </c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  <c r="AL143" s="336"/>
    </row>
    <row r="144" spans="1:38" s="337" customFormat="1" ht="12" customHeight="1">
      <c r="A144" s="415">
        <v>19</v>
      </c>
      <c r="B144" s="416">
        <v>44818</v>
      </c>
      <c r="C144" s="339"/>
      <c r="D144" s="340" t="s">
        <v>1015</v>
      </c>
      <c r="E144" s="338" t="s">
        <v>557</v>
      </c>
      <c r="F144" s="338">
        <v>17.5</v>
      </c>
      <c r="G144" s="338">
        <v>9.5</v>
      </c>
      <c r="H144" s="341">
        <v>21</v>
      </c>
      <c r="I144" s="347" t="s">
        <v>1016</v>
      </c>
      <c r="J144" s="301" t="s">
        <v>1017</v>
      </c>
      <c r="K144" s="300">
        <f t="shared" ref="K144:K145" si="161">H144-F144</f>
        <v>3.5</v>
      </c>
      <c r="L144" s="302">
        <v>100</v>
      </c>
      <c r="M144" s="303">
        <f t="shared" ref="M144:M145" si="162">(K144*N144)-L144</f>
        <v>2350</v>
      </c>
      <c r="N144" s="300">
        <v>700</v>
      </c>
      <c r="O144" s="301" t="s">
        <v>555</v>
      </c>
      <c r="P144" s="297">
        <v>44818</v>
      </c>
      <c r="Q144" s="1"/>
      <c r="R144" s="6" t="s">
        <v>556</v>
      </c>
      <c r="S144" s="1"/>
      <c r="T144" s="1"/>
      <c r="U144" s="1"/>
      <c r="V144" s="1"/>
      <c r="W144" s="1"/>
      <c r="X144" s="6"/>
      <c r="Y144" s="1"/>
      <c r="Z144" s="1"/>
      <c r="AA144" s="1"/>
      <c r="AB144" s="1"/>
      <c r="AC144" s="1"/>
      <c r="AD144" s="6"/>
      <c r="AE144" s="1"/>
      <c r="AF144" s="1"/>
      <c r="AG144" s="1"/>
      <c r="AH144" s="1"/>
      <c r="AI144" s="1"/>
      <c r="AJ144" s="6"/>
      <c r="AK144" s="1"/>
      <c r="AL144" s="336"/>
    </row>
    <row r="145" spans="1:38" s="337" customFormat="1" ht="12" customHeight="1">
      <c r="A145" s="414">
        <v>20</v>
      </c>
      <c r="B145" s="413">
        <v>44818</v>
      </c>
      <c r="C145" s="343"/>
      <c r="D145" s="344" t="s">
        <v>1018</v>
      </c>
      <c r="E145" s="342" t="s">
        <v>557</v>
      </c>
      <c r="F145" s="342">
        <v>26</v>
      </c>
      <c r="G145" s="342">
        <v>9.5</v>
      </c>
      <c r="H145" s="345">
        <v>9.5</v>
      </c>
      <c r="I145" s="366" t="s">
        <v>1019</v>
      </c>
      <c r="J145" s="325" t="s">
        <v>1060</v>
      </c>
      <c r="K145" s="326">
        <f t="shared" si="161"/>
        <v>-16.5</v>
      </c>
      <c r="L145" s="327">
        <v>100</v>
      </c>
      <c r="M145" s="328">
        <f t="shared" si="162"/>
        <v>-5050</v>
      </c>
      <c r="N145" s="326">
        <v>300</v>
      </c>
      <c r="O145" s="325" t="s">
        <v>567</v>
      </c>
      <c r="P145" s="329">
        <v>44820</v>
      </c>
      <c r="Q145" s="1"/>
      <c r="R145" s="6" t="s">
        <v>827</v>
      </c>
      <c r="S145" s="1"/>
      <c r="T145" s="1"/>
      <c r="U145" s="1"/>
      <c r="V145" s="1"/>
      <c r="W145" s="1"/>
      <c r="X145" s="6"/>
      <c r="Y145" s="1"/>
      <c r="Z145" s="1"/>
      <c r="AA145" s="1"/>
      <c r="AB145" s="1"/>
      <c r="AC145" s="1"/>
      <c r="AD145" s="6"/>
      <c r="AE145" s="1"/>
      <c r="AF145" s="1"/>
      <c r="AG145" s="1"/>
      <c r="AH145" s="1"/>
      <c r="AI145" s="1"/>
      <c r="AJ145" s="6"/>
      <c r="AK145" s="1"/>
      <c r="AL145" s="336"/>
    </row>
    <row r="146" spans="1:38" s="337" customFormat="1" ht="12" customHeight="1">
      <c r="A146" s="418">
        <v>21</v>
      </c>
      <c r="B146" s="419">
        <v>44818</v>
      </c>
      <c r="C146" s="420"/>
      <c r="D146" s="421" t="s">
        <v>1020</v>
      </c>
      <c r="E146" s="422" t="s">
        <v>557</v>
      </c>
      <c r="F146" s="422">
        <v>72</v>
      </c>
      <c r="G146" s="422">
        <v>30</v>
      </c>
      <c r="H146" s="423">
        <v>72</v>
      </c>
      <c r="I146" s="424" t="s">
        <v>1021</v>
      </c>
      <c r="J146" s="425" t="s">
        <v>1025</v>
      </c>
      <c r="K146" s="426">
        <f t="shared" ref="K146" si="163">H146-F146</f>
        <v>0</v>
      </c>
      <c r="L146" s="427">
        <v>100</v>
      </c>
      <c r="M146" s="428">
        <f t="shared" ref="M146" si="164">(K146*N146)-L146</f>
        <v>-100</v>
      </c>
      <c r="N146" s="426">
        <v>50</v>
      </c>
      <c r="O146" s="393" t="s">
        <v>676</v>
      </c>
      <c r="P146" s="429">
        <v>44818</v>
      </c>
      <c r="Q146" s="1"/>
      <c r="R146" s="6" t="s">
        <v>827</v>
      </c>
      <c r="S146" s="1"/>
      <c r="T146" s="1"/>
      <c r="U146" s="1"/>
      <c r="V146" s="1"/>
      <c r="W146" s="1"/>
      <c r="X146" s="6"/>
      <c r="Y146" s="1"/>
      <c r="Z146" s="1"/>
      <c r="AA146" s="1"/>
      <c r="AB146" s="1"/>
      <c r="AC146" s="1"/>
      <c r="AD146" s="6"/>
      <c r="AE146" s="1"/>
      <c r="AF146" s="1"/>
      <c r="AG146" s="1"/>
      <c r="AH146" s="1"/>
      <c r="AI146" s="1"/>
      <c r="AJ146" s="6"/>
      <c r="AK146" s="1"/>
      <c r="AL146" s="336"/>
    </row>
    <row r="147" spans="1:38" s="337" customFormat="1" ht="12" customHeight="1">
      <c r="A147" s="415">
        <v>22</v>
      </c>
      <c r="B147" s="416">
        <v>44818</v>
      </c>
      <c r="C147" s="339"/>
      <c r="D147" s="340" t="s">
        <v>1022</v>
      </c>
      <c r="E147" s="338" t="s">
        <v>557</v>
      </c>
      <c r="F147" s="338">
        <v>225</v>
      </c>
      <c r="G147" s="338">
        <v>110</v>
      </c>
      <c r="H147" s="341">
        <v>285</v>
      </c>
      <c r="I147" s="347" t="s">
        <v>1023</v>
      </c>
      <c r="J147" s="301" t="s">
        <v>763</v>
      </c>
      <c r="K147" s="300">
        <f t="shared" ref="K147:K148" si="165">H147-F147</f>
        <v>60</v>
      </c>
      <c r="L147" s="302">
        <v>100</v>
      </c>
      <c r="M147" s="303">
        <f t="shared" ref="M147:M148" si="166">(K147*N147)-L147</f>
        <v>1400</v>
      </c>
      <c r="N147" s="300">
        <v>25</v>
      </c>
      <c r="O147" s="301" t="s">
        <v>555</v>
      </c>
      <c r="P147" s="297">
        <v>44818</v>
      </c>
      <c r="Q147" s="1"/>
      <c r="R147" s="6" t="s">
        <v>556</v>
      </c>
      <c r="S147" s="1"/>
      <c r="T147" s="1"/>
      <c r="U147" s="1"/>
      <c r="V147" s="1"/>
      <c r="W147" s="1"/>
      <c r="X147" s="6"/>
      <c r="Y147" s="1"/>
      <c r="Z147" s="1"/>
      <c r="AA147" s="1"/>
      <c r="AB147" s="1"/>
      <c r="AC147" s="1"/>
      <c r="AD147" s="6"/>
      <c r="AE147" s="1"/>
      <c r="AF147" s="1"/>
      <c r="AG147" s="1"/>
      <c r="AH147" s="1"/>
      <c r="AI147" s="1"/>
      <c r="AJ147" s="6"/>
      <c r="AK147" s="1"/>
      <c r="AL147" s="336"/>
    </row>
    <row r="148" spans="1:38" s="337" customFormat="1" ht="12" customHeight="1">
      <c r="A148" s="414">
        <v>23</v>
      </c>
      <c r="B148" s="413">
        <v>44818</v>
      </c>
      <c r="C148" s="343"/>
      <c r="D148" s="344" t="s">
        <v>1022</v>
      </c>
      <c r="E148" s="342" t="s">
        <v>557</v>
      </c>
      <c r="F148" s="342">
        <v>225</v>
      </c>
      <c r="G148" s="342">
        <v>110</v>
      </c>
      <c r="H148" s="345">
        <v>165</v>
      </c>
      <c r="I148" s="366" t="s">
        <v>1023</v>
      </c>
      <c r="J148" s="325" t="s">
        <v>1024</v>
      </c>
      <c r="K148" s="326">
        <f t="shared" si="165"/>
        <v>-60</v>
      </c>
      <c r="L148" s="327">
        <v>100</v>
      </c>
      <c r="M148" s="328">
        <f t="shared" si="166"/>
        <v>-1600</v>
      </c>
      <c r="N148" s="326">
        <v>25</v>
      </c>
      <c r="O148" s="325" t="s">
        <v>567</v>
      </c>
      <c r="P148" s="329">
        <v>44818</v>
      </c>
      <c r="Q148" s="1"/>
      <c r="R148" s="6" t="s">
        <v>556</v>
      </c>
      <c r="S148" s="1"/>
      <c r="T148" s="1"/>
      <c r="U148" s="1"/>
      <c r="V148" s="1"/>
      <c r="W148" s="1"/>
      <c r="X148" s="6"/>
      <c r="Y148" s="1"/>
      <c r="Z148" s="1"/>
      <c r="AA148" s="1"/>
      <c r="AB148" s="1"/>
      <c r="AC148" s="1"/>
      <c r="AD148" s="6"/>
      <c r="AE148" s="1"/>
      <c r="AF148" s="1"/>
      <c r="AG148" s="1"/>
      <c r="AH148" s="1"/>
      <c r="AI148" s="1"/>
      <c r="AJ148" s="6"/>
      <c r="AK148" s="1"/>
      <c r="AL148" s="336"/>
    </row>
    <row r="149" spans="1:38" s="337" customFormat="1" ht="11.25" customHeight="1">
      <c r="A149" s="415">
        <v>24</v>
      </c>
      <c r="B149" s="416">
        <v>44819</v>
      </c>
      <c r="C149" s="339"/>
      <c r="D149" s="340" t="s">
        <v>1036</v>
      </c>
      <c r="E149" s="338" t="s">
        <v>557</v>
      </c>
      <c r="F149" s="338">
        <v>45</v>
      </c>
      <c r="G149" s="338">
        <v>10</v>
      </c>
      <c r="H149" s="341">
        <v>76</v>
      </c>
      <c r="I149" s="347" t="s">
        <v>1037</v>
      </c>
      <c r="J149" s="301" t="s">
        <v>980</v>
      </c>
      <c r="K149" s="300">
        <f t="shared" ref="K149:K150" si="167">H149-F149</f>
        <v>31</v>
      </c>
      <c r="L149" s="302">
        <v>100</v>
      </c>
      <c r="M149" s="303">
        <f t="shared" ref="M149:M150" si="168">(K149*N149)-L149</f>
        <v>1450</v>
      </c>
      <c r="N149" s="300">
        <v>50</v>
      </c>
      <c r="O149" s="301" t="s">
        <v>555</v>
      </c>
      <c r="P149" s="297">
        <v>44819</v>
      </c>
      <c r="Q149" s="1"/>
      <c r="R149" s="6" t="s">
        <v>556</v>
      </c>
      <c r="S149" s="1"/>
      <c r="T149" s="1"/>
      <c r="U149" s="1"/>
      <c r="V149" s="1"/>
      <c r="W149" s="1"/>
      <c r="X149" s="6"/>
      <c r="Y149" s="1"/>
      <c r="Z149" s="1"/>
      <c r="AA149" s="1"/>
      <c r="AB149" s="1"/>
      <c r="AC149" s="1"/>
      <c r="AD149" s="6"/>
      <c r="AE149" s="1"/>
      <c r="AF149" s="1"/>
      <c r="AG149" s="1"/>
      <c r="AH149" s="1"/>
      <c r="AI149" s="1"/>
      <c r="AJ149" s="6"/>
      <c r="AK149" s="1"/>
      <c r="AL149" s="336"/>
    </row>
    <row r="150" spans="1:38" s="337" customFormat="1" ht="11.25" customHeight="1">
      <c r="A150" s="415">
        <v>25</v>
      </c>
      <c r="B150" s="416">
        <v>44819</v>
      </c>
      <c r="C150" s="339"/>
      <c r="D150" s="340" t="s">
        <v>1036</v>
      </c>
      <c r="E150" s="338" t="s">
        <v>557</v>
      </c>
      <c r="F150" s="338">
        <v>57</v>
      </c>
      <c r="G150" s="338">
        <v>14</v>
      </c>
      <c r="H150" s="341">
        <v>96</v>
      </c>
      <c r="I150" s="347" t="s">
        <v>1037</v>
      </c>
      <c r="J150" s="301" t="s">
        <v>1044</v>
      </c>
      <c r="K150" s="300">
        <f t="shared" si="167"/>
        <v>39</v>
      </c>
      <c r="L150" s="302">
        <v>100</v>
      </c>
      <c r="M150" s="303">
        <f t="shared" si="168"/>
        <v>1850</v>
      </c>
      <c r="N150" s="300">
        <v>50</v>
      </c>
      <c r="O150" s="301" t="s">
        <v>555</v>
      </c>
      <c r="P150" s="297">
        <v>44819</v>
      </c>
      <c r="Q150" s="1"/>
      <c r="R150" s="6" t="s">
        <v>556</v>
      </c>
      <c r="S150" s="1"/>
      <c r="T150" s="1"/>
      <c r="U150" s="1"/>
      <c r="V150" s="1"/>
      <c r="W150" s="1"/>
      <c r="X150" s="6"/>
      <c r="Y150" s="1"/>
      <c r="Z150" s="1"/>
      <c r="AA150" s="1"/>
      <c r="AB150" s="1"/>
      <c r="AC150" s="1"/>
      <c r="AD150" s="6"/>
      <c r="AE150" s="1"/>
      <c r="AF150" s="1"/>
      <c r="AG150" s="1"/>
      <c r="AH150" s="1"/>
      <c r="AI150" s="1"/>
      <c r="AJ150" s="6"/>
      <c r="AK150" s="1"/>
      <c r="AL150" s="336"/>
    </row>
    <row r="151" spans="1:38" s="337" customFormat="1" ht="11.25" customHeight="1">
      <c r="A151" s="415">
        <v>26</v>
      </c>
      <c r="B151" s="416">
        <v>44819</v>
      </c>
      <c r="C151" s="339"/>
      <c r="D151" s="340" t="s">
        <v>1038</v>
      </c>
      <c r="E151" s="338" t="s">
        <v>557</v>
      </c>
      <c r="F151" s="338">
        <v>135</v>
      </c>
      <c r="G151" s="338">
        <v>30</v>
      </c>
      <c r="H151" s="341">
        <v>185</v>
      </c>
      <c r="I151" s="347" t="s">
        <v>1039</v>
      </c>
      <c r="J151" s="301" t="s">
        <v>1040</v>
      </c>
      <c r="K151" s="300">
        <f t="shared" ref="K151" si="169">H151-F151</f>
        <v>50</v>
      </c>
      <c r="L151" s="302">
        <v>100</v>
      </c>
      <c r="M151" s="303">
        <f t="shared" ref="M151" si="170">(K151*N151)-L151</f>
        <v>1150</v>
      </c>
      <c r="N151" s="300">
        <v>25</v>
      </c>
      <c r="O151" s="301" t="s">
        <v>555</v>
      </c>
      <c r="P151" s="297">
        <v>44819</v>
      </c>
      <c r="Q151" s="1"/>
      <c r="R151" s="6" t="s">
        <v>827</v>
      </c>
      <c r="S151" s="1"/>
      <c r="T151" s="1"/>
      <c r="U151" s="1"/>
      <c r="V151" s="1"/>
      <c r="W151" s="1"/>
      <c r="X151" s="6"/>
      <c r="Y151" s="1"/>
      <c r="Z151" s="1"/>
      <c r="AA151" s="1"/>
      <c r="AB151" s="1"/>
      <c r="AC151" s="1"/>
      <c r="AD151" s="6"/>
      <c r="AE151" s="1"/>
      <c r="AF151" s="1"/>
      <c r="AG151" s="1"/>
      <c r="AH151" s="1"/>
      <c r="AI151" s="1"/>
      <c r="AJ151" s="6"/>
      <c r="AK151" s="1"/>
      <c r="AL151" s="336"/>
    </row>
    <row r="152" spans="1:38" s="337" customFormat="1" ht="11.25" customHeight="1">
      <c r="A152" s="415">
        <v>27</v>
      </c>
      <c r="B152" s="416">
        <v>44819</v>
      </c>
      <c r="C152" s="339"/>
      <c r="D152" s="340" t="s">
        <v>962</v>
      </c>
      <c r="E152" s="338" t="s">
        <v>557</v>
      </c>
      <c r="F152" s="338">
        <v>53.5</v>
      </c>
      <c r="G152" s="338">
        <v>37</v>
      </c>
      <c r="H152" s="341">
        <v>65</v>
      </c>
      <c r="I152" s="347" t="s">
        <v>1041</v>
      </c>
      <c r="J152" s="301" t="s">
        <v>1042</v>
      </c>
      <c r="K152" s="300">
        <f t="shared" ref="K152" si="171">H152-F152</f>
        <v>11.5</v>
      </c>
      <c r="L152" s="302">
        <v>100</v>
      </c>
      <c r="M152" s="303">
        <f t="shared" ref="M152" si="172">(K152*N152)-L152</f>
        <v>3350</v>
      </c>
      <c r="N152" s="300">
        <v>300</v>
      </c>
      <c r="O152" s="301" t="s">
        <v>555</v>
      </c>
      <c r="P152" s="297">
        <v>44819</v>
      </c>
      <c r="Q152" s="1"/>
      <c r="R152" s="6" t="s">
        <v>556</v>
      </c>
      <c r="S152" s="1"/>
      <c r="T152" s="1"/>
      <c r="U152" s="1"/>
      <c r="V152" s="1"/>
      <c r="W152" s="1"/>
      <c r="X152" s="6"/>
      <c r="Y152" s="1"/>
      <c r="Z152" s="1"/>
      <c r="AA152" s="1"/>
      <c r="AB152" s="1"/>
      <c r="AC152" s="1"/>
      <c r="AD152" s="6"/>
      <c r="AE152" s="1"/>
      <c r="AF152" s="1"/>
      <c r="AG152" s="1"/>
      <c r="AH152" s="1"/>
      <c r="AI152" s="1"/>
      <c r="AJ152" s="6"/>
      <c r="AK152" s="1"/>
      <c r="AL152" s="336"/>
    </row>
    <row r="153" spans="1:38" s="337" customFormat="1" ht="11.25" customHeight="1">
      <c r="A153" s="418">
        <v>28</v>
      </c>
      <c r="B153" s="419">
        <v>44824</v>
      </c>
      <c r="C153" s="420"/>
      <c r="D153" s="421" t="s">
        <v>1077</v>
      </c>
      <c r="E153" s="422" t="s">
        <v>557</v>
      </c>
      <c r="F153" s="422">
        <v>75</v>
      </c>
      <c r="G153" s="422">
        <v>34</v>
      </c>
      <c r="H153" s="423">
        <v>82</v>
      </c>
      <c r="I153" s="424" t="s">
        <v>1078</v>
      </c>
      <c r="J153" s="425" t="s">
        <v>1082</v>
      </c>
      <c r="K153" s="426">
        <f t="shared" ref="K153:K154" si="173">H153-F153</f>
        <v>7</v>
      </c>
      <c r="L153" s="427">
        <v>100</v>
      </c>
      <c r="M153" s="428">
        <f t="shared" ref="M153:M154" si="174">(K153*N153)-L153</f>
        <v>250</v>
      </c>
      <c r="N153" s="426">
        <v>50</v>
      </c>
      <c r="O153" s="393" t="s">
        <v>676</v>
      </c>
      <c r="P153" s="429">
        <v>44825</v>
      </c>
      <c r="Q153" s="1"/>
      <c r="R153" s="6" t="s">
        <v>556</v>
      </c>
      <c r="S153" s="1"/>
      <c r="T153" s="1"/>
      <c r="U153" s="1"/>
      <c r="V153" s="1"/>
      <c r="W153" s="1"/>
      <c r="X153" s="6"/>
      <c r="Y153" s="1"/>
      <c r="Z153" s="1"/>
      <c r="AA153" s="1"/>
      <c r="AB153" s="1"/>
      <c r="AC153" s="1"/>
      <c r="AD153" s="6"/>
      <c r="AE153" s="1"/>
      <c r="AF153" s="1"/>
      <c r="AG153" s="1"/>
      <c r="AH153" s="1"/>
      <c r="AI153" s="1"/>
      <c r="AJ153" s="6"/>
      <c r="AK153" s="1"/>
      <c r="AL153" s="336"/>
    </row>
    <row r="154" spans="1:38" s="337" customFormat="1" ht="11.25" customHeight="1">
      <c r="A154" s="414">
        <v>29</v>
      </c>
      <c r="B154" s="413">
        <v>44824</v>
      </c>
      <c r="C154" s="343"/>
      <c r="D154" s="344" t="s">
        <v>1089</v>
      </c>
      <c r="E154" s="342" t="s">
        <v>557</v>
      </c>
      <c r="F154" s="342">
        <v>27</v>
      </c>
      <c r="G154" s="342">
        <v>10</v>
      </c>
      <c r="H154" s="345">
        <v>10</v>
      </c>
      <c r="I154" s="366" t="s">
        <v>1019</v>
      </c>
      <c r="J154" s="325" t="s">
        <v>1118</v>
      </c>
      <c r="K154" s="326">
        <f t="shared" si="173"/>
        <v>-17</v>
      </c>
      <c r="L154" s="327">
        <v>100</v>
      </c>
      <c r="M154" s="328">
        <f t="shared" si="174"/>
        <v>-5200</v>
      </c>
      <c r="N154" s="326">
        <v>300</v>
      </c>
      <c r="O154" s="325" t="s">
        <v>567</v>
      </c>
      <c r="P154" s="329">
        <v>44826</v>
      </c>
      <c r="Q154" s="1"/>
      <c r="R154" s="6" t="s">
        <v>556</v>
      </c>
      <c r="S154" s="1"/>
      <c r="T154" s="1"/>
      <c r="U154" s="1"/>
      <c r="V154" s="1"/>
      <c r="W154" s="1"/>
      <c r="X154" s="6"/>
      <c r="Y154" s="1"/>
      <c r="Z154" s="1"/>
      <c r="AA154" s="1"/>
      <c r="AB154" s="1"/>
      <c r="AC154" s="1"/>
      <c r="AD154" s="6"/>
      <c r="AE154" s="1"/>
      <c r="AF154" s="1"/>
      <c r="AG154" s="1"/>
      <c r="AH154" s="1"/>
      <c r="AI154" s="1"/>
      <c r="AJ154" s="6"/>
      <c r="AK154" s="1"/>
      <c r="AL154" s="336"/>
    </row>
    <row r="155" spans="1:38" s="337" customFormat="1" ht="11.25" customHeight="1">
      <c r="A155" s="414">
        <v>30</v>
      </c>
      <c r="B155" s="413">
        <v>44826</v>
      </c>
      <c r="C155" s="343"/>
      <c r="D155" s="344" t="s">
        <v>1126</v>
      </c>
      <c r="E155" s="342" t="s">
        <v>557</v>
      </c>
      <c r="F155" s="342">
        <v>155</v>
      </c>
      <c r="G155" s="342">
        <v>50</v>
      </c>
      <c r="H155" s="345">
        <v>50</v>
      </c>
      <c r="I155" s="366" t="s">
        <v>898</v>
      </c>
      <c r="J155" s="325" t="s">
        <v>924</v>
      </c>
      <c r="K155" s="326">
        <f t="shared" ref="K155:K156" si="175">H155-F155</f>
        <v>-105</v>
      </c>
      <c r="L155" s="327">
        <v>100</v>
      </c>
      <c r="M155" s="328">
        <f t="shared" ref="M155:M156" si="176">(K155*N155)-L155</f>
        <v>-2725</v>
      </c>
      <c r="N155" s="326">
        <v>25</v>
      </c>
      <c r="O155" s="325" t="s">
        <v>567</v>
      </c>
      <c r="P155" s="329">
        <v>44826</v>
      </c>
      <c r="Q155" s="1"/>
      <c r="R155" s="6" t="s">
        <v>556</v>
      </c>
      <c r="S155" s="1"/>
      <c r="T155" s="1"/>
      <c r="U155" s="1"/>
      <c r="V155" s="1"/>
      <c r="W155" s="1"/>
      <c r="X155" s="6"/>
      <c r="Y155" s="1"/>
      <c r="Z155" s="1"/>
      <c r="AA155" s="1"/>
      <c r="AB155" s="1"/>
      <c r="AC155" s="1"/>
      <c r="AD155" s="6"/>
      <c r="AE155" s="1"/>
      <c r="AF155" s="1"/>
      <c r="AG155" s="1"/>
      <c r="AH155" s="1"/>
      <c r="AI155" s="1"/>
      <c r="AJ155" s="6"/>
      <c r="AK155" s="1"/>
      <c r="AL155" s="336"/>
    </row>
    <row r="156" spans="1:38" s="337" customFormat="1" ht="11.25" customHeight="1">
      <c r="A156" s="414">
        <v>31</v>
      </c>
      <c r="B156" s="413">
        <v>44826</v>
      </c>
      <c r="C156" s="343"/>
      <c r="D156" s="344" t="s">
        <v>1119</v>
      </c>
      <c r="E156" s="342" t="s">
        <v>557</v>
      </c>
      <c r="F156" s="342">
        <v>10.5</v>
      </c>
      <c r="G156" s="342">
        <v>5</v>
      </c>
      <c r="H156" s="345">
        <v>5</v>
      </c>
      <c r="I156" s="366" t="s">
        <v>1006</v>
      </c>
      <c r="J156" s="325" t="s">
        <v>1138</v>
      </c>
      <c r="K156" s="326">
        <f t="shared" si="175"/>
        <v>-5.5</v>
      </c>
      <c r="L156" s="327">
        <v>100</v>
      </c>
      <c r="M156" s="328">
        <f t="shared" si="176"/>
        <v>-5050</v>
      </c>
      <c r="N156" s="326">
        <v>900</v>
      </c>
      <c r="O156" s="325" t="s">
        <v>567</v>
      </c>
      <c r="P156" s="329">
        <v>44827</v>
      </c>
      <c r="Q156" s="1"/>
      <c r="R156" s="6" t="s">
        <v>556</v>
      </c>
      <c r="S156" s="1"/>
      <c r="T156" s="1"/>
      <c r="U156" s="1"/>
      <c r="V156" s="1"/>
      <c r="W156" s="1"/>
      <c r="X156" s="6"/>
      <c r="Y156" s="1"/>
      <c r="Z156" s="1"/>
      <c r="AA156" s="1"/>
      <c r="AB156" s="1"/>
      <c r="AC156" s="1"/>
      <c r="AD156" s="6"/>
      <c r="AE156" s="1"/>
      <c r="AF156" s="1"/>
      <c r="AG156" s="1"/>
      <c r="AH156" s="1"/>
      <c r="AI156" s="1"/>
      <c r="AJ156" s="6"/>
      <c r="AK156" s="1"/>
      <c r="AL156" s="336"/>
    </row>
    <row r="157" spans="1:38" s="337" customFormat="1" ht="11.25" customHeight="1">
      <c r="A157" s="415">
        <v>32</v>
      </c>
      <c r="B157" s="416">
        <v>44827</v>
      </c>
      <c r="C157" s="339"/>
      <c r="D157" s="340" t="s">
        <v>1134</v>
      </c>
      <c r="E157" s="338" t="s">
        <v>557</v>
      </c>
      <c r="F157" s="338">
        <v>1.9</v>
      </c>
      <c r="G157" s="338"/>
      <c r="H157" s="341">
        <v>2.95</v>
      </c>
      <c r="I157" s="417" t="s">
        <v>1135</v>
      </c>
      <c r="J157" s="301" t="s">
        <v>1137</v>
      </c>
      <c r="K157" s="300">
        <f t="shared" ref="K157" si="177">H157-F157</f>
        <v>1.0500000000000003</v>
      </c>
      <c r="L157" s="302">
        <v>100</v>
      </c>
      <c r="M157" s="303">
        <f t="shared" ref="M157" si="178">(K157*N157)-L157</f>
        <v>2210.0000000000005</v>
      </c>
      <c r="N157" s="300">
        <v>2200</v>
      </c>
      <c r="O157" s="301" t="s">
        <v>555</v>
      </c>
      <c r="P157" s="297">
        <v>44827</v>
      </c>
      <c r="Q157" s="1"/>
      <c r="R157" s="6" t="s">
        <v>556</v>
      </c>
      <c r="S157" s="1"/>
      <c r="T157" s="1"/>
      <c r="U157" s="1"/>
      <c r="V157" s="1"/>
      <c r="W157" s="1"/>
      <c r="X157" s="6"/>
      <c r="Y157" s="1"/>
      <c r="Z157" s="1"/>
      <c r="AA157" s="1"/>
      <c r="AB157" s="1"/>
      <c r="AC157" s="1"/>
      <c r="AD157" s="6"/>
      <c r="AE157" s="1"/>
      <c r="AF157" s="1"/>
      <c r="AG157" s="1"/>
      <c r="AH157" s="1"/>
      <c r="AI157" s="1"/>
      <c r="AJ157" s="6"/>
      <c r="AK157" s="1"/>
      <c r="AL157" s="336"/>
    </row>
    <row r="158" spans="1:38" s="337" customFormat="1" ht="11.25" customHeight="1">
      <c r="A158" s="458">
        <v>33</v>
      </c>
      <c r="B158" s="457">
        <v>44827</v>
      </c>
      <c r="C158" s="359"/>
      <c r="D158" s="360" t="s">
        <v>1134</v>
      </c>
      <c r="E158" s="357" t="s">
        <v>557</v>
      </c>
      <c r="F158" s="357">
        <v>2.4</v>
      </c>
      <c r="G158" s="357"/>
      <c r="H158" s="361"/>
      <c r="I158" s="362" t="s">
        <v>1136</v>
      </c>
      <c r="J158" s="456" t="s">
        <v>558</v>
      </c>
      <c r="K158" s="361"/>
      <c r="L158" s="363"/>
      <c r="M158" s="364"/>
      <c r="N158" s="361"/>
      <c r="O158" s="361"/>
      <c r="P158" s="358"/>
      <c r="Q158" s="1"/>
      <c r="R158" s="6" t="s">
        <v>556</v>
      </c>
      <c r="S158" s="1"/>
      <c r="T158" s="1"/>
      <c r="U158" s="1"/>
      <c r="V158" s="1"/>
      <c r="W158" s="1"/>
      <c r="X158" s="6"/>
      <c r="Y158" s="1"/>
      <c r="Z158" s="1"/>
      <c r="AA158" s="1"/>
      <c r="AB158" s="1"/>
      <c r="AC158" s="1"/>
      <c r="AD158" s="6"/>
      <c r="AE158" s="1"/>
      <c r="AF158" s="1"/>
      <c r="AG158" s="1"/>
      <c r="AH158" s="1"/>
      <c r="AI158" s="1"/>
      <c r="AJ158" s="6"/>
      <c r="AK158" s="1"/>
      <c r="AL158" s="336"/>
    </row>
    <row r="159" spans="1:38" s="337" customFormat="1" ht="11.25" customHeight="1">
      <c r="A159" s="432"/>
      <c r="B159" s="431"/>
      <c r="C159" s="359"/>
      <c r="D159" s="360"/>
      <c r="E159" s="357"/>
      <c r="F159" s="357"/>
      <c r="G159" s="357"/>
      <c r="H159" s="361"/>
      <c r="I159" s="362"/>
      <c r="J159" s="430"/>
      <c r="K159" s="361"/>
      <c r="L159" s="363"/>
      <c r="M159" s="364"/>
      <c r="N159" s="361"/>
      <c r="O159" s="361"/>
      <c r="P159" s="358"/>
      <c r="Q159" s="1"/>
      <c r="R159" s="6"/>
      <c r="S159" s="1"/>
      <c r="T159" s="1"/>
      <c r="U159" s="1"/>
      <c r="V159" s="1"/>
      <c r="W159" s="1"/>
      <c r="X159" s="6"/>
      <c r="Y159" s="1"/>
      <c r="Z159" s="1"/>
      <c r="AA159" s="1"/>
      <c r="AB159" s="1"/>
      <c r="AC159" s="1"/>
      <c r="AD159" s="6"/>
      <c r="AE159" s="1"/>
      <c r="AF159" s="1"/>
      <c r="AG159" s="1"/>
      <c r="AH159" s="1"/>
      <c r="AI159" s="1"/>
      <c r="AJ159" s="6"/>
      <c r="AK159" s="1"/>
      <c r="AL159" s="336"/>
    </row>
    <row r="160" spans="1:38" ht="15" customHeight="1">
      <c r="A160" s="286"/>
      <c r="B160" s="330"/>
      <c r="C160" s="287"/>
      <c r="D160" s="288"/>
      <c r="E160" s="286"/>
      <c r="F160" s="286"/>
      <c r="G160" s="286"/>
      <c r="H160" s="289"/>
      <c r="I160" s="290"/>
      <c r="J160" s="252"/>
      <c r="K160" s="222"/>
      <c r="L160" s="241"/>
      <c r="M160" s="242"/>
      <c r="N160" s="222"/>
      <c r="O160" s="252"/>
      <c r="P160" s="219"/>
      <c r="Q160" s="1"/>
      <c r="R160" s="6"/>
      <c r="S160" s="1"/>
      <c r="T160" s="1"/>
      <c r="U160" s="1"/>
      <c r="V160" s="1"/>
      <c r="W160" s="1"/>
      <c r="X160" s="6"/>
      <c r="Y160" s="1"/>
      <c r="Z160" s="1"/>
      <c r="AA160" s="1"/>
      <c r="AB160" s="1"/>
      <c r="AC160" s="1"/>
      <c r="AD160" s="6"/>
      <c r="AE160" s="1"/>
      <c r="AF160" s="1"/>
      <c r="AG160" s="1"/>
      <c r="AH160" s="1"/>
      <c r="AI160" s="1"/>
      <c r="AJ160" s="6"/>
      <c r="AK160" s="1"/>
      <c r="AL160" s="1"/>
    </row>
    <row r="161" spans="1:38" ht="12.75" customHeight="1">
      <c r="A161" s="140"/>
      <c r="B161" s="145"/>
      <c r="C161" s="145"/>
      <c r="D161" s="146"/>
      <c r="E161" s="140"/>
      <c r="F161" s="147"/>
      <c r="G161" s="140"/>
      <c r="H161" s="140"/>
      <c r="I161" s="140"/>
      <c r="J161" s="145"/>
      <c r="K161" s="148"/>
      <c r="L161" s="140"/>
      <c r="M161" s="140"/>
      <c r="N161" s="140"/>
      <c r="O161" s="149"/>
      <c r="P161" s="1"/>
      <c r="Q161" s="1"/>
      <c r="R161" s="6"/>
      <c r="S161" s="1"/>
      <c r="T161" s="1"/>
      <c r="U161" s="1"/>
      <c r="V161" s="1"/>
      <c r="W161" s="1"/>
      <c r="X161" s="6"/>
      <c r="Y161" s="1"/>
      <c r="Z161" s="1"/>
      <c r="AA161" s="1"/>
      <c r="AB161" s="1"/>
      <c r="AC161" s="1"/>
      <c r="AD161" s="6"/>
      <c r="AE161" s="1"/>
      <c r="AF161" s="1"/>
      <c r="AG161" s="1"/>
      <c r="AH161" s="1"/>
      <c r="AI161" s="1"/>
      <c r="AJ161" s="6"/>
      <c r="AK161" s="1"/>
    </row>
    <row r="162" spans="1:38" ht="38.25" customHeight="1">
      <c r="A162" s="92" t="s">
        <v>579</v>
      </c>
      <c r="B162" s="150"/>
      <c r="C162" s="150"/>
      <c r="D162" s="151"/>
      <c r="E162" s="125"/>
      <c r="F162" s="6"/>
      <c r="G162" s="6"/>
      <c r="H162" s="126"/>
      <c r="I162" s="152"/>
      <c r="J162" s="1"/>
      <c r="K162" s="6"/>
      <c r="L162" s="6"/>
      <c r="M162" s="6"/>
      <c r="N162" s="1"/>
      <c r="O162" s="1"/>
      <c r="Q162" s="1"/>
      <c r="R162" s="6"/>
      <c r="S162" s="1"/>
      <c r="T162" s="1"/>
      <c r="U162" s="1"/>
      <c r="V162" s="1"/>
      <c r="W162" s="1"/>
      <c r="X162" s="6"/>
      <c r="Y162" s="1"/>
      <c r="Z162" s="1"/>
      <c r="AA162" s="1"/>
      <c r="AB162" s="1"/>
      <c r="AC162" s="1"/>
      <c r="AD162" s="6"/>
      <c r="AE162" s="1"/>
      <c r="AF162" s="1"/>
      <c r="AG162" s="1"/>
      <c r="AH162" s="1"/>
      <c r="AI162" s="1"/>
      <c r="AJ162" s="6"/>
      <c r="AK162" s="1"/>
    </row>
    <row r="163" spans="1:38" s="218" customFormat="1" ht="14.25" customHeight="1">
      <c r="A163" s="93" t="s">
        <v>16</v>
      </c>
      <c r="B163" s="94" t="s">
        <v>532</v>
      </c>
      <c r="C163" s="94"/>
      <c r="D163" s="95" t="s">
        <v>543</v>
      </c>
      <c r="E163" s="94" t="s">
        <v>544</v>
      </c>
      <c r="F163" s="94" t="s">
        <v>545</v>
      </c>
      <c r="G163" s="94" t="s">
        <v>546</v>
      </c>
      <c r="H163" s="94" t="s">
        <v>547</v>
      </c>
      <c r="I163" s="94" t="s">
        <v>548</v>
      </c>
      <c r="J163" s="93" t="s">
        <v>549</v>
      </c>
      <c r="K163" s="129" t="s">
        <v>566</v>
      </c>
      <c r="L163" s="130" t="s">
        <v>551</v>
      </c>
      <c r="M163" s="96" t="s">
        <v>552</v>
      </c>
      <c r="N163" s="94" t="s">
        <v>553</v>
      </c>
      <c r="O163" s="95" t="s">
        <v>554</v>
      </c>
      <c r="P163" s="94" t="s">
        <v>784</v>
      </c>
      <c r="Q163" s="217"/>
      <c r="R163" s="6"/>
      <c r="S163" s="217"/>
      <c r="T163" s="217"/>
      <c r="U163" s="217"/>
      <c r="V163" s="217"/>
      <c r="W163" s="217"/>
      <c r="X163" s="217"/>
      <c r="Y163" s="217"/>
      <c r="Z163" s="217"/>
      <c r="AA163" s="217"/>
      <c r="AB163" s="217"/>
      <c r="AC163" s="217"/>
      <c r="AD163" s="217"/>
      <c r="AE163" s="217"/>
      <c r="AF163" s="217"/>
      <c r="AG163" s="217"/>
      <c r="AH163" s="217"/>
      <c r="AI163" s="217"/>
      <c r="AJ163" s="217"/>
      <c r="AK163" s="217"/>
      <c r="AL163" s="217"/>
    </row>
    <row r="164" spans="1:38" s="218" customFormat="1" ht="12.75" customHeight="1">
      <c r="A164" s="330"/>
      <c r="B164" s="330"/>
      <c r="C164" s="330"/>
      <c r="D164" s="330"/>
      <c r="E164" s="333"/>
      <c r="F164" s="333"/>
      <c r="G164" s="333"/>
      <c r="H164" s="333"/>
      <c r="I164" s="333"/>
      <c r="J164" s="252"/>
      <c r="K164" s="222"/>
      <c r="L164" s="241"/>
      <c r="M164" s="242"/>
      <c r="N164" s="222"/>
      <c r="O164" s="252"/>
      <c r="P164" s="219"/>
      <c r="Q164" s="217"/>
      <c r="R164" s="1"/>
      <c r="S164" s="217"/>
      <c r="T164" s="217"/>
      <c r="U164" s="217"/>
      <c r="V164" s="217"/>
      <c r="W164" s="217"/>
      <c r="X164" s="217"/>
      <c r="Y164" s="217"/>
      <c r="Z164" s="217"/>
      <c r="AA164" s="217"/>
      <c r="AB164" s="217"/>
      <c r="AC164" s="217"/>
      <c r="AD164" s="217"/>
      <c r="AE164" s="217"/>
      <c r="AF164" s="217"/>
      <c r="AG164" s="217"/>
      <c r="AH164" s="217"/>
      <c r="AI164" s="217"/>
      <c r="AJ164" s="217"/>
      <c r="AK164" s="217"/>
      <c r="AL164" s="217"/>
    </row>
    <row r="165" spans="1:38" ht="14.25" customHeight="1">
      <c r="A165" s="333"/>
      <c r="B165" s="331"/>
      <c r="C165" s="332"/>
      <c r="D165" s="332"/>
      <c r="E165" s="333"/>
      <c r="F165" s="333"/>
      <c r="G165" s="333"/>
      <c r="H165" s="333"/>
      <c r="I165" s="333"/>
      <c r="J165" s="252"/>
      <c r="K165" s="222"/>
      <c r="L165" s="241"/>
      <c r="M165" s="242"/>
      <c r="N165" s="222"/>
      <c r="O165" s="252"/>
      <c r="P165" s="219"/>
      <c r="R165" s="217"/>
      <c r="S165" s="41"/>
      <c r="T165" s="1"/>
      <c r="U165" s="1"/>
      <c r="V165" s="1"/>
      <c r="W165" s="1"/>
      <c r="X165" s="1"/>
      <c r="Y165" s="1"/>
      <c r="Z165" s="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</row>
    <row r="166" spans="1:38" ht="12.75" customHeight="1">
      <c r="A166" s="333"/>
      <c r="B166" s="331"/>
      <c r="C166" s="332"/>
      <c r="D166" s="332"/>
      <c r="E166" s="333"/>
      <c r="F166" s="333"/>
      <c r="G166" s="333"/>
      <c r="H166" s="333"/>
      <c r="I166" s="333"/>
      <c r="J166" s="252"/>
      <c r="K166" s="222"/>
      <c r="L166" s="241"/>
      <c r="M166" s="242"/>
      <c r="N166" s="222"/>
      <c r="O166" s="252"/>
      <c r="P166" s="219"/>
      <c r="R166" s="6"/>
      <c r="S166" s="1"/>
      <c r="T166" s="1"/>
      <c r="U166" s="1"/>
      <c r="V166" s="1"/>
      <c r="W166" s="1"/>
      <c r="X166" s="1"/>
      <c r="Y166" s="1"/>
    </row>
    <row r="167" spans="1:38" ht="12.75" customHeight="1">
      <c r="A167" s="109" t="s">
        <v>559</v>
      </c>
      <c r="B167" s="109"/>
      <c r="C167" s="109"/>
      <c r="D167" s="109"/>
      <c r="E167" s="41"/>
      <c r="F167" s="117" t="s">
        <v>561</v>
      </c>
      <c r="G167" s="54"/>
      <c r="H167" s="54"/>
      <c r="I167" s="54"/>
      <c r="J167" s="6"/>
      <c r="K167" s="134"/>
      <c r="L167" s="135"/>
      <c r="M167" s="6"/>
      <c r="N167" s="99"/>
      <c r="O167" s="153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12.75" customHeight="1">
      <c r="A168" s="116" t="s">
        <v>560</v>
      </c>
      <c r="B168" s="109"/>
      <c r="C168" s="109"/>
      <c r="D168" s="109"/>
      <c r="E168" s="6"/>
      <c r="F168" s="117" t="s">
        <v>563</v>
      </c>
      <c r="G168" s="6"/>
      <c r="H168" s="6" t="s">
        <v>780</v>
      </c>
      <c r="I168" s="6"/>
      <c r="J168" s="1"/>
      <c r="K168" s="6"/>
      <c r="L168" s="6"/>
      <c r="M168" s="6"/>
      <c r="N168" s="1"/>
      <c r="O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116"/>
      <c r="B169" s="109"/>
      <c r="C169" s="109"/>
      <c r="D169" s="109"/>
      <c r="E169" s="6"/>
      <c r="F169" s="117"/>
      <c r="G169" s="6"/>
      <c r="H169" s="6"/>
      <c r="I169" s="6"/>
      <c r="J169" s="1"/>
      <c r="K169" s="6"/>
      <c r="L169" s="6"/>
      <c r="M169" s="6"/>
      <c r="N169" s="1"/>
      <c r="O169" s="1"/>
      <c r="Q169" s="1"/>
      <c r="R169" s="54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116"/>
      <c r="B170" s="109"/>
      <c r="C170" s="109"/>
      <c r="D170" s="109"/>
      <c r="E170" s="6"/>
      <c r="F170" s="117"/>
      <c r="G170" s="54"/>
      <c r="H170" s="41"/>
      <c r="I170" s="54"/>
      <c r="J170" s="6"/>
      <c r="K170" s="134"/>
      <c r="L170" s="135"/>
      <c r="M170" s="6"/>
      <c r="N170" s="99"/>
      <c r="O170" s="136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54"/>
      <c r="B171" s="98"/>
      <c r="C171" s="98"/>
      <c r="D171" s="41"/>
      <c r="E171" s="54"/>
      <c r="F171" s="54"/>
      <c r="G171" s="54"/>
      <c r="H171" s="41"/>
      <c r="I171" s="54"/>
      <c r="J171" s="6"/>
      <c r="K171" s="134"/>
      <c r="L171" s="135"/>
      <c r="M171" s="6"/>
      <c r="N171" s="99"/>
      <c r="O171" s="136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38.25" customHeight="1">
      <c r="A172" s="41"/>
      <c r="B172" s="154" t="s">
        <v>580</v>
      </c>
      <c r="C172" s="154"/>
      <c r="D172" s="154"/>
      <c r="E172" s="154"/>
      <c r="F172" s="6"/>
      <c r="G172" s="6"/>
      <c r="H172" s="127"/>
      <c r="I172" s="6"/>
      <c r="J172" s="127"/>
      <c r="K172" s="128"/>
      <c r="L172" s="6"/>
      <c r="M172" s="6"/>
      <c r="N172" s="1"/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93" t="s">
        <v>16</v>
      </c>
      <c r="B173" s="94" t="s">
        <v>532</v>
      </c>
      <c r="C173" s="94"/>
      <c r="D173" s="95" t="s">
        <v>543</v>
      </c>
      <c r="E173" s="94" t="s">
        <v>544</v>
      </c>
      <c r="F173" s="94" t="s">
        <v>545</v>
      </c>
      <c r="G173" s="94" t="s">
        <v>581</v>
      </c>
      <c r="H173" s="94" t="s">
        <v>582</v>
      </c>
      <c r="I173" s="94" t="s">
        <v>548</v>
      </c>
      <c r="J173" s="155" t="s">
        <v>549</v>
      </c>
      <c r="K173" s="94" t="s">
        <v>550</v>
      </c>
      <c r="L173" s="94" t="s">
        <v>583</v>
      </c>
      <c r="M173" s="94" t="s">
        <v>553</v>
      </c>
      <c r="N173" s="95" t="s">
        <v>554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56">
        <v>1</v>
      </c>
      <c r="B174" s="157">
        <v>41579</v>
      </c>
      <c r="C174" s="157"/>
      <c r="D174" s="158" t="s">
        <v>584</v>
      </c>
      <c r="E174" s="159" t="s">
        <v>585</v>
      </c>
      <c r="F174" s="160">
        <v>82</v>
      </c>
      <c r="G174" s="159" t="s">
        <v>586</v>
      </c>
      <c r="H174" s="159">
        <v>100</v>
      </c>
      <c r="I174" s="161">
        <v>100</v>
      </c>
      <c r="J174" s="162" t="s">
        <v>587</v>
      </c>
      <c r="K174" s="163">
        <f t="shared" ref="K174:K226" si="179">H174-F174</f>
        <v>18</v>
      </c>
      <c r="L174" s="164">
        <f t="shared" ref="L174:L226" si="180">K174/F174</f>
        <v>0.21951219512195122</v>
      </c>
      <c r="M174" s="159" t="s">
        <v>555</v>
      </c>
      <c r="N174" s="165">
        <v>42657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56">
        <v>2</v>
      </c>
      <c r="B175" s="157">
        <v>41794</v>
      </c>
      <c r="C175" s="157"/>
      <c r="D175" s="158" t="s">
        <v>588</v>
      </c>
      <c r="E175" s="159" t="s">
        <v>557</v>
      </c>
      <c r="F175" s="160">
        <v>257</v>
      </c>
      <c r="G175" s="159" t="s">
        <v>586</v>
      </c>
      <c r="H175" s="159">
        <v>300</v>
      </c>
      <c r="I175" s="161">
        <v>300</v>
      </c>
      <c r="J175" s="162" t="s">
        <v>587</v>
      </c>
      <c r="K175" s="163">
        <f t="shared" si="179"/>
        <v>43</v>
      </c>
      <c r="L175" s="164">
        <f t="shared" si="180"/>
        <v>0.16731517509727625</v>
      </c>
      <c r="M175" s="159" t="s">
        <v>555</v>
      </c>
      <c r="N175" s="165">
        <v>41822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56">
        <v>3</v>
      </c>
      <c r="B176" s="157">
        <v>41828</v>
      </c>
      <c r="C176" s="157"/>
      <c r="D176" s="158" t="s">
        <v>589</v>
      </c>
      <c r="E176" s="159" t="s">
        <v>557</v>
      </c>
      <c r="F176" s="160">
        <v>393</v>
      </c>
      <c r="G176" s="159" t="s">
        <v>586</v>
      </c>
      <c r="H176" s="159">
        <v>468</v>
      </c>
      <c r="I176" s="161">
        <v>468</v>
      </c>
      <c r="J176" s="162" t="s">
        <v>587</v>
      </c>
      <c r="K176" s="163">
        <f t="shared" si="179"/>
        <v>75</v>
      </c>
      <c r="L176" s="164">
        <f t="shared" si="180"/>
        <v>0.19083969465648856</v>
      </c>
      <c r="M176" s="159" t="s">
        <v>555</v>
      </c>
      <c r="N176" s="165">
        <v>41863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4</v>
      </c>
      <c r="B177" s="157">
        <v>41857</v>
      </c>
      <c r="C177" s="157"/>
      <c r="D177" s="158" t="s">
        <v>590</v>
      </c>
      <c r="E177" s="159" t="s">
        <v>557</v>
      </c>
      <c r="F177" s="160">
        <v>205</v>
      </c>
      <c r="G177" s="159" t="s">
        <v>586</v>
      </c>
      <c r="H177" s="159">
        <v>275</v>
      </c>
      <c r="I177" s="161">
        <v>250</v>
      </c>
      <c r="J177" s="162" t="s">
        <v>587</v>
      </c>
      <c r="K177" s="163">
        <f t="shared" si="179"/>
        <v>70</v>
      </c>
      <c r="L177" s="164">
        <f t="shared" si="180"/>
        <v>0.34146341463414637</v>
      </c>
      <c r="M177" s="159" t="s">
        <v>555</v>
      </c>
      <c r="N177" s="165">
        <v>41962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5</v>
      </c>
      <c r="B178" s="157">
        <v>41886</v>
      </c>
      <c r="C178" s="157"/>
      <c r="D178" s="158" t="s">
        <v>591</v>
      </c>
      <c r="E178" s="159" t="s">
        <v>557</v>
      </c>
      <c r="F178" s="160">
        <v>162</v>
      </c>
      <c r="G178" s="159" t="s">
        <v>586</v>
      </c>
      <c r="H178" s="159">
        <v>190</v>
      </c>
      <c r="I178" s="161">
        <v>190</v>
      </c>
      <c r="J178" s="162" t="s">
        <v>587</v>
      </c>
      <c r="K178" s="163">
        <f t="shared" si="179"/>
        <v>28</v>
      </c>
      <c r="L178" s="164">
        <f t="shared" si="180"/>
        <v>0.1728395061728395</v>
      </c>
      <c r="M178" s="159" t="s">
        <v>555</v>
      </c>
      <c r="N178" s="165">
        <v>42006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6</v>
      </c>
      <c r="B179" s="157">
        <v>41886</v>
      </c>
      <c r="C179" s="157"/>
      <c r="D179" s="158" t="s">
        <v>592</v>
      </c>
      <c r="E179" s="159" t="s">
        <v>557</v>
      </c>
      <c r="F179" s="160">
        <v>75</v>
      </c>
      <c r="G179" s="159" t="s">
        <v>586</v>
      </c>
      <c r="H179" s="159">
        <v>91.5</v>
      </c>
      <c r="I179" s="161" t="s">
        <v>593</v>
      </c>
      <c r="J179" s="162" t="s">
        <v>594</v>
      </c>
      <c r="K179" s="163">
        <f t="shared" si="179"/>
        <v>16.5</v>
      </c>
      <c r="L179" s="164">
        <f t="shared" si="180"/>
        <v>0.22</v>
      </c>
      <c r="M179" s="159" t="s">
        <v>555</v>
      </c>
      <c r="N179" s="165">
        <v>41954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7</v>
      </c>
      <c r="B180" s="157">
        <v>41913</v>
      </c>
      <c r="C180" s="157"/>
      <c r="D180" s="158" t="s">
        <v>595</v>
      </c>
      <c r="E180" s="159" t="s">
        <v>557</v>
      </c>
      <c r="F180" s="160">
        <v>850</v>
      </c>
      <c r="G180" s="159" t="s">
        <v>586</v>
      </c>
      <c r="H180" s="159">
        <v>982.5</v>
      </c>
      <c r="I180" s="161">
        <v>1050</v>
      </c>
      <c r="J180" s="162" t="s">
        <v>596</v>
      </c>
      <c r="K180" s="163">
        <f t="shared" si="179"/>
        <v>132.5</v>
      </c>
      <c r="L180" s="164">
        <f t="shared" si="180"/>
        <v>0.15588235294117647</v>
      </c>
      <c r="M180" s="159" t="s">
        <v>555</v>
      </c>
      <c r="N180" s="165">
        <v>42039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8</v>
      </c>
      <c r="B181" s="157">
        <v>41913</v>
      </c>
      <c r="C181" s="157"/>
      <c r="D181" s="158" t="s">
        <v>597</v>
      </c>
      <c r="E181" s="159" t="s">
        <v>557</v>
      </c>
      <c r="F181" s="160">
        <v>475</v>
      </c>
      <c r="G181" s="159" t="s">
        <v>586</v>
      </c>
      <c r="H181" s="159">
        <v>515</v>
      </c>
      <c r="I181" s="161">
        <v>600</v>
      </c>
      <c r="J181" s="162" t="s">
        <v>598</v>
      </c>
      <c r="K181" s="163">
        <f t="shared" si="179"/>
        <v>40</v>
      </c>
      <c r="L181" s="164">
        <f t="shared" si="180"/>
        <v>8.4210526315789472E-2</v>
      </c>
      <c r="M181" s="159" t="s">
        <v>555</v>
      </c>
      <c r="N181" s="165">
        <v>41939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9</v>
      </c>
      <c r="B182" s="157">
        <v>41913</v>
      </c>
      <c r="C182" s="157"/>
      <c r="D182" s="158" t="s">
        <v>599</v>
      </c>
      <c r="E182" s="159" t="s">
        <v>557</v>
      </c>
      <c r="F182" s="160">
        <v>86</v>
      </c>
      <c r="G182" s="159" t="s">
        <v>586</v>
      </c>
      <c r="H182" s="159">
        <v>99</v>
      </c>
      <c r="I182" s="161">
        <v>140</v>
      </c>
      <c r="J182" s="162" t="s">
        <v>600</v>
      </c>
      <c r="K182" s="163">
        <f t="shared" si="179"/>
        <v>13</v>
      </c>
      <c r="L182" s="164">
        <f t="shared" si="180"/>
        <v>0.15116279069767441</v>
      </c>
      <c r="M182" s="159" t="s">
        <v>555</v>
      </c>
      <c r="N182" s="165">
        <v>41939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10</v>
      </c>
      <c r="B183" s="157">
        <v>41926</v>
      </c>
      <c r="C183" s="157"/>
      <c r="D183" s="158" t="s">
        <v>601</v>
      </c>
      <c r="E183" s="159" t="s">
        <v>557</v>
      </c>
      <c r="F183" s="160">
        <v>496.6</v>
      </c>
      <c r="G183" s="159" t="s">
        <v>586</v>
      </c>
      <c r="H183" s="159">
        <v>621</v>
      </c>
      <c r="I183" s="161">
        <v>580</v>
      </c>
      <c r="J183" s="162" t="s">
        <v>587</v>
      </c>
      <c r="K183" s="163">
        <f t="shared" si="179"/>
        <v>124.39999999999998</v>
      </c>
      <c r="L183" s="164">
        <f t="shared" si="180"/>
        <v>0.25050342327829234</v>
      </c>
      <c r="M183" s="159" t="s">
        <v>555</v>
      </c>
      <c r="N183" s="165">
        <v>42605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11</v>
      </c>
      <c r="B184" s="157">
        <v>41926</v>
      </c>
      <c r="C184" s="157"/>
      <c r="D184" s="158" t="s">
        <v>602</v>
      </c>
      <c r="E184" s="159" t="s">
        <v>557</v>
      </c>
      <c r="F184" s="160">
        <v>2481.9</v>
      </c>
      <c r="G184" s="159" t="s">
        <v>586</v>
      </c>
      <c r="H184" s="159">
        <v>2840</v>
      </c>
      <c r="I184" s="161">
        <v>2870</v>
      </c>
      <c r="J184" s="162" t="s">
        <v>603</v>
      </c>
      <c r="K184" s="163">
        <f t="shared" si="179"/>
        <v>358.09999999999991</v>
      </c>
      <c r="L184" s="164">
        <f t="shared" si="180"/>
        <v>0.14428462065353154</v>
      </c>
      <c r="M184" s="159" t="s">
        <v>555</v>
      </c>
      <c r="N184" s="165">
        <v>42017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12</v>
      </c>
      <c r="B185" s="157">
        <v>41928</v>
      </c>
      <c r="C185" s="157"/>
      <c r="D185" s="158" t="s">
        <v>604</v>
      </c>
      <c r="E185" s="159" t="s">
        <v>557</v>
      </c>
      <c r="F185" s="160">
        <v>84.5</v>
      </c>
      <c r="G185" s="159" t="s">
        <v>586</v>
      </c>
      <c r="H185" s="159">
        <v>93</v>
      </c>
      <c r="I185" s="161">
        <v>110</v>
      </c>
      <c r="J185" s="162" t="s">
        <v>605</v>
      </c>
      <c r="K185" s="163">
        <f t="shared" si="179"/>
        <v>8.5</v>
      </c>
      <c r="L185" s="164">
        <f t="shared" si="180"/>
        <v>0.10059171597633136</v>
      </c>
      <c r="M185" s="159" t="s">
        <v>555</v>
      </c>
      <c r="N185" s="165">
        <v>41939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13</v>
      </c>
      <c r="B186" s="157">
        <v>41928</v>
      </c>
      <c r="C186" s="157"/>
      <c r="D186" s="158" t="s">
        <v>606</v>
      </c>
      <c r="E186" s="159" t="s">
        <v>557</v>
      </c>
      <c r="F186" s="160">
        <v>401</v>
      </c>
      <c r="G186" s="159" t="s">
        <v>586</v>
      </c>
      <c r="H186" s="159">
        <v>428</v>
      </c>
      <c r="I186" s="161">
        <v>450</v>
      </c>
      <c r="J186" s="162" t="s">
        <v>607</v>
      </c>
      <c r="K186" s="163">
        <f t="shared" si="179"/>
        <v>27</v>
      </c>
      <c r="L186" s="164">
        <f t="shared" si="180"/>
        <v>6.7331670822942641E-2</v>
      </c>
      <c r="M186" s="159" t="s">
        <v>555</v>
      </c>
      <c r="N186" s="165">
        <v>42020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14</v>
      </c>
      <c r="B187" s="157">
        <v>41928</v>
      </c>
      <c r="C187" s="157"/>
      <c r="D187" s="158" t="s">
        <v>608</v>
      </c>
      <c r="E187" s="159" t="s">
        <v>557</v>
      </c>
      <c r="F187" s="160">
        <v>101</v>
      </c>
      <c r="G187" s="159" t="s">
        <v>586</v>
      </c>
      <c r="H187" s="159">
        <v>112</v>
      </c>
      <c r="I187" s="161">
        <v>120</v>
      </c>
      <c r="J187" s="162" t="s">
        <v>609</v>
      </c>
      <c r="K187" s="163">
        <f t="shared" si="179"/>
        <v>11</v>
      </c>
      <c r="L187" s="164">
        <f t="shared" si="180"/>
        <v>0.10891089108910891</v>
      </c>
      <c r="M187" s="159" t="s">
        <v>555</v>
      </c>
      <c r="N187" s="165">
        <v>41939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15</v>
      </c>
      <c r="B188" s="157">
        <v>41954</v>
      </c>
      <c r="C188" s="157"/>
      <c r="D188" s="158" t="s">
        <v>610</v>
      </c>
      <c r="E188" s="159" t="s">
        <v>557</v>
      </c>
      <c r="F188" s="160">
        <v>59</v>
      </c>
      <c r="G188" s="159" t="s">
        <v>586</v>
      </c>
      <c r="H188" s="159">
        <v>76</v>
      </c>
      <c r="I188" s="161">
        <v>76</v>
      </c>
      <c r="J188" s="162" t="s">
        <v>587</v>
      </c>
      <c r="K188" s="163">
        <f t="shared" si="179"/>
        <v>17</v>
      </c>
      <c r="L188" s="164">
        <f t="shared" si="180"/>
        <v>0.28813559322033899</v>
      </c>
      <c r="M188" s="159" t="s">
        <v>555</v>
      </c>
      <c r="N188" s="165">
        <v>43032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16</v>
      </c>
      <c r="B189" s="157">
        <v>41954</v>
      </c>
      <c r="C189" s="157"/>
      <c r="D189" s="158" t="s">
        <v>599</v>
      </c>
      <c r="E189" s="159" t="s">
        <v>557</v>
      </c>
      <c r="F189" s="160">
        <v>99</v>
      </c>
      <c r="G189" s="159" t="s">
        <v>586</v>
      </c>
      <c r="H189" s="159">
        <v>120</v>
      </c>
      <c r="I189" s="161">
        <v>120</v>
      </c>
      <c r="J189" s="162" t="s">
        <v>568</v>
      </c>
      <c r="K189" s="163">
        <f t="shared" si="179"/>
        <v>21</v>
      </c>
      <c r="L189" s="164">
        <f t="shared" si="180"/>
        <v>0.21212121212121213</v>
      </c>
      <c r="M189" s="159" t="s">
        <v>555</v>
      </c>
      <c r="N189" s="165">
        <v>41960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17</v>
      </c>
      <c r="B190" s="157">
        <v>41956</v>
      </c>
      <c r="C190" s="157"/>
      <c r="D190" s="158" t="s">
        <v>611</v>
      </c>
      <c r="E190" s="159" t="s">
        <v>557</v>
      </c>
      <c r="F190" s="160">
        <v>22</v>
      </c>
      <c r="G190" s="159" t="s">
        <v>586</v>
      </c>
      <c r="H190" s="159">
        <v>33.549999999999997</v>
      </c>
      <c r="I190" s="161">
        <v>32</v>
      </c>
      <c r="J190" s="162" t="s">
        <v>612</v>
      </c>
      <c r="K190" s="163">
        <f t="shared" si="179"/>
        <v>11.549999999999997</v>
      </c>
      <c r="L190" s="164">
        <f t="shared" si="180"/>
        <v>0.52499999999999991</v>
      </c>
      <c r="M190" s="159" t="s">
        <v>555</v>
      </c>
      <c r="N190" s="165">
        <v>42188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18</v>
      </c>
      <c r="B191" s="157">
        <v>41976</v>
      </c>
      <c r="C191" s="157"/>
      <c r="D191" s="158" t="s">
        <v>613</v>
      </c>
      <c r="E191" s="159" t="s">
        <v>557</v>
      </c>
      <c r="F191" s="160">
        <v>440</v>
      </c>
      <c r="G191" s="159" t="s">
        <v>586</v>
      </c>
      <c r="H191" s="159">
        <v>520</v>
      </c>
      <c r="I191" s="161">
        <v>520</v>
      </c>
      <c r="J191" s="162" t="s">
        <v>614</v>
      </c>
      <c r="K191" s="163">
        <f t="shared" si="179"/>
        <v>80</v>
      </c>
      <c r="L191" s="164">
        <f t="shared" si="180"/>
        <v>0.18181818181818182</v>
      </c>
      <c r="M191" s="159" t="s">
        <v>555</v>
      </c>
      <c r="N191" s="165">
        <v>42208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19</v>
      </c>
      <c r="B192" s="157">
        <v>41976</v>
      </c>
      <c r="C192" s="157"/>
      <c r="D192" s="158" t="s">
        <v>615</v>
      </c>
      <c r="E192" s="159" t="s">
        <v>557</v>
      </c>
      <c r="F192" s="160">
        <v>360</v>
      </c>
      <c r="G192" s="159" t="s">
        <v>586</v>
      </c>
      <c r="H192" s="159">
        <v>427</v>
      </c>
      <c r="I192" s="161">
        <v>425</v>
      </c>
      <c r="J192" s="162" t="s">
        <v>616</v>
      </c>
      <c r="K192" s="163">
        <f t="shared" si="179"/>
        <v>67</v>
      </c>
      <c r="L192" s="164">
        <f t="shared" si="180"/>
        <v>0.18611111111111112</v>
      </c>
      <c r="M192" s="159" t="s">
        <v>555</v>
      </c>
      <c r="N192" s="165">
        <v>42058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20</v>
      </c>
      <c r="B193" s="157">
        <v>42012</v>
      </c>
      <c r="C193" s="157"/>
      <c r="D193" s="158" t="s">
        <v>617</v>
      </c>
      <c r="E193" s="159" t="s">
        <v>557</v>
      </c>
      <c r="F193" s="160">
        <v>360</v>
      </c>
      <c r="G193" s="159" t="s">
        <v>586</v>
      </c>
      <c r="H193" s="159">
        <v>455</v>
      </c>
      <c r="I193" s="161">
        <v>420</v>
      </c>
      <c r="J193" s="162" t="s">
        <v>618</v>
      </c>
      <c r="K193" s="163">
        <f t="shared" si="179"/>
        <v>95</v>
      </c>
      <c r="L193" s="164">
        <f t="shared" si="180"/>
        <v>0.2638888888888889</v>
      </c>
      <c r="M193" s="159" t="s">
        <v>555</v>
      </c>
      <c r="N193" s="165">
        <v>42024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21</v>
      </c>
      <c r="B194" s="157">
        <v>42012</v>
      </c>
      <c r="C194" s="157"/>
      <c r="D194" s="158" t="s">
        <v>619</v>
      </c>
      <c r="E194" s="159" t="s">
        <v>557</v>
      </c>
      <c r="F194" s="160">
        <v>130</v>
      </c>
      <c r="G194" s="159"/>
      <c r="H194" s="159">
        <v>175.5</v>
      </c>
      <c r="I194" s="161">
        <v>165</v>
      </c>
      <c r="J194" s="162" t="s">
        <v>620</v>
      </c>
      <c r="K194" s="163">
        <f t="shared" si="179"/>
        <v>45.5</v>
      </c>
      <c r="L194" s="164">
        <f t="shared" si="180"/>
        <v>0.35</v>
      </c>
      <c r="M194" s="159" t="s">
        <v>555</v>
      </c>
      <c r="N194" s="165">
        <v>43088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22</v>
      </c>
      <c r="B195" s="157">
        <v>42040</v>
      </c>
      <c r="C195" s="157"/>
      <c r="D195" s="158" t="s">
        <v>371</v>
      </c>
      <c r="E195" s="159" t="s">
        <v>585</v>
      </c>
      <c r="F195" s="160">
        <v>98</v>
      </c>
      <c r="G195" s="159"/>
      <c r="H195" s="159">
        <v>120</v>
      </c>
      <c r="I195" s="161">
        <v>120</v>
      </c>
      <c r="J195" s="162" t="s">
        <v>587</v>
      </c>
      <c r="K195" s="163">
        <f t="shared" si="179"/>
        <v>22</v>
      </c>
      <c r="L195" s="164">
        <f t="shared" si="180"/>
        <v>0.22448979591836735</v>
      </c>
      <c r="M195" s="159" t="s">
        <v>555</v>
      </c>
      <c r="N195" s="165">
        <v>42753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23</v>
      </c>
      <c r="B196" s="157">
        <v>42040</v>
      </c>
      <c r="C196" s="157"/>
      <c r="D196" s="158" t="s">
        <v>621</v>
      </c>
      <c r="E196" s="159" t="s">
        <v>585</v>
      </c>
      <c r="F196" s="160">
        <v>196</v>
      </c>
      <c r="G196" s="159"/>
      <c r="H196" s="159">
        <v>262</v>
      </c>
      <c r="I196" s="161">
        <v>255</v>
      </c>
      <c r="J196" s="162" t="s">
        <v>587</v>
      </c>
      <c r="K196" s="163">
        <f t="shared" si="179"/>
        <v>66</v>
      </c>
      <c r="L196" s="164">
        <f t="shared" si="180"/>
        <v>0.33673469387755101</v>
      </c>
      <c r="M196" s="159" t="s">
        <v>555</v>
      </c>
      <c r="N196" s="165">
        <v>42599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6">
        <v>24</v>
      </c>
      <c r="B197" s="167">
        <v>42067</v>
      </c>
      <c r="C197" s="167"/>
      <c r="D197" s="168" t="s">
        <v>370</v>
      </c>
      <c r="E197" s="169" t="s">
        <v>585</v>
      </c>
      <c r="F197" s="170">
        <v>235</v>
      </c>
      <c r="G197" s="170"/>
      <c r="H197" s="171">
        <v>77</v>
      </c>
      <c r="I197" s="171" t="s">
        <v>622</v>
      </c>
      <c r="J197" s="172" t="s">
        <v>623</v>
      </c>
      <c r="K197" s="173">
        <f t="shared" si="179"/>
        <v>-158</v>
      </c>
      <c r="L197" s="174">
        <f t="shared" si="180"/>
        <v>-0.67234042553191486</v>
      </c>
      <c r="M197" s="170" t="s">
        <v>567</v>
      </c>
      <c r="N197" s="167">
        <v>43522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25</v>
      </c>
      <c r="B198" s="157">
        <v>42067</v>
      </c>
      <c r="C198" s="157"/>
      <c r="D198" s="158" t="s">
        <v>624</v>
      </c>
      <c r="E198" s="159" t="s">
        <v>585</v>
      </c>
      <c r="F198" s="160">
        <v>185</v>
      </c>
      <c r="G198" s="159"/>
      <c r="H198" s="159">
        <v>224</v>
      </c>
      <c r="I198" s="161" t="s">
        <v>625</v>
      </c>
      <c r="J198" s="162" t="s">
        <v>587</v>
      </c>
      <c r="K198" s="163">
        <f t="shared" si="179"/>
        <v>39</v>
      </c>
      <c r="L198" s="164">
        <f t="shared" si="180"/>
        <v>0.21081081081081082</v>
      </c>
      <c r="M198" s="159" t="s">
        <v>555</v>
      </c>
      <c r="N198" s="165">
        <v>42647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6">
        <v>26</v>
      </c>
      <c r="B199" s="167">
        <v>42090</v>
      </c>
      <c r="C199" s="167"/>
      <c r="D199" s="175" t="s">
        <v>626</v>
      </c>
      <c r="E199" s="170" t="s">
        <v>585</v>
      </c>
      <c r="F199" s="170">
        <v>49.5</v>
      </c>
      <c r="G199" s="171"/>
      <c r="H199" s="171">
        <v>15.85</v>
      </c>
      <c r="I199" s="171">
        <v>67</v>
      </c>
      <c r="J199" s="172" t="s">
        <v>627</v>
      </c>
      <c r="K199" s="171">
        <f t="shared" si="179"/>
        <v>-33.65</v>
      </c>
      <c r="L199" s="176">
        <f t="shared" si="180"/>
        <v>-0.67979797979797973</v>
      </c>
      <c r="M199" s="170" t="s">
        <v>567</v>
      </c>
      <c r="N199" s="177">
        <v>43627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27</v>
      </c>
      <c r="B200" s="157">
        <v>42093</v>
      </c>
      <c r="C200" s="157"/>
      <c r="D200" s="158" t="s">
        <v>628</v>
      </c>
      <c r="E200" s="159" t="s">
        <v>585</v>
      </c>
      <c r="F200" s="160">
        <v>183.5</v>
      </c>
      <c r="G200" s="159"/>
      <c r="H200" s="159">
        <v>219</v>
      </c>
      <c r="I200" s="161">
        <v>218</v>
      </c>
      <c r="J200" s="162" t="s">
        <v>629</v>
      </c>
      <c r="K200" s="163">
        <f t="shared" si="179"/>
        <v>35.5</v>
      </c>
      <c r="L200" s="164">
        <f t="shared" si="180"/>
        <v>0.19346049046321526</v>
      </c>
      <c r="M200" s="159" t="s">
        <v>555</v>
      </c>
      <c r="N200" s="165">
        <v>42103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28</v>
      </c>
      <c r="B201" s="157">
        <v>42114</v>
      </c>
      <c r="C201" s="157"/>
      <c r="D201" s="158" t="s">
        <v>630</v>
      </c>
      <c r="E201" s="159" t="s">
        <v>585</v>
      </c>
      <c r="F201" s="160">
        <f>(227+237)/2</f>
        <v>232</v>
      </c>
      <c r="G201" s="159"/>
      <c r="H201" s="159">
        <v>298</v>
      </c>
      <c r="I201" s="161">
        <v>298</v>
      </c>
      <c r="J201" s="162" t="s">
        <v>587</v>
      </c>
      <c r="K201" s="163">
        <f t="shared" si="179"/>
        <v>66</v>
      </c>
      <c r="L201" s="164">
        <f t="shared" si="180"/>
        <v>0.28448275862068967</v>
      </c>
      <c r="M201" s="159" t="s">
        <v>555</v>
      </c>
      <c r="N201" s="165">
        <v>42823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29</v>
      </c>
      <c r="B202" s="157">
        <v>42128</v>
      </c>
      <c r="C202" s="157"/>
      <c r="D202" s="158" t="s">
        <v>631</v>
      </c>
      <c r="E202" s="159" t="s">
        <v>557</v>
      </c>
      <c r="F202" s="160">
        <v>385</v>
      </c>
      <c r="G202" s="159"/>
      <c r="H202" s="159">
        <f>212.5+331</f>
        <v>543.5</v>
      </c>
      <c r="I202" s="161">
        <v>510</v>
      </c>
      <c r="J202" s="162" t="s">
        <v>632</v>
      </c>
      <c r="K202" s="163">
        <f t="shared" si="179"/>
        <v>158.5</v>
      </c>
      <c r="L202" s="164">
        <f t="shared" si="180"/>
        <v>0.41168831168831171</v>
      </c>
      <c r="M202" s="159" t="s">
        <v>555</v>
      </c>
      <c r="N202" s="165">
        <v>42235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30</v>
      </c>
      <c r="B203" s="157">
        <v>42128</v>
      </c>
      <c r="C203" s="157"/>
      <c r="D203" s="158" t="s">
        <v>633</v>
      </c>
      <c r="E203" s="159" t="s">
        <v>557</v>
      </c>
      <c r="F203" s="160">
        <v>115.5</v>
      </c>
      <c r="G203" s="159"/>
      <c r="H203" s="159">
        <v>146</v>
      </c>
      <c r="I203" s="161">
        <v>142</v>
      </c>
      <c r="J203" s="162" t="s">
        <v>634</v>
      </c>
      <c r="K203" s="163">
        <f t="shared" si="179"/>
        <v>30.5</v>
      </c>
      <c r="L203" s="164">
        <f t="shared" si="180"/>
        <v>0.26406926406926406</v>
      </c>
      <c r="M203" s="159" t="s">
        <v>555</v>
      </c>
      <c r="N203" s="165">
        <v>42202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31</v>
      </c>
      <c r="B204" s="157">
        <v>42151</v>
      </c>
      <c r="C204" s="157"/>
      <c r="D204" s="158" t="s">
        <v>635</v>
      </c>
      <c r="E204" s="159" t="s">
        <v>557</v>
      </c>
      <c r="F204" s="160">
        <v>237.5</v>
      </c>
      <c r="G204" s="159"/>
      <c r="H204" s="159">
        <v>279.5</v>
      </c>
      <c r="I204" s="161">
        <v>278</v>
      </c>
      <c r="J204" s="162" t="s">
        <v>587</v>
      </c>
      <c r="K204" s="163">
        <f t="shared" si="179"/>
        <v>42</v>
      </c>
      <c r="L204" s="164">
        <f t="shared" si="180"/>
        <v>0.17684210526315788</v>
      </c>
      <c r="M204" s="159" t="s">
        <v>555</v>
      </c>
      <c r="N204" s="165">
        <v>42222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32</v>
      </c>
      <c r="B205" s="157">
        <v>42174</v>
      </c>
      <c r="C205" s="157"/>
      <c r="D205" s="158" t="s">
        <v>606</v>
      </c>
      <c r="E205" s="159" t="s">
        <v>585</v>
      </c>
      <c r="F205" s="160">
        <v>340</v>
      </c>
      <c r="G205" s="159"/>
      <c r="H205" s="159">
        <v>448</v>
      </c>
      <c r="I205" s="161">
        <v>448</v>
      </c>
      <c r="J205" s="162" t="s">
        <v>587</v>
      </c>
      <c r="K205" s="163">
        <f t="shared" si="179"/>
        <v>108</v>
      </c>
      <c r="L205" s="164">
        <f t="shared" si="180"/>
        <v>0.31764705882352939</v>
      </c>
      <c r="M205" s="159" t="s">
        <v>555</v>
      </c>
      <c r="N205" s="165">
        <v>43018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33</v>
      </c>
      <c r="B206" s="157">
        <v>42191</v>
      </c>
      <c r="C206" s="157"/>
      <c r="D206" s="158" t="s">
        <v>636</v>
      </c>
      <c r="E206" s="159" t="s">
        <v>585</v>
      </c>
      <c r="F206" s="160">
        <v>390</v>
      </c>
      <c r="G206" s="159"/>
      <c r="H206" s="159">
        <v>460</v>
      </c>
      <c r="I206" s="161">
        <v>460</v>
      </c>
      <c r="J206" s="162" t="s">
        <v>587</v>
      </c>
      <c r="K206" s="163">
        <f t="shared" si="179"/>
        <v>70</v>
      </c>
      <c r="L206" s="164">
        <f t="shared" si="180"/>
        <v>0.17948717948717949</v>
      </c>
      <c r="M206" s="159" t="s">
        <v>555</v>
      </c>
      <c r="N206" s="165">
        <v>42478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6">
        <v>34</v>
      </c>
      <c r="B207" s="167">
        <v>42195</v>
      </c>
      <c r="C207" s="167"/>
      <c r="D207" s="168" t="s">
        <v>637</v>
      </c>
      <c r="E207" s="169" t="s">
        <v>585</v>
      </c>
      <c r="F207" s="170">
        <v>122.5</v>
      </c>
      <c r="G207" s="170"/>
      <c r="H207" s="171">
        <v>61</v>
      </c>
      <c r="I207" s="171">
        <v>172</v>
      </c>
      <c r="J207" s="172" t="s">
        <v>638</v>
      </c>
      <c r="K207" s="173">
        <f t="shared" si="179"/>
        <v>-61.5</v>
      </c>
      <c r="L207" s="174">
        <f t="shared" si="180"/>
        <v>-0.50204081632653064</v>
      </c>
      <c r="M207" s="170" t="s">
        <v>567</v>
      </c>
      <c r="N207" s="167">
        <v>43333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35</v>
      </c>
      <c r="B208" s="157">
        <v>42219</v>
      </c>
      <c r="C208" s="157"/>
      <c r="D208" s="158" t="s">
        <v>639</v>
      </c>
      <c r="E208" s="159" t="s">
        <v>585</v>
      </c>
      <c r="F208" s="160">
        <v>297.5</v>
      </c>
      <c r="G208" s="159"/>
      <c r="H208" s="159">
        <v>350</v>
      </c>
      <c r="I208" s="161">
        <v>360</v>
      </c>
      <c r="J208" s="162" t="s">
        <v>640</v>
      </c>
      <c r="K208" s="163">
        <f t="shared" si="179"/>
        <v>52.5</v>
      </c>
      <c r="L208" s="164">
        <f t="shared" si="180"/>
        <v>0.17647058823529413</v>
      </c>
      <c r="M208" s="159" t="s">
        <v>555</v>
      </c>
      <c r="N208" s="165">
        <v>42232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36</v>
      </c>
      <c r="B209" s="157">
        <v>42219</v>
      </c>
      <c r="C209" s="157"/>
      <c r="D209" s="158" t="s">
        <v>641</v>
      </c>
      <c r="E209" s="159" t="s">
        <v>585</v>
      </c>
      <c r="F209" s="160">
        <v>115.5</v>
      </c>
      <c r="G209" s="159"/>
      <c r="H209" s="159">
        <v>149</v>
      </c>
      <c r="I209" s="161">
        <v>140</v>
      </c>
      <c r="J209" s="162" t="s">
        <v>642</v>
      </c>
      <c r="K209" s="163">
        <f t="shared" si="179"/>
        <v>33.5</v>
      </c>
      <c r="L209" s="164">
        <f t="shared" si="180"/>
        <v>0.29004329004329005</v>
      </c>
      <c r="M209" s="159" t="s">
        <v>555</v>
      </c>
      <c r="N209" s="165">
        <v>42740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37</v>
      </c>
      <c r="B210" s="157">
        <v>42251</v>
      </c>
      <c r="C210" s="157"/>
      <c r="D210" s="158" t="s">
        <v>635</v>
      </c>
      <c r="E210" s="159" t="s">
        <v>585</v>
      </c>
      <c r="F210" s="160">
        <v>226</v>
      </c>
      <c r="G210" s="159"/>
      <c r="H210" s="159">
        <v>292</v>
      </c>
      <c r="I210" s="161">
        <v>292</v>
      </c>
      <c r="J210" s="162" t="s">
        <v>643</v>
      </c>
      <c r="K210" s="163">
        <f t="shared" si="179"/>
        <v>66</v>
      </c>
      <c r="L210" s="164">
        <f t="shared" si="180"/>
        <v>0.29203539823008851</v>
      </c>
      <c r="M210" s="159" t="s">
        <v>555</v>
      </c>
      <c r="N210" s="165">
        <v>42286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38</v>
      </c>
      <c r="B211" s="157">
        <v>42254</v>
      </c>
      <c r="C211" s="157"/>
      <c r="D211" s="158" t="s">
        <v>630</v>
      </c>
      <c r="E211" s="159" t="s">
        <v>585</v>
      </c>
      <c r="F211" s="160">
        <v>232.5</v>
      </c>
      <c r="G211" s="159"/>
      <c r="H211" s="159">
        <v>312.5</v>
      </c>
      <c r="I211" s="161">
        <v>310</v>
      </c>
      <c r="J211" s="162" t="s">
        <v>587</v>
      </c>
      <c r="K211" s="163">
        <f t="shared" si="179"/>
        <v>80</v>
      </c>
      <c r="L211" s="164">
        <f t="shared" si="180"/>
        <v>0.34408602150537637</v>
      </c>
      <c r="M211" s="159" t="s">
        <v>555</v>
      </c>
      <c r="N211" s="165">
        <v>42823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39</v>
      </c>
      <c r="B212" s="157">
        <v>42268</v>
      </c>
      <c r="C212" s="157"/>
      <c r="D212" s="158" t="s">
        <v>644</v>
      </c>
      <c r="E212" s="159" t="s">
        <v>585</v>
      </c>
      <c r="F212" s="160">
        <v>196.5</v>
      </c>
      <c r="G212" s="159"/>
      <c r="H212" s="159">
        <v>238</v>
      </c>
      <c r="I212" s="161">
        <v>238</v>
      </c>
      <c r="J212" s="162" t="s">
        <v>643</v>
      </c>
      <c r="K212" s="163">
        <f t="shared" si="179"/>
        <v>41.5</v>
      </c>
      <c r="L212" s="164">
        <f t="shared" si="180"/>
        <v>0.21119592875318066</v>
      </c>
      <c r="M212" s="159" t="s">
        <v>555</v>
      </c>
      <c r="N212" s="165">
        <v>42291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40</v>
      </c>
      <c r="B213" s="157">
        <v>42271</v>
      </c>
      <c r="C213" s="157"/>
      <c r="D213" s="158" t="s">
        <v>584</v>
      </c>
      <c r="E213" s="159" t="s">
        <v>585</v>
      </c>
      <c r="F213" s="160">
        <v>65</v>
      </c>
      <c r="G213" s="159"/>
      <c r="H213" s="159">
        <v>82</v>
      </c>
      <c r="I213" s="161">
        <v>82</v>
      </c>
      <c r="J213" s="162" t="s">
        <v>643</v>
      </c>
      <c r="K213" s="163">
        <f t="shared" si="179"/>
        <v>17</v>
      </c>
      <c r="L213" s="164">
        <f t="shared" si="180"/>
        <v>0.26153846153846155</v>
      </c>
      <c r="M213" s="159" t="s">
        <v>555</v>
      </c>
      <c r="N213" s="165">
        <v>42578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41</v>
      </c>
      <c r="B214" s="157">
        <v>42291</v>
      </c>
      <c r="C214" s="157"/>
      <c r="D214" s="158" t="s">
        <v>645</v>
      </c>
      <c r="E214" s="159" t="s">
        <v>585</v>
      </c>
      <c r="F214" s="160">
        <v>144</v>
      </c>
      <c r="G214" s="159"/>
      <c r="H214" s="159">
        <v>182.5</v>
      </c>
      <c r="I214" s="161">
        <v>181</v>
      </c>
      <c r="J214" s="162" t="s">
        <v>643</v>
      </c>
      <c r="K214" s="163">
        <f t="shared" si="179"/>
        <v>38.5</v>
      </c>
      <c r="L214" s="164">
        <f t="shared" si="180"/>
        <v>0.2673611111111111</v>
      </c>
      <c r="M214" s="159" t="s">
        <v>555</v>
      </c>
      <c r="N214" s="165">
        <v>42817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42</v>
      </c>
      <c r="B215" s="157">
        <v>42291</v>
      </c>
      <c r="C215" s="157"/>
      <c r="D215" s="158" t="s">
        <v>646</v>
      </c>
      <c r="E215" s="159" t="s">
        <v>585</v>
      </c>
      <c r="F215" s="160">
        <v>264</v>
      </c>
      <c r="G215" s="159"/>
      <c r="H215" s="159">
        <v>311</v>
      </c>
      <c r="I215" s="161">
        <v>311</v>
      </c>
      <c r="J215" s="162" t="s">
        <v>643</v>
      </c>
      <c r="K215" s="163">
        <f t="shared" si="179"/>
        <v>47</v>
      </c>
      <c r="L215" s="164">
        <f t="shared" si="180"/>
        <v>0.17803030303030304</v>
      </c>
      <c r="M215" s="159" t="s">
        <v>555</v>
      </c>
      <c r="N215" s="165">
        <v>42604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43</v>
      </c>
      <c r="B216" s="157">
        <v>42318</v>
      </c>
      <c r="C216" s="157"/>
      <c r="D216" s="158" t="s">
        <v>647</v>
      </c>
      <c r="E216" s="159" t="s">
        <v>557</v>
      </c>
      <c r="F216" s="160">
        <v>549.5</v>
      </c>
      <c r="G216" s="159"/>
      <c r="H216" s="159">
        <v>630</v>
      </c>
      <c r="I216" s="161">
        <v>630</v>
      </c>
      <c r="J216" s="162" t="s">
        <v>643</v>
      </c>
      <c r="K216" s="163">
        <f t="shared" si="179"/>
        <v>80.5</v>
      </c>
      <c r="L216" s="164">
        <f t="shared" si="180"/>
        <v>0.1464968152866242</v>
      </c>
      <c r="M216" s="159" t="s">
        <v>555</v>
      </c>
      <c r="N216" s="165">
        <v>42419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44</v>
      </c>
      <c r="B217" s="157">
        <v>42342</v>
      </c>
      <c r="C217" s="157"/>
      <c r="D217" s="158" t="s">
        <v>648</v>
      </c>
      <c r="E217" s="159" t="s">
        <v>585</v>
      </c>
      <c r="F217" s="160">
        <v>1027.5</v>
      </c>
      <c r="G217" s="159"/>
      <c r="H217" s="159">
        <v>1315</v>
      </c>
      <c r="I217" s="161">
        <v>1250</v>
      </c>
      <c r="J217" s="162" t="s">
        <v>643</v>
      </c>
      <c r="K217" s="163">
        <f t="shared" si="179"/>
        <v>287.5</v>
      </c>
      <c r="L217" s="164">
        <f t="shared" si="180"/>
        <v>0.27980535279805352</v>
      </c>
      <c r="M217" s="159" t="s">
        <v>555</v>
      </c>
      <c r="N217" s="165">
        <v>43244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45</v>
      </c>
      <c r="B218" s="157">
        <v>42367</v>
      </c>
      <c r="C218" s="157"/>
      <c r="D218" s="158" t="s">
        <v>649</v>
      </c>
      <c r="E218" s="159" t="s">
        <v>585</v>
      </c>
      <c r="F218" s="160">
        <v>465</v>
      </c>
      <c r="G218" s="159"/>
      <c r="H218" s="159">
        <v>540</v>
      </c>
      <c r="I218" s="161">
        <v>540</v>
      </c>
      <c r="J218" s="162" t="s">
        <v>643</v>
      </c>
      <c r="K218" s="163">
        <f t="shared" si="179"/>
        <v>75</v>
      </c>
      <c r="L218" s="164">
        <f t="shared" si="180"/>
        <v>0.16129032258064516</v>
      </c>
      <c r="M218" s="159" t="s">
        <v>555</v>
      </c>
      <c r="N218" s="165">
        <v>42530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46</v>
      </c>
      <c r="B219" s="157">
        <v>42380</v>
      </c>
      <c r="C219" s="157"/>
      <c r="D219" s="158" t="s">
        <v>371</v>
      </c>
      <c r="E219" s="159" t="s">
        <v>557</v>
      </c>
      <c r="F219" s="160">
        <v>81</v>
      </c>
      <c r="G219" s="159"/>
      <c r="H219" s="159">
        <v>110</v>
      </c>
      <c r="I219" s="161">
        <v>110</v>
      </c>
      <c r="J219" s="162" t="s">
        <v>643</v>
      </c>
      <c r="K219" s="163">
        <f t="shared" si="179"/>
        <v>29</v>
      </c>
      <c r="L219" s="164">
        <f t="shared" si="180"/>
        <v>0.35802469135802467</v>
      </c>
      <c r="M219" s="159" t="s">
        <v>555</v>
      </c>
      <c r="N219" s="165">
        <v>42745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47</v>
      </c>
      <c r="B220" s="157">
        <v>42382</v>
      </c>
      <c r="C220" s="157"/>
      <c r="D220" s="158" t="s">
        <v>650</v>
      </c>
      <c r="E220" s="159" t="s">
        <v>557</v>
      </c>
      <c r="F220" s="160">
        <v>417.5</v>
      </c>
      <c r="G220" s="159"/>
      <c r="H220" s="159">
        <v>547</v>
      </c>
      <c r="I220" s="161">
        <v>535</v>
      </c>
      <c r="J220" s="162" t="s">
        <v>643</v>
      </c>
      <c r="K220" s="163">
        <f t="shared" si="179"/>
        <v>129.5</v>
      </c>
      <c r="L220" s="164">
        <f t="shared" si="180"/>
        <v>0.31017964071856285</v>
      </c>
      <c r="M220" s="159" t="s">
        <v>555</v>
      </c>
      <c r="N220" s="165">
        <v>42578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48</v>
      </c>
      <c r="B221" s="157">
        <v>42408</v>
      </c>
      <c r="C221" s="157"/>
      <c r="D221" s="158" t="s">
        <v>651</v>
      </c>
      <c r="E221" s="159" t="s">
        <v>585</v>
      </c>
      <c r="F221" s="160">
        <v>650</v>
      </c>
      <c r="G221" s="159"/>
      <c r="H221" s="159">
        <v>800</v>
      </c>
      <c r="I221" s="161">
        <v>800</v>
      </c>
      <c r="J221" s="162" t="s">
        <v>643</v>
      </c>
      <c r="K221" s="163">
        <f t="shared" si="179"/>
        <v>150</v>
      </c>
      <c r="L221" s="164">
        <f t="shared" si="180"/>
        <v>0.23076923076923078</v>
      </c>
      <c r="M221" s="159" t="s">
        <v>555</v>
      </c>
      <c r="N221" s="165">
        <v>43154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49</v>
      </c>
      <c r="B222" s="157">
        <v>42433</v>
      </c>
      <c r="C222" s="157"/>
      <c r="D222" s="158" t="s">
        <v>209</v>
      </c>
      <c r="E222" s="159" t="s">
        <v>585</v>
      </c>
      <c r="F222" s="160">
        <v>437.5</v>
      </c>
      <c r="G222" s="159"/>
      <c r="H222" s="159">
        <v>504.5</v>
      </c>
      <c r="I222" s="161">
        <v>522</v>
      </c>
      <c r="J222" s="162" t="s">
        <v>652</v>
      </c>
      <c r="K222" s="163">
        <f t="shared" si="179"/>
        <v>67</v>
      </c>
      <c r="L222" s="164">
        <f t="shared" si="180"/>
        <v>0.15314285714285714</v>
      </c>
      <c r="M222" s="159" t="s">
        <v>555</v>
      </c>
      <c r="N222" s="165">
        <v>42480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50</v>
      </c>
      <c r="B223" s="157">
        <v>42438</v>
      </c>
      <c r="C223" s="157"/>
      <c r="D223" s="158" t="s">
        <v>653</v>
      </c>
      <c r="E223" s="159" t="s">
        <v>585</v>
      </c>
      <c r="F223" s="160">
        <v>189.5</v>
      </c>
      <c r="G223" s="159"/>
      <c r="H223" s="159">
        <v>218</v>
      </c>
      <c r="I223" s="161">
        <v>218</v>
      </c>
      <c r="J223" s="162" t="s">
        <v>643</v>
      </c>
      <c r="K223" s="163">
        <f t="shared" si="179"/>
        <v>28.5</v>
      </c>
      <c r="L223" s="164">
        <f t="shared" si="180"/>
        <v>0.15039577836411611</v>
      </c>
      <c r="M223" s="159" t="s">
        <v>555</v>
      </c>
      <c r="N223" s="165">
        <v>43034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6">
        <v>51</v>
      </c>
      <c r="B224" s="167">
        <v>42471</v>
      </c>
      <c r="C224" s="167"/>
      <c r="D224" s="175" t="s">
        <v>654</v>
      </c>
      <c r="E224" s="170" t="s">
        <v>585</v>
      </c>
      <c r="F224" s="170">
        <v>36.5</v>
      </c>
      <c r="G224" s="171"/>
      <c r="H224" s="171">
        <v>15.85</v>
      </c>
      <c r="I224" s="171">
        <v>60</v>
      </c>
      <c r="J224" s="172" t="s">
        <v>655</v>
      </c>
      <c r="K224" s="173">
        <f t="shared" si="179"/>
        <v>-20.65</v>
      </c>
      <c r="L224" s="174">
        <f t="shared" si="180"/>
        <v>-0.5657534246575342</v>
      </c>
      <c r="M224" s="170" t="s">
        <v>567</v>
      </c>
      <c r="N224" s="178">
        <v>43627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52</v>
      </c>
      <c r="B225" s="157">
        <v>42472</v>
      </c>
      <c r="C225" s="157"/>
      <c r="D225" s="158" t="s">
        <v>656</v>
      </c>
      <c r="E225" s="159" t="s">
        <v>585</v>
      </c>
      <c r="F225" s="160">
        <v>93</v>
      </c>
      <c r="G225" s="159"/>
      <c r="H225" s="159">
        <v>149</v>
      </c>
      <c r="I225" s="161">
        <v>140</v>
      </c>
      <c r="J225" s="162" t="s">
        <v>657</v>
      </c>
      <c r="K225" s="163">
        <f t="shared" si="179"/>
        <v>56</v>
      </c>
      <c r="L225" s="164">
        <f t="shared" si="180"/>
        <v>0.60215053763440862</v>
      </c>
      <c r="M225" s="159" t="s">
        <v>555</v>
      </c>
      <c r="N225" s="165">
        <v>42740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53</v>
      </c>
      <c r="B226" s="157">
        <v>42472</v>
      </c>
      <c r="C226" s="157"/>
      <c r="D226" s="158" t="s">
        <v>658</v>
      </c>
      <c r="E226" s="159" t="s">
        <v>585</v>
      </c>
      <c r="F226" s="160">
        <v>130</v>
      </c>
      <c r="G226" s="159"/>
      <c r="H226" s="159">
        <v>150</v>
      </c>
      <c r="I226" s="161" t="s">
        <v>659</v>
      </c>
      <c r="J226" s="162" t="s">
        <v>643</v>
      </c>
      <c r="K226" s="163">
        <f t="shared" si="179"/>
        <v>20</v>
      </c>
      <c r="L226" s="164">
        <f t="shared" si="180"/>
        <v>0.15384615384615385</v>
      </c>
      <c r="M226" s="159" t="s">
        <v>555</v>
      </c>
      <c r="N226" s="165">
        <v>42564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54</v>
      </c>
      <c r="B227" s="157">
        <v>42473</v>
      </c>
      <c r="C227" s="157"/>
      <c r="D227" s="158" t="s">
        <v>660</v>
      </c>
      <c r="E227" s="159" t="s">
        <v>585</v>
      </c>
      <c r="F227" s="160">
        <v>196</v>
      </c>
      <c r="G227" s="159"/>
      <c r="H227" s="159">
        <v>299</v>
      </c>
      <c r="I227" s="161">
        <v>299</v>
      </c>
      <c r="J227" s="162" t="s">
        <v>643</v>
      </c>
      <c r="K227" s="163">
        <v>103</v>
      </c>
      <c r="L227" s="164">
        <v>0.52551020408163296</v>
      </c>
      <c r="M227" s="159" t="s">
        <v>555</v>
      </c>
      <c r="N227" s="165">
        <v>42620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55</v>
      </c>
      <c r="B228" s="157">
        <v>42473</v>
      </c>
      <c r="C228" s="157"/>
      <c r="D228" s="158" t="s">
        <v>661</v>
      </c>
      <c r="E228" s="159" t="s">
        <v>585</v>
      </c>
      <c r="F228" s="160">
        <v>88</v>
      </c>
      <c r="G228" s="159"/>
      <c r="H228" s="159">
        <v>103</v>
      </c>
      <c r="I228" s="161">
        <v>103</v>
      </c>
      <c r="J228" s="162" t="s">
        <v>643</v>
      </c>
      <c r="K228" s="163">
        <v>15</v>
      </c>
      <c r="L228" s="164">
        <v>0.170454545454545</v>
      </c>
      <c r="M228" s="159" t="s">
        <v>555</v>
      </c>
      <c r="N228" s="165">
        <v>42530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56</v>
      </c>
      <c r="B229" s="157">
        <v>42492</v>
      </c>
      <c r="C229" s="157"/>
      <c r="D229" s="158" t="s">
        <v>662</v>
      </c>
      <c r="E229" s="159" t="s">
        <v>585</v>
      </c>
      <c r="F229" s="160">
        <v>127.5</v>
      </c>
      <c r="G229" s="159"/>
      <c r="H229" s="159">
        <v>148</v>
      </c>
      <c r="I229" s="161" t="s">
        <v>663</v>
      </c>
      <c r="J229" s="162" t="s">
        <v>643</v>
      </c>
      <c r="K229" s="163">
        <f>H229-F229</f>
        <v>20.5</v>
      </c>
      <c r="L229" s="164">
        <f>K229/F229</f>
        <v>0.16078431372549021</v>
      </c>
      <c r="M229" s="159" t="s">
        <v>555</v>
      </c>
      <c r="N229" s="165">
        <v>42564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57</v>
      </c>
      <c r="B230" s="157">
        <v>42493</v>
      </c>
      <c r="C230" s="157"/>
      <c r="D230" s="158" t="s">
        <v>664</v>
      </c>
      <c r="E230" s="159" t="s">
        <v>585</v>
      </c>
      <c r="F230" s="160">
        <v>675</v>
      </c>
      <c r="G230" s="159"/>
      <c r="H230" s="159">
        <v>815</v>
      </c>
      <c r="I230" s="161" t="s">
        <v>665</v>
      </c>
      <c r="J230" s="162" t="s">
        <v>643</v>
      </c>
      <c r="K230" s="163">
        <f>H230-F230</f>
        <v>140</v>
      </c>
      <c r="L230" s="164">
        <f>K230/F230</f>
        <v>0.2074074074074074</v>
      </c>
      <c r="M230" s="159" t="s">
        <v>555</v>
      </c>
      <c r="N230" s="165">
        <v>43154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6">
        <v>58</v>
      </c>
      <c r="B231" s="167">
        <v>42522</v>
      </c>
      <c r="C231" s="167"/>
      <c r="D231" s="168" t="s">
        <v>666</v>
      </c>
      <c r="E231" s="169" t="s">
        <v>585</v>
      </c>
      <c r="F231" s="170">
        <v>500</v>
      </c>
      <c r="G231" s="170"/>
      <c r="H231" s="171">
        <v>232.5</v>
      </c>
      <c r="I231" s="171" t="s">
        <v>667</v>
      </c>
      <c r="J231" s="172" t="s">
        <v>668</v>
      </c>
      <c r="K231" s="173">
        <f>H231-F231</f>
        <v>-267.5</v>
      </c>
      <c r="L231" s="174">
        <f>K231/F231</f>
        <v>-0.53500000000000003</v>
      </c>
      <c r="M231" s="170" t="s">
        <v>567</v>
      </c>
      <c r="N231" s="167">
        <v>43735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59</v>
      </c>
      <c r="B232" s="157">
        <v>42527</v>
      </c>
      <c r="C232" s="157"/>
      <c r="D232" s="158" t="s">
        <v>510</v>
      </c>
      <c r="E232" s="159" t="s">
        <v>585</v>
      </c>
      <c r="F232" s="160">
        <v>110</v>
      </c>
      <c r="G232" s="159"/>
      <c r="H232" s="159">
        <v>126.5</v>
      </c>
      <c r="I232" s="161">
        <v>125</v>
      </c>
      <c r="J232" s="162" t="s">
        <v>594</v>
      </c>
      <c r="K232" s="163">
        <f>H232-F232</f>
        <v>16.5</v>
      </c>
      <c r="L232" s="164">
        <f>K232/F232</f>
        <v>0.15</v>
      </c>
      <c r="M232" s="159" t="s">
        <v>555</v>
      </c>
      <c r="N232" s="165">
        <v>42552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60</v>
      </c>
      <c r="B233" s="157">
        <v>42538</v>
      </c>
      <c r="C233" s="157"/>
      <c r="D233" s="158" t="s">
        <v>669</v>
      </c>
      <c r="E233" s="159" t="s">
        <v>585</v>
      </c>
      <c r="F233" s="160">
        <v>44</v>
      </c>
      <c r="G233" s="159"/>
      <c r="H233" s="159">
        <v>69.5</v>
      </c>
      <c r="I233" s="161">
        <v>69.5</v>
      </c>
      <c r="J233" s="162" t="s">
        <v>670</v>
      </c>
      <c r="K233" s="163">
        <f>H233-F233</f>
        <v>25.5</v>
      </c>
      <c r="L233" s="164">
        <f>K233/F233</f>
        <v>0.57954545454545459</v>
      </c>
      <c r="M233" s="159" t="s">
        <v>555</v>
      </c>
      <c r="N233" s="165">
        <v>42977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61</v>
      </c>
      <c r="B234" s="157">
        <v>42549</v>
      </c>
      <c r="C234" s="157"/>
      <c r="D234" s="158" t="s">
        <v>671</v>
      </c>
      <c r="E234" s="159" t="s">
        <v>585</v>
      </c>
      <c r="F234" s="160">
        <v>262.5</v>
      </c>
      <c r="G234" s="159"/>
      <c r="H234" s="159">
        <v>340</v>
      </c>
      <c r="I234" s="161">
        <v>333</v>
      </c>
      <c r="J234" s="162" t="s">
        <v>672</v>
      </c>
      <c r="K234" s="163">
        <v>77.5</v>
      </c>
      <c r="L234" s="164">
        <v>0.29523809523809502</v>
      </c>
      <c r="M234" s="159" t="s">
        <v>555</v>
      </c>
      <c r="N234" s="165">
        <v>43017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62</v>
      </c>
      <c r="B235" s="157">
        <v>42549</v>
      </c>
      <c r="C235" s="157"/>
      <c r="D235" s="158" t="s">
        <v>673</v>
      </c>
      <c r="E235" s="159" t="s">
        <v>585</v>
      </c>
      <c r="F235" s="160">
        <v>840</v>
      </c>
      <c r="G235" s="159"/>
      <c r="H235" s="159">
        <v>1230</v>
      </c>
      <c r="I235" s="161">
        <v>1230</v>
      </c>
      <c r="J235" s="162" t="s">
        <v>643</v>
      </c>
      <c r="K235" s="163">
        <v>390</v>
      </c>
      <c r="L235" s="164">
        <v>0.46428571428571402</v>
      </c>
      <c r="M235" s="159" t="s">
        <v>555</v>
      </c>
      <c r="N235" s="165">
        <v>42649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9">
        <v>63</v>
      </c>
      <c r="B236" s="180">
        <v>42556</v>
      </c>
      <c r="C236" s="180"/>
      <c r="D236" s="181" t="s">
        <v>674</v>
      </c>
      <c r="E236" s="182" t="s">
        <v>585</v>
      </c>
      <c r="F236" s="182">
        <v>395</v>
      </c>
      <c r="G236" s="183"/>
      <c r="H236" s="183">
        <f>(468.5+342.5)/2</f>
        <v>405.5</v>
      </c>
      <c r="I236" s="183">
        <v>510</v>
      </c>
      <c r="J236" s="184" t="s">
        <v>675</v>
      </c>
      <c r="K236" s="185">
        <f t="shared" ref="K236:K242" si="181">H236-F236</f>
        <v>10.5</v>
      </c>
      <c r="L236" s="186">
        <f t="shared" ref="L236:L242" si="182">K236/F236</f>
        <v>2.6582278481012658E-2</v>
      </c>
      <c r="M236" s="182" t="s">
        <v>676</v>
      </c>
      <c r="N236" s="180">
        <v>43606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6">
        <v>64</v>
      </c>
      <c r="B237" s="167">
        <v>42584</v>
      </c>
      <c r="C237" s="167"/>
      <c r="D237" s="168" t="s">
        <v>677</v>
      </c>
      <c r="E237" s="169" t="s">
        <v>557</v>
      </c>
      <c r="F237" s="170">
        <f>169.5-12.8</f>
        <v>156.69999999999999</v>
      </c>
      <c r="G237" s="170"/>
      <c r="H237" s="171">
        <v>77</v>
      </c>
      <c r="I237" s="171" t="s">
        <v>678</v>
      </c>
      <c r="J237" s="172" t="s">
        <v>679</v>
      </c>
      <c r="K237" s="173">
        <f t="shared" si="181"/>
        <v>-79.699999999999989</v>
      </c>
      <c r="L237" s="174">
        <f t="shared" si="182"/>
        <v>-0.50861518825781749</v>
      </c>
      <c r="M237" s="170" t="s">
        <v>567</v>
      </c>
      <c r="N237" s="167">
        <v>43522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6">
        <v>65</v>
      </c>
      <c r="B238" s="167">
        <v>42586</v>
      </c>
      <c r="C238" s="167"/>
      <c r="D238" s="168" t="s">
        <v>680</v>
      </c>
      <c r="E238" s="169" t="s">
        <v>585</v>
      </c>
      <c r="F238" s="170">
        <v>400</v>
      </c>
      <c r="G238" s="170"/>
      <c r="H238" s="171">
        <v>305</v>
      </c>
      <c r="I238" s="171">
        <v>475</v>
      </c>
      <c r="J238" s="172" t="s">
        <v>681</v>
      </c>
      <c r="K238" s="173">
        <f t="shared" si="181"/>
        <v>-95</v>
      </c>
      <c r="L238" s="174">
        <f t="shared" si="182"/>
        <v>-0.23749999999999999</v>
      </c>
      <c r="M238" s="170" t="s">
        <v>567</v>
      </c>
      <c r="N238" s="167">
        <v>43606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66</v>
      </c>
      <c r="B239" s="157">
        <v>42593</v>
      </c>
      <c r="C239" s="157"/>
      <c r="D239" s="158" t="s">
        <v>682</v>
      </c>
      <c r="E239" s="159" t="s">
        <v>585</v>
      </c>
      <c r="F239" s="160">
        <v>86.5</v>
      </c>
      <c r="G239" s="159"/>
      <c r="H239" s="159">
        <v>130</v>
      </c>
      <c r="I239" s="161">
        <v>130</v>
      </c>
      <c r="J239" s="162" t="s">
        <v>683</v>
      </c>
      <c r="K239" s="163">
        <f t="shared" si="181"/>
        <v>43.5</v>
      </c>
      <c r="L239" s="164">
        <f t="shared" si="182"/>
        <v>0.50289017341040465</v>
      </c>
      <c r="M239" s="159" t="s">
        <v>555</v>
      </c>
      <c r="N239" s="165">
        <v>43091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6">
        <v>67</v>
      </c>
      <c r="B240" s="167">
        <v>42600</v>
      </c>
      <c r="C240" s="167"/>
      <c r="D240" s="168" t="s">
        <v>109</v>
      </c>
      <c r="E240" s="169" t="s">
        <v>585</v>
      </c>
      <c r="F240" s="170">
        <v>133.5</v>
      </c>
      <c r="G240" s="170"/>
      <c r="H240" s="171">
        <v>126.5</v>
      </c>
      <c r="I240" s="171">
        <v>178</v>
      </c>
      <c r="J240" s="172" t="s">
        <v>684</v>
      </c>
      <c r="K240" s="173">
        <f t="shared" si="181"/>
        <v>-7</v>
      </c>
      <c r="L240" s="174">
        <f t="shared" si="182"/>
        <v>-5.2434456928838954E-2</v>
      </c>
      <c r="M240" s="170" t="s">
        <v>567</v>
      </c>
      <c r="N240" s="167">
        <v>42615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68</v>
      </c>
      <c r="B241" s="157">
        <v>42613</v>
      </c>
      <c r="C241" s="157"/>
      <c r="D241" s="158" t="s">
        <v>685</v>
      </c>
      <c r="E241" s="159" t="s">
        <v>585</v>
      </c>
      <c r="F241" s="160">
        <v>560</v>
      </c>
      <c r="G241" s="159"/>
      <c r="H241" s="159">
        <v>725</v>
      </c>
      <c r="I241" s="161">
        <v>725</v>
      </c>
      <c r="J241" s="162" t="s">
        <v>587</v>
      </c>
      <c r="K241" s="163">
        <f t="shared" si="181"/>
        <v>165</v>
      </c>
      <c r="L241" s="164">
        <f t="shared" si="182"/>
        <v>0.29464285714285715</v>
      </c>
      <c r="M241" s="159" t="s">
        <v>555</v>
      </c>
      <c r="N241" s="165">
        <v>42456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6">
        <v>69</v>
      </c>
      <c r="B242" s="157">
        <v>42614</v>
      </c>
      <c r="C242" s="157"/>
      <c r="D242" s="158" t="s">
        <v>686</v>
      </c>
      <c r="E242" s="159" t="s">
        <v>585</v>
      </c>
      <c r="F242" s="160">
        <v>160.5</v>
      </c>
      <c r="G242" s="159"/>
      <c r="H242" s="159">
        <v>210</v>
      </c>
      <c r="I242" s="161">
        <v>210</v>
      </c>
      <c r="J242" s="162" t="s">
        <v>587</v>
      </c>
      <c r="K242" s="163">
        <f t="shared" si="181"/>
        <v>49.5</v>
      </c>
      <c r="L242" s="164">
        <f t="shared" si="182"/>
        <v>0.30841121495327101</v>
      </c>
      <c r="M242" s="159" t="s">
        <v>555</v>
      </c>
      <c r="N242" s="165">
        <v>42871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6">
        <v>70</v>
      </c>
      <c r="B243" s="157">
        <v>42646</v>
      </c>
      <c r="C243" s="157"/>
      <c r="D243" s="158" t="s">
        <v>385</v>
      </c>
      <c r="E243" s="159" t="s">
        <v>585</v>
      </c>
      <c r="F243" s="160">
        <v>430</v>
      </c>
      <c r="G243" s="159"/>
      <c r="H243" s="159">
        <v>596</v>
      </c>
      <c r="I243" s="161">
        <v>575</v>
      </c>
      <c r="J243" s="162" t="s">
        <v>687</v>
      </c>
      <c r="K243" s="163">
        <v>166</v>
      </c>
      <c r="L243" s="164">
        <v>0.38604651162790699</v>
      </c>
      <c r="M243" s="159" t="s">
        <v>555</v>
      </c>
      <c r="N243" s="165">
        <v>42769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6">
        <v>71</v>
      </c>
      <c r="B244" s="157">
        <v>42657</v>
      </c>
      <c r="C244" s="157"/>
      <c r="D244" s="158" t="s">
        <v>688</v>
      </c>
      <c r="E244" s="159" t="s">
        <v>585</v>
      </c>
      <c r="F244" s="160">
        <v>280</v>
      </c>
      <c r="G244" s="159"/>
      <c r="H244" s="159">
        <v>345</v>
      </c>
      <c r="I244" s="161">
        <v>345</v>
      </c>
      <c r="J244" s="162" t="s">
        <v>587</v>
      </c>
      <c r="K244" s="163">
        <f t="shared" ref="K244:K249" si="183">H244-F244</f>
        <v>65</v>
      </c>
      <c r="L244" s="164">
        <f>K244/F244</f>
        <v>0.23214285714285715</v>
      </c>
      <c r="M244" s="159" t="s">
        <v>555</v>
      </c>
      <c r="N244" s="165">
        <v>42814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6">
        <v>72</v>
      </c>
      <c r="B245" s="157">
        <v>42657</v>
      </c>
      <c r="C245" s="157"/>
      <c r="D245" s="158" t="s">
        <v>689</v>
      </c>
      <c r="E245" s="159" t="s">
        <v>585</v>
      </c>
      <c r="F245" s="160">
        <v>245</v>
      </c>
      <c r="G245" s="159"/>
      <c r="H245" s="159">
        <v>325.5</v>
      </c>
      <c r="I245" s="161">
        <v>330</v>
      </c>
      <c r="J245" s="162" t="s">
        <v>690</v>
      </c>
      <c r="K245" s="163">
        <f t="shared" si="183"/>
        <v>80.5</v>
      </c>
      <c r="L245" s="164">
        <f>K245/F245</f>
        <v>0.32857142857142857</v>
      </c>
      <c r="M245" s="159" t="s">
        <v>555</v>
      </c>
      <c r="N245" s="165">
        <v>42769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6">
        <v>73</v>
      </c>
      <c r="B246" s="157">
        <v>42660</v>
      </c>
      <c r="C246" s="157"/>
      <c r="D246" s="158" t="s">
        <v>338</v>
      </c>
      <c r="E246" s="159" t="s">
        <v>585</v>
      </c>
      <c r="F246" s="160">
        <v>125</v>
      </c>
      <c r="G246" s="159"/>
      <c r="H246" s="159">
        <v>160</v>
      </c>
      <c r="I246" s="161">
        <v>160</v>
      </c>
      <c r="J246" s="162" t="s">
        <v>643</v>
      </c>
      <c r="K246" s="163">
        <f t="shared" si="183"/>
        <v>35</v>
      </c>
      <c r="L246" s="164">
        <v>0.28000000000000003</v>
      </c>
      <c r="M246" s="159" t="s">
        <v>555</v>
      </c>
      <c r="N246" s="165">
        <v>42803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6">
        <v>74</v>
      </c>
      <c r="B247" s="157">
        <v>42660</v>
      </c>
      <c r="C247" s="157"/>
      <c r="D247" s="158" t="s">
        <v>444</v>
      </c>
      <c r="E247" s="159" t="s">
        <v>585</v>
      </c>
      <c r="F247" s="160">
        <v>114</v>
      </c>
      <c r="G247" s="159"/>
      <c r="H247" s="159">
        <v>145</v>
      </c>
      <c r="I247" s="161">
        <v>145</v>
      </c>
      <c r="J247" s="162" t="s">
        <v>643</v>
      </c>
      <c r="K247" s="163">
        <f t="shared" si="183"/>
        <v>31</v>
      </c>
      <c r="L247" s="164">
        <f>K247/F247</f>
        <v>0.27192982456140352</v>
      </c>
      <c r="M247" s="159" t="s">
        <v>555</v>
      </c>
      <c r="N247" s="165">
        <v>42859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6">
        <v>75</v>
      </c>
      <c r="B248" s="157">
        <v>42660</v>
      </c>
      <c r="C248" s="157"/>
      <c r="D248" s="158" t="s">
        <v>691</v>
      </c>
      <c r="E248" s="159" t="s">
        <v>585</v>
      </c>
      <c r="F248" s="160">
        <v>212</v>
      </c>
      <c r="G248" s="159"/>
      <c r="H248" s="159">
        <v>280</v>
      </c>
      <c r="I248" s="161">
        <v>276</v>
      </c>
      <c r="J248" s="162" t="s">
        <v>692</v>
      </c>
      <c r="K248" s="163">
        <f t="shared" si="183"/>
        <v>68</v>
      </c>
      <c r="L248" s="164">
        <f>K248/F248</f>
        <v>0.32075471698113206</v>
      </c>
      <c r="M248" s="159" t="s">
        <v>555</v>
      </c>
      <c r="N248" s="165">
        <v>42858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6">
        <v>76</v>
      </c>
      <c r="B249" s="157">
        <v>42678</v>
      </c>
      <c r="C249" s="157"/>
      <c r="D249" s="158" t="s">
        <v>434</v>
      </c>
      <c r="E249" s="159" t="s">
        <v>585</v>
      </c>
      <c r="F249" s="160">
        <v>155</v>
      </c>
      <c r="G249" s="159"/>
      <c r="H249" s="159">
        <v>210</v>
      </c>
      <c r="I249" s="161">
        <v>210</v>
      </c>
      <c r="J249" s="162" t="s">
        <v>693</v>
      </c>
      <c r="K249" s="163">
        <f t="shared" si="183"/>
        <v>55</v>
      </c>
      <c r="L249" s="164">
        <f>K249/F249</f>
        <v>0.35483870967741937</v>
      </c>
      <c r="M249" s="159" t="s">
        <v>555</v>
      </c>
      <c r="N249" s="165">
        <v>42944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6">
        <v>77</v>
      </c>
      <c r="B250" s="167">
        <v>42710</v>
      </c>
      <c r="C250" s="167"/>
      <c r="D250" s="168" t="s">
        <v>694</v>
      </c>
      <c r="E250" s="169" t="s">
        <v>585</v>
      </c>
      <c r="F250" s="170">
        <v>150.5</v>
      </c>
      <c r="G250" s="170"/>
      <c r="H250" s="171">
        <v>72.5</v>
      </c>
      <c r="I250" s="171">
        <v>174</v>
      </c>
      <c r="J250" s="172" t="s">
        <v>695</v>
      </c>
      <c r="K250" s="173">
        <v>-78</v>
      </c>
      <c r="L250" s="174">
        <v>-0.51827242524916906</v>
      </c>
      <c r="M250" s="170" t="s">
        <v>567</v>
      </c>
      <c r="N250" s="167">
        <v>43333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6">
        <v>78</v>
      </c>
      <c r="B251" s="157">
        <v>42712</v>
      </c>
      <c r="C251" s="157"/>
      <c r="D251" s="158" t="s">
        <v>696</v>
      </c>
      <c r="E251" s="159" t="s">
        <v>585</v>
      </c>
      <c r="F251" s="160">
        <v>380</v>
      </c>
      <c r="G251" s="159"/>
      <c r="H251" s="159">
        <v>478</v>
      </c>
      <c r="I251" s="161">
        <v>468</v>
      </c>
      <c r="J251" s="162" t="s">
        <v>643</v>
      </c>
      <c r="K251" s="163">
        <f>H251-F251</f>
        <v>98</v>
      </c>
      <c r="L251" s="164">
        <f>K251/F251</f>
        <v>0.25789473684210529</v>
      </c>
      <c r="M251" s="159" t="s">
        <v>555</v>
      </c>
      <c r="N251" s="165">
        <v>43025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6">
        <v>79</v>
      </c>
      <c r="B252" s="157">
        <v>42734</v>
      </c>
      <c r="C252" s="157"/>
      <c r="D252" s="158" t="s">
        <v>108</v>
      </c>
      <c r="E252" s="159" t="s">
        <v>585</v>
      </c>
      <c r="F252" s="160">
        <v>305</v>
      </c>
      <c r="G252" s="159"/>
      <c r="H252" s="159">
        <v>375</v>
      </c>
      <c r="I252" s="161">
        <v>375</v>
      </c>
      <c r="J252" s="162" t="s">
        <v>643</v>
      </c>
      <c r="K252" s="163">
        <f>H252-F252</f>
        <v>70</v>
      </c>
      <c r="L252" s="164">
        <f>K252/F252</f>
        <v>0.22950819672131148</v>
      </c>
      <c r="M252" s="159" t="s">
        <v>555</v>
      </c>
      <c r="N252" s="165">
        <v>42768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6">
        <v>80</v>
      </c>
      <c r="B253" s="157">
        <v>42739</v>
      </c>
      <c r="C253" s="157"/>
      <c r="D253" s="158" t="s">
        <v>94</v>
      </c>
      <c r="E253" s="159" t="s">
        <v>585</v>
      </c>
      <c r="F253" s="160">
        <v>99.5</v>
      </c>
      <c r="G253" s="159"/>
      <c r="H253" s="159">
        <v>158</v>
      </c>
      <c r="I253" s="161">
        <v>158</v>
      </c>
      <c r="J253" s="162" t="s">
        <v>643</v>
      </c>
      <c r="K253" s="163">
        <f>H253-F253</f>
        <v>58.5</v>
      </c>
      <c r="L253" s="164">
        <f>K253/F253</f>
        <v>0.5879396984924623</v>
      </c>
      <c r="M253" s="159" t="s">
        <v>555</v>
      </c>
      <c r="N253" s="165">
        <v>42898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6">
        <v>81</v>
      </c>
      <c r="B254" s="157">
        <v>42739</v>
      </c>
      <c r="C254" s="157"/>
      <c r="D254" s="158" t="s">
        <v>94</v>
      </c>
      <c r="E254" s="159" t="s">
        <v>585</v>
      </c>
      <c r="F254" s="160">
        <v>99.5</v>
      </c>
      <c r="G254" s="159"/>
      <c r="H254" s="159">
        <v>158</v>
      </c>
      <c r="I254" s="161">
        <v>158</v>
      </c>
      <c r="J254" s="162" t="s">
        <v>643</v>
      </c>
      <c r="K254" s="163">
        <v>58.5</v>
      </c>
      <c r="L254" s="164">
        <v>0.58793969849246197</v>
      </c>
      <c r="M254" s="159" t="s">
        <v>555</v>
      </c>
      <c r="N254" s="165">
        <v>42898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6">
        <v>82</v>
      </c>
      <c r="B255" s="157">
        <v>42786</v>
      </c>
      <c r="C255" s="157"/>
      <c r="D255" s="158" t="s">
        <v>184</v>
      </c>
      <c r="E255" s="159" t="s">
        <v>585</v>
      </c>
      <c r="F255" s="160">
        <v>140.5</v>
      </c>
      <c r="G255" s="159"/>
      <c r="H255" s="159">
        <v>220</v>
      </c>
      <c r="I255" s="161">
        <v>220</v>
      </c>
      <c r="J255" s="162" t="s">
        <v>643</v>
      </c>
      <c r="K255" s="163">
        <f>H255-F255</f>
        <v>79.5</v>
      </c>
      <c r="L255" s="164">
        <f>K255/F255</f>
        <v>0.5658362989323843</v>
      </c>
      <c r="M255" s="159" t="s">
        <v>555</v>
      </c>
      <c r="N255" s="165">
        <v>42864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56">
        <v>83</v>
      </c>
      <c r="B256" s="157">
        <v>42786</v>
      </c>
      <c r="C256" s="157"/>
      <c r="D256" s="158" t="s">
        <v>697</v>
      </c>
      <c r="E256" s="159" t="s">
        <v>585</v>
      </c>
      <c r="F256" s="160">
        <v>202.5</v>
      </c>
      <c r="G256" s="159"/>
      <c r="H256" s="159">
        <v>234</v>
      </c>
      <c r="I256" s="161">
        <v>234</v>
      </c>
      <c r="J256" s="162" t="s">
        <v>643</v>
      </c>
      <c r="K256" s="163">
        <v>31.5</v>
      </c>
      <c r="L256" s="164">
        <v>0.155555555555556</v>
      </c>
      <c r="M256" s="159" t="s">
        <v>555</v>
      </c>
      <c r="N256" s="165">
        <v>42836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6">
        <v>84</v>
      </c>
      <c r="B257" s="157">
        <v>42818</v>
      </c>
      <c r="C257" s="157"/>
      <c r="D257" s="158" t="s">
        <v>698</v>
      </c>
      <c r="E257" s="159" t="s">
        <v>585</v>
      </c>
      <c r="F257" s="160">
        <v>300.5</v>
      </c>
      <c r="G257" s="159"/>
      <c r="H257" s="159">
        <v>417.5</v>
      </c>
      <c r="I257" s="161">
        <v>420</v>
      </c>
      <c r="J257" s="162" t="s">
        <v>699</v>
      </c>
      <c r="K257" s="163">
        <f>H257-F257</f>
        <v>117</v>
      </c>
      <c r="L257" s="164">
        <f>K257/F257</f>
        <v>0.38935108153078202</v>
      </c>
      <c r="M257" s="159" t="s">
        <v>555</v>
      </c>
      <c r="N257" s="165">
        <v>43070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6">
        <v>85</v>
      </c>
      <c r="B258" s="157">
        <v>42818</v>
      </c>
      <c r="C258" s="157"/>
      <c r="D258" s="158" t="s">
        <v>673</v>
      </c>
      <c r="E258" s="159" t="s">
        <v>585</v>
      </c>
      <c r="F258" s="160">
        <v>850</v>
      </c>
      <c r="G258" s="159"/>
      <c r="H258" s="159">
        <v>1042.5</v>
      </c>
      <c r="I258" s="161">
        <v>1023</v>
      </c>
      <c r="J258" s="162" t="s">
        <v>700</v>
      </c>
      <c r="K258" s="163">
        <v>192.5</v>
      </c>
      <c r="L258" s="164">
        <v>0.22647058823529401</v>
      </c>
      <c r="M258" s="159" t="s">
        <v>555</v>
      </c>
      <c r="N258" s="165">
        <v>42830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6">
        <v>86</v>
      </c>
      <c r="B259" s="157">
        <v>42830</v>
      </c>
      <c r="C259" s="157"/>
      <c r="D259" s="158" t="s">
        <v>463</v>
      </c>
      <c r="E259" s="159" t="s">
        <v>585</v>
      </c>
      <c r="F259" s="160">
        <v>785</v>
      </c>
      <c r="G259" s="159"/>
      <c r="H259" s="159">
        <v>930</v>
      </c>
      <c r="I259" s="161">
        <v>920</v>
      </c>
      <c r="J259" s="162" t="s">
        <v>701</v>
      </c>
      <c r="K259" s="163">
        <f>H259-F259</f>
        <v>145</v>
      </c>
      <c r="L259" s="164">
        <f>K259/F259</f>
        <v>0.18471337579617833</v>
      </c>
      <c r="M259" s="159" t="s">
        <v>555</v>
      </c>
      <c r="N259" s="165">
        <v>42976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66">
        <v>87</v>
      </c>
      <c r="B260" s="167">
        <v>42831</v>
      </c>
      <c r="C260" s="167"/>
      <c r="D260" s="168" t="s">
        <v>702</v>
      </c>
      <c r="E260" s="169" t="s">
        <v>585</v>
      </c>
      <c r="F260" s="170">
        <v>40</v>
      </c>
      <c r="G260" s="170"/>
      <c r="H260" s="171">
        <v>13.1</v>
      </c>
      <c r="I260" s="171">
        <v>60</v>
      </c>
      <c r="J260" s="172" t="s">
        <v>703</v>
      </c>
      <c r="K260" s="173">
        <v>-26.9</v>
      </c>
      <c r="L260" s="174">
        <v>-0.67249999999999999</v>
      </c>
      <c r="M260" s="170" t="s">
        <v>567</v>
      </c>
      <c r="N260" s="167">
        <v>43138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6">
        <v>88</v>
      </c>
      <c r="B261" s="157">
        <v>42837</v>
      </c>
      <c r="C261" s="157"/>
      <c r="D261" s="158" t="s">
        <v>93</v>
      </c>
      <c r="E261" s="159" t="s">
        <v>585</v>
      </c>
      <c r="F261" s="160">
        <v>289.5</v>
      </c>
      <c r="G261" s="159"/>
      <c r="H261" s="159">
        <v>354</v>
      </c>
      <c r="I261" s="161">
        <v>360</v>
      </c>
      <c r="J261" s="162" t="s">
        <v>704</v>
      </c>
      <c r="K261" s="163">
        <f t="shared" ref="K261:K269" si="184">H261-F261</f>
        <v>64.5</v>
      </c>
      <c r="L261" s="164">
        <f t="shared" ref="L261:L269" si="185">K261/F261</f>
        <v>0.22279792746113988</v>
      </c>
      <c r="M261" s="159" t="s">
        <v>555</v>
      </c>
      <c r="N261" s="165">
        <v>43040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56">
        <v>89</v>
      </c>
      <c r="B262" s="157">
        <v>42845</v>
      </c>
      <c r="C262" s="157"/>
      <c r="D262" s="158" t="s">
        <v>410</v>
      </c>
      <c r="E262" s="159" t="s">
        <v>585</v>
      </c>
      <c r="F262" s="160">
        <v>700</v>
      </c>
      <c r="G262" s="159"/>
      <c r="H262" s="159">
        <v>840</v>
      </c>
      <c r="I262" s="161">
        <v>840</v>
      </c>
      <c r="J262" s="162" t="s">
        <v>705</v>
      </c>
      <c r="K262" s="163">
        <f t="shared" si="184"/>
        <v>140</v>
      </c>
      <c r="L262" s="164">
        <f t="shared" si="185"/>
        <v>0.2</v>
      </c>
      <c r="M262" s="159" t="s">
        <v>555</v>
      </c>
      <c r="N262" s="165">
        <v>42893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6">
        <v>90</v>
      </c>
      <c r="B263" s="157">
        <v>42887</v>
      </c>
      <c r="C263" s="157"/>
      <c r="D263" s="158" t="s">
        <v>706</v>
      </c>
      <c r="E263" s="159" t="s">
        <v>585</v>
      </c>
      <c r="F263" s="160">
        <v>130</v>
      </c>
      <c r="G263" s="159"/>
      <c r="H263" s="159">
        <v>144.25</v>
      </c>
      <c r="I263" s="161">
        <v>170</v>
      </c>
      <c r="J263" s="162" t="s">
        <v>707</v>
      </c>
      <c r="K263" s="163">
        <f t="shared" si="184"/>
        <v>14.25</v>
      </c>
      <c r="L263" s="164">
        <f t="shared" si="185"/>
        <v>0.10961538461538461</v>
      </c>
      <c r="M263" s="159" t="s">
        <v>555</v>
      </c>
      <c r="N263" s="165">
        <v>43675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6">
        <v>91</v>
      </c>
      <c r="B264" s="157">
        <v>42901</v>
      </c>
      <c r="C264" s="157"/>
      <c r="D264" s="158" t="s">
        <v>708</v>
      </c>
      <c r="E264" s="159" t="s">
        <v>585</v>
      </c>
      <c r="F264" s="160">
        <v>214.5</v>
      </c>
      <c r="G264" s="159"/>
      <c r="H264" s="159">
        <v>262</v>
      </c>
      <c r="I264" s="161">
        <v>262</v>
      </c>
      <c r="J264" s="162" t="s">
        <v>709</v>
      </c>
      <c r="K264" s="163">
        <f t="shared" si="184"/>
        <v>47.5</v>
      </c>
      <c r="L264" s="164">
        <f t="shared" si="185"/>
        <v>0.22144522144522144</v>
      </c>
      <c r="M264" s="159" t="s">
        <v>555</v>
      </c>
      <c r="N264" s="165">
        <v>42977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92</v>
      </c>
      <c r="B265" s="188">
        <v>42933</v>
      </c>
      <c r="C265" s="188"/>
      <c r="D265" s="189" t="s">
        <v>710</v>
      </c>
      <c r="E265" s="190" t="s">
        <v>585</v>
      </c>
      <c r="F265" s="191">
        <v>370</v>
      </c>
      <c r="G265" s="190"/>
      <c r="H265" s="190">
        <v>447.5</v>
      </c>
      <c r="I265" s="192">
        <v>450</v>
      </c>
      <c r="J265" s="193" t="s">
        <v>643</v>
      </c>
      <c r="K265" s="163">
        <f t="shared" si="184"/>
        <v>77.5</v>
      </c>
      <c r="L265" s="194">
        <f t="shared" si="185"/>
        <v>0.20945945945945946</v>
      </c>
      <c r="M265" s="190" t="s">
        <v>555</v>
      </c>
      <c r="N265" s="195">
        <v>43035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93</v>
      </c>
      <c r="B266" s="188">
        <v>42943</v>
      </c>
      <c r="C266" s="188"/>
      <c r="D266" s="189" t="s">
        <v>182</v>
      </c>
      <c r="E266" s="190" t="s">
        <v>585</v>
      </c>
      <c r="F266" s="191">
        <v>657.5</v>
      </c>
      <c r="G266" s="190"/>
      <c r="H266" s="190">
        <v>825</v>
      </c>
      <c r="I266" s="192">
        <v>820</v>
      </c>
      <c r="J266" s="193" t="s">
        <v>643</v>
      </c>
      <c r="K266" s="163">
        <f t="shared" si="184"/>
        <v>167.5</v>
      </c>
      <c r="L266" s="194">
        <f t="shared" si="185"/>
        <v>0.25475285171102663</v>
      </c>
      <c r="M266" s="190" t="s">
        <v>555</v>
      </c>
      <c r="N266" s="195">
        <v>43090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6">
        <v>94</v>
      </c>
      <c r="B267" s="157">
        <v>42964</v>
      </c>
      <c r="C267" s="157"/>
      <c r="D267" s="158" t="s">
        <v>353</v>
      </c>
      <c r="E267" s="159" t="s">
        <v>585</v>
      </c>
      <c r="F267" s="160">
        <v>605</v>
      </c>
      <c r="G267" s="159"/>
      <c r="H267" s="159">
        <v>750</v>
      </c>
      <c r="I267" s="161">
        <v>750</v>
      </c>
      <c r="J267" s="162" t="s">
        <v>701</v>
      </c>
      <c r="K267" s="163">
        <f t="shared" si="184"/>
        <v>145</v>
      </c>
      <c r="L267" s="164">
        <f t="shared" si="185"/>
        <v>0.23966942148760331</v>
      </c>
      <c r="M267" s="159" t="s">
        <v>555</v>
      </c>
      <c r="N267" s="165">
        <v>43027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66">
        <v>95</v>
      </c>
      <c r="B268" s="167">
        <v>42979</v>
      </c>
      <c r="C268" s="167"/>
      <c r="D268" s="175" t="s">
        <v>711</v>
      </c>
      <c r="E268" s="170" t="s">
        <v>585</v>
      </c>
      <c r="F268" s="170">
        <v>255</v>
      </c>
      <c r="G268" s="171"/>
      <c r="H268" s="171">
        <v>217.25</v>
      </c>
      <c r="I268" s="171">
        <v>320</v>
      </c>
      <c r="J268" s="172" t="s">
        <v>712</v>
      </c>
      <c r="K268" s="173">
        <f t="shared" si="184"/>
        <v>-37.75</v>
      </c>
      <c r="L268" s="176">
        <f t="shared" si="185"/>
        <v>-0.14803921568627451</v>
      </c>
      <c r="M268" s="170" t="s">
        <v>567</v>
      </c>
      <c r="N268" s="167">
        <v>43661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56">
        <v>96</v>
      </c>
      <c r="B269" s="157">
        <v>42997</v>
      </c>
      <c r="C269" s="157"/>
      <c r="D269" s="158" t="s">
        <v>713</v>
      </c>
      <c r="E269" s="159" t="s">
        <v>585</v>
      </c>
      <c r="F269" s="160">
        <v>215</v>
      </c>
      <c r="G269" s="159"/>
      <c r="H269" s="159">
        <v>258</v>
      </c>
      <c r="I269" s="161">
        <v>258</v>
      </c>
      <c r="J269" s="162" t="s">
        <v>643</v>
      </c>
      <c r="K269" s="163">
        <f t="shared" si="184"/>
        <v>43</v>
      </c>
      <c r="L269" s="164">
        <f t="shared" si="185"/>
        <v>0.2</v>
      </c>
      <c r="M269" s="159" t="s">
        <v>555</v>
      </c>
      <c r="N269" s="165">
        <v>43040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6">
        <v>97</v>
      </c>
      <c r="B270" s="157">
        <v>42997</v>
      </c>
      <c r="C270" s="157"/>
      <c r="D270" s="158" t="s">
        <v>713</v>
      </c>
      <c r="E270" s="159" t="s">
        <v>585</v>
      </c>
      <c r="F270" s="160">
        <v>215</v>
      </c>
      <c r="G270" s="159"/>
      <c r="H270" s="159">
        <v>258</v>
      </c>
      <c r="I270" s="161">
        <v>258</v>
      </c>
      <c r="J270" s="193" t="s">
        <v>643</v>
      </c>
      <c r="K270" s="163">
        <v>43</v>
      </c>
      <c r="L270" s="164">
        <v>0.2</v>
      </c>
      <c r="M270" s="159" t="s">
        <v>555</v>
      </c>
      <c r="N270" s="165">
        <v>43040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98</v>
      </c>
      <c r="B271" s="188">
        <v>42998</v>
      </c>
      <c r="C271" s="188"/>
      <c r="D271" s="189" t="s">
        <v>714</v>
      </c>
      <c r="E271" s="190" t="s">
        <v>585</v>
      </c>
      <c r="F271" s="160">
        <v>75</v>
      </c>
      <c r="G271" s="190"/>
      <c r="H271" s="190">
        <v>90</v>
      </c>
      <c r="I271" s="192">
        <v>90</v>
      </c>
      <c r="J271" s="162" t="s">
        <v>715</v>
      </c>
      <c r="K271" s="163">
        <f t="shared" ref="K271:K276" si="186">H271-F271</f>
        <v>15</v>
      </c>
      <c r="L271" s="164">
        <f t="shared" ref="L271:L276" si="187">K271/F271</f>
        <v>0.2</v>
      </c>
      <c r="M271" s="159" t="s">
        <v>555</v>
      </c>
      <c r="N271" s="165">
        <v>43019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99</v>
      </c>
      <c r="B272" s="188">
        <v>43011</v>
      </c>
      <c r="C272" s="188"/>
      <c r="D272" s="189" t="s">
        <v>569</v>
      </c>
      <c r="E272" s="190" t="s">
        <v>585</v>
      </c>
      <c r="F272" s="191">
        <v>315</v>
      </c>
      <c r="G272" s="190"/>
      <c r="H272" s="190">
        <v>392</v>
      </c>
      <c r="I272" s="192">
        <v>384</v>
      </c>
      <c r="J272" s="193" t="s">
        <v>716</v>
      </c>
      <c r="K272" s="163">
        <f t="shared" si="186"/>
        <v>77</v>
      </c>
      <c r="L272" s="194">
        <f t="shared" si="187"/>
        <v>0.24444444444444444</v>
      </c>
      <c r="M272" s="190" t="s">
        <v>555</v>
      </c>
      <c r="N272" s="195">
        <v>43017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100</v>
      </c>
      <c r="B273" s="188">
        <v>43013</v>
      </c>
      <c r="C273" s="188"/>
      <c r="D273" s="189" t="s">
        <v>439</v>
      </c>
      <c r="E273" s="190" t="s">
        <v>585</v>
      </c>
      <c r="F273" s="191">
        <v>145</v>
      </c>
      <c r="G273" s="190"/>
      <c r="H273" s="190">
        <v>179</v>
      </c>
      <c r="I273" s="192">
        <v>180</v>
      </c>
      <c r="J273" s="193" t="s">
        <v>717</v>
      </c>
      <c r="K273" s="163">
        <f t="shared" si="186"/>
        <v>34</v>
      </c>
      <c r="L273" s="194">
        <f t="shared" si="187"/>
        <v>0.23448275862068965</v>
      </c>
      <c r="M273" s="190" t="s">
        <v>555</v>
      </c>
      <c r="N273" s="195">
        <v>43025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101</v>
      </c>
      <c r="B274" s="188">
        <v>43014</v>
      </c>
      <c r="C274" s="188"/>
      <c r="D274" s="189" t="s">
        <v>328</v>
      </c>
      <c r="E274" s="190" t="s">
        <v>585</v>
      </c>
      <c r="F274" s="191">
        <v>256</v>
      </c>
      <c r="G274" s="190"/>
      <c r="H274" s="190">
        <v>323</v>
      </c>
      <c r="I274" s="192">
        <v>320</v>
      </c>
      <c r="J274" s="193" t="s">
        <v>643</v>
      </c>
      <c r="K274" s="163">
        <f t="shared" si="186"/>
        <v>67</v>
      </c>
      <c r="L274" s="194">
        <f t="shared" si="187"/>
        <v>0.26171875</v>
      </c>
      <c r="M274" s="190" t="s">
        <v>555</v>
      </c>
      <c r="N274" s="195">
        <v>43067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102</v>
      </c>
      <c r="B275" s="188">
        <v>43017</v>
      </c>
      <c r="C275" s="188"/>
      <c r="D275" s="189" t="s">
        <v>343</v>
      </c>
      <c r="E275" s="190" t="s">
        <v>585</v>
      </c>
      <c r="F275" s="191">
        <v>137.5</v>
      </c>
      <c r="G275" s="190"/>
      <c r="H275" s="190">
        <v>184</v>
      </c>
      <c r="I275" s="192">
        <v>183</v>
      </c>
      <c r="J275" s="193" t="s">
        <v>718</v>
      </c>
      <c r="K275" s="163">
        <f t="shared" si="186"/>
        <v>46.5</v>
      </c>
      <c r="L275" s="194">
        <f t="shared" si="187"/>
        <v>0.33818181818181819</v>
      </c>
      <c r="M275" s="190" t="s">
        <v>555</v>
      </c>
      <c r="N275" s="195">
        <v>43108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103</v>
      </c>
      <c r="B276" s="188">
        <v>43018</v>
      </c>
      <c r="C276" s="188"/>
      <c r="D276" s="189" t="s">
        <v>719</v>
      </c>
      <c r="E276" s="190" t="s">
        <v>585</v>
      </c>
      <c r="F276" s="191">
        <v>125.5</v>
      </c>
      <c r="G276" s="190"/>
      <c r="H276" s="190">
        <v>158</v>
      </c>
      <c r="I276" s="192">
        <v>155</v>
      </c>
      <c r="J276" s="193" t="s">
        <v>720</v>
      </c>
      <c r="K276" s="163">
        <f t="shared" si="186"/>
        <v>32.5</v>
      </c>
      <c r="L276" s="194">
        <f t="shared" si="187"/>
        <v>0.25896414342629481</v>
      </c>
      <c r="M276" s="190" t="s">
        <v>555</v>
      </c>
      <c r="N276" s="195">
        <v>43067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104</v>
      </c>
      <c r="B277" s="188">
        <v>43018</v>
      </c>
      <c r="C277" s="188"/>
      <c r="D277" s="189" t="s">
        <v>721</v>
      </c>
      <c r="E277" s="190" t="s">
        <v>585</v>
      </c>
      <c r="F277" s="191">
        <v>895</v>
      </c>
      <c r="G277" s="190"/>
      <c r="H277" s="190">
        <v>1122.5</v>
      </c>
      <c r="I277" s="192">
        <v>1078</v>
      </c>
      <c r="J277" s="193" t="s">
        <v>722</v>
      </c>
      <c r="K277" s="163">
        <v>227.5</v>
      </c>
      <c r="L277" s="194">
        <v>0.25418994413407803</v>
      </c>
      <c r="M277" s="190" t="s">
        <v>555</v>
      </c>
      <c r="N277" s="195">
        <v>43117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105</v>
      </c>
      <c r="B278" s="188">
        <v>43020</v>
      </c>
      <c r="C278" s="188"/>
      <c r="D278" s="189" t="s">
        <v>337</v>
      </c>
      <c r="E278" s="190" t="s">
        <v>585</v>
      </c>
      <c r="F278" s="191">
        <v>525</v>
      </c>
      <c r="G278" s="190"/>
      <c r="H278" s="190">
        <v>629</v>
      </c>
      <c r="I278" s="192">
        <v>629</v>
      </c>
      <c r="J278" s="193" t="s">
        <v>643</v>
      </c>
      <c r="K278" s="163">
        <v>104</v>
      </c>
      <c r="L278" s="194">
        <v>0.19809523809523799</v>
      </c>
      <c r="M278" s="190" t="s">
        <v>555</v>
      </c>
      <c r="N278" s="195">
        <v>43119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106</v>
      </c>
      <c r="B279" s="188">
        <v>43046</v>
      </c>
      <c r="C279" s="188"/>
      <c r="D279" s="189" t="s">
        <v>376</v>
      </c>
      <c r="E279" s="190" t="s">
        <v>585</v>
      </c>
      <c r="F279" s="191">
        <v>740</v>
      </c>
      <c r="G279" s="190"/>
      <c r="H279" s="190">
        <v>892.5</v>
      </c>
      <c r="I279" s="192">
        <v>900</v>
      </c>
      <c r="J279" s="193" t="s">
        <v>723</v>
      </c>
      <c r="K279" s="163">
        <f>H279-F279</f>
        <v>152.5</v>
      </c>
      <c r="L279" s="194">
        <f>K279/F279</f>
        <v>0.20608108108108109</v>
      </c>
      <c r="M279" s="190" t="s">
        <v>555</v>
      </c>
      <c r="N279" s="195">
        <v>43052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56">
        <v>107</v>
      </c>
      <c r="B280" s="157">
        <v>43073</v>
      </c>
      <c r="C280" s="157"/>
      <c r="D280" s="158" t="s">
        <v>724</v>
      </c>
      <c r="E280" s="159" t="s">
        <v>585</v>
      </c>
      <c r="F280" s="160">
        <v>118.5</v>
      </c>
      <c r="G280" s="159"/>
      <c r="H280" s="159">
        <v>143.5</v>
      </c>
      <c r="I280" s="161">
        <v>145</v>
      </c>
      <c r="J280" s="162" t="s">
        <v>576</v>
      </c>
      <c r="K280" s="163">
        <f>H280-F280</f>
        <v>25</v>
      </c>
      <c r="L280" s="164">
        <f>K280/F280</f>
        <v>0.2109704641350211</v>
      </c>
      <c r="M280" s="159" t="s">
        <v>555</v>
      </c>
      <c r="N280" s="165">
        <v>43097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66">
        <v>108</v>
      </c>
      <c r="B281" s="167">
        <v>43090</v>
      </c>
      <c r="C281" s="167"/>
      <c r="D281" s="168" t="s">
        <v>415</v>
      </c>
      <c r="E281" s="169" t="s">
        <v>585</v>
      </c>
      <c r="F281" s="170">
        <v>715</v>
      </c>
      <c r="G281" s="170"/>
      <c r="H281" s="171">
        <v>500</v>
      </c>
      <c r="I281" s="171">
        <v>872</v>
      </c>
      <c r="J281" s="172" t="s">
        <v>725</v>
      </c>
      <c r="K281" s="173">
        <f>H281-F281</f>
        <v>-215</v>
      </c>
      <c r="L281" s="174">
        <f>K281/F281</f>
        <v>-0.30069930069930068</v>
      </c>
      <c r="M281" s="170" t="s">
        <v>567</v>
      </c>
      <c r="N281" s="167">
        <v>43670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56">
        <v>109</v>
      </c>
      <c r="B282" s="157">
        <v>43098</v>
      </c>
      <c r="C282" s="157"/>
      <c r="D282" s="158" t="s">
        <v>569</v>
      </c>
      <c r="E282" s="159" t="s">
        <v>585</v>
      </c>
      <c r="F282" s="160">
        <v>435</v>
      </c>
      <c r="G282" s="159"/>
      <c r="H282" s="159">
        <v>542.5</v>
      </c>
      <c r="I282" s="161">
        <v>539</v>
      </c>
      <c r="J282" s="162" t="s">
        <v>643</v>
      </c>
      <c r="K282" s="163">
        <v>107.5</v>
      </c>
      <c r="L282" s="164">
        <v>0.247126436781609</v>
      </c>
      <c r="M282" s="159" t="s">
        <v>555</v>
      </c>
      <c r="N282" s="165">
        <v>43206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56">
        <v>110</v>
      </c>
      <c r="B283" s="157">
        <v>43098</v>
      </c>
      <c r="C283" s="157"/>
      <c r="D283" s="158" t="s">
        <v>527</v>
      </c>
      <c r="E283" s="159" t="s">
        <v>585</v>
      </c>
      <c r="F283" s="160">
        <v>885</v>
      </c>
      <c r="G283" s="159"/>
      <c r="H283" s="159">
        <v>1090</v>
      </c>
      <c r="I283" s="161">
        <v>1084</v>
      </c>
      <c r="J283" s="162" t="s">
        <v>643</v>
      </c>
      <c r="K283" s="163">
        <v>205</v>
      </c>
      <c r="L283" s="164">
        <v>0.23163841807909599</v>
      </c>
      <c r="M283" s="159" t="s">
        <v>555</v>
      </c>
      <c r="N283" s="165">
        <v>43213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6">
        <v>111</v>
      </c>
      <c r="B284" s="197">
        <v>43192</v>
      </c>
      <c r="C284" s="197"/>
      <c r="D284" s="175" t="s">
        <v>726</v>
      </c>
      <c r="E284" s="170" t="s">
        <v>585</v>
      </c>
      <c r="F284" s="198">
        <v>478.5</v>
      </c>
      <c r="G284" s="170"/>
      <c r="H284" s="170">
        <v>442</v>
      </c>
      <c r="I284" s="171">
        <v>613</v>
      </c>
      <c r="J284" s="172" t="s">
        <v>727</v>
      </c>
      <c r="K284" s="173">
        <f>H284-F284</f>
        <v>-36.5</v>
      </c>
      <c r="L284" s="174">
        <f>K284/F284</f>
        <v>-7.6280041797283177E-2</v>
      </c>
      <c r="M284" s="170" t="s">
        <v>567</v>
      </c>
      <c r="N284" s="167">
        <v>43762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66">
        <v>112</v>
      </c>
      <c r="B285" s="167">
        <v>43194</v>
      </c>
      <c r="C285" s="167"/>
      <c r="D285" s="168" t="s">
        <v>728</v>
      </c>
      <c r="E285" s="169" t="s">
        <v>585</v>
      </c>
      <c r="F285" s="170">
        <f>141.5-7.3</f>
        <v>134.19999999999999</v>
      </c>
      <c r="G285" s="170"/>
      <c r="H285" s="171">
        <v>77</v>
      </c>
      <c r="I285" s="171">
        <v>180</v>
      </c>
      <c r="J285" s="172" t="s">
        <v>729</v>
      </c>
      <c r="K285" s="173">
        <f>H285-F285</f>
        <v>-57.199999999999989</v>
      </c>
      <c r="L285" s="174">
        <f>K285/F285</f>
        <v>-0.42622950819672129</v>
      </c>
      <c r="M285" s="170" t="s">
        <v>567</v>
      </c>
      <c r="N285" s="167">
        <v>43522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66">
        <v>113</v>
      </c>
      <c r="B286" s="167">
        <v>43209</v>
      </c>
      <c r="C286" s="167"/>
      <c r="D286" s="168" t="s">
        <v>730</v>
      </c>
      <c r="E286" s="169" t="s">
        <v>585</v>
      </c>
      <c r="F286" s="170">
        <v>430</v>
      </c>
      <c r="G286" s="170"/>
      <c r="H286" s="171">
        <v>220</v>
      </c>
      <c r="I286" s="171">
        <v>537</v>
      </c>
      <c r="J286" s="172" t="s">
        <v>731</v>
      </c>
      <c r="K286" s="173">
        <f>H286-F286</f>
        <v>-210</v>
      </c>
      <c r="L286" s="174">
        <f>K286/F286</f>
        <v>-0.48837209302325579</v>
      </c>
      <c r="M286" s="170" t="s">
        <v>567</v>
      </c>
      <c r="N286" s="167">
        <v>43252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114</v>
      </c>
      <c r="B287" s="188">
        <v>43220</v>
      </c>
      <c r="C287" s="188"/>
      <c r="D287" s="189" t="s">
        <v>377</v>
      </c>
      <c r="E287" s="190" t="s">
        <v>585</v>
      </c>
      <c r="F287" s="190">
        <v>153.5</v>
      </c>
      <c r="G287" s="190"/>
      <c r="H287" s="190">
        <v>196</v>
      </c>
      <c r="I287" s="192">
        <v>196</v>
      </c>
      <c r="J287" s="162" t="s">
        <v>732</v>
      </c>
      <c r="K287" s="163">
        <f>H287-F287</f>
        <v>42.5</v>
      </c>
      <c r="L287" s="164">
        <f>K287/F287</f>
        <v>0.27687296416938112</v>
      </c>
      <c r="M287" s="159" t="s">
        <v>555</v>
      </c>
      <c r="N287" s="165">
        <v>43605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66">
        <v>115</v>
      </c>
      <c r="B288" s="167">
        <v>43306</v>
      </c>
      <c r="C288" s="167"/>
      <c r="D288" s="168" t="s">
        <v>702</v>
      </c>
      <c r="E288" s="169" t="s">
        <v>585</v>
      </c>
      <c r="F288" s="170">
        <v>27.5</v>
      </c>
      <c r="G288" s="170"/>
      <c r="H288" s="171">
        <v>13.1</v>
      </c>
      <c r="I288" s="171">
        <v>60</v>
      </c>
      <c r="J288" s="172" t="s">
        <v>733</v>
      </c>
      <c r="K288" s="173">
        <v>-14.4</v>
      </c>
      <c r="L288" s="174">
        <v>-0.52363636363636401</v>
      </c>
      <c r="M288" s="170" t="s">
        <v>567</v>
      </c>
      <c r="N288" s="167">
        <v>43138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6">
        <v>116</v>
      </c>
      <c r="B289" s="197">
        <v>43318</v>
      </c>
      <c r="C289" s="197"/>
      <c r="D289" s="175" t="s">
        <v>734</v>
      </c>
      <c r="E289" s="170" t="s">
        <v>585</v>
      </c>
      <c r="F289" s="170">
        <v>148.5</v>
      </c>
      <c r="G289" s="170"/>
      <c r="H289" s="170">
        <v>102</v>
      </c>
      <c r="I289" s="171">
        <v>182</v>
      </c>
      <c r="J289" s="172" t="s">
        <v>735</v>
      </c>
      <c r="K289" s="173">
        <f>H289-F289</f>
        <v>-46.5</v>
      </c>
      <c r="L289" s="174">
        <f>K289/F289</f>
        <v>-0.31313131313131315</v>
      </c>
      <c r="M289" s="170" t="s">
        <v>567</v>
      </c>
      <c r="N289" s="167">
        <v>43661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56">
        <v>117</v>
      </c>
      <c r="B290" s="157">
        <v>43335</v>
      </c>
      <c r="C290" s="157"/>
      <c r="D290" s="158" t="s">
        <v>736</v>
      </c>
      <c r="E290" s="159" t="s">
        <v>585</v>
      </c>
      <c r="F290" s="190">
        <v>285</v>
      </c>
      <c r="G290" s="159"/>
      <c r="H290" s="159">
        <v>355</v>
      </c>
      <c r="I290" s="161">
        <v>364</v>
      </c>
      <c r="J290" s="162" t="s">
        <v>737</v>
      </c>
      <c r="K290" s="163">
        <v>70</v>
      </c>
      <c r="L290" s="164">
        <v>0.24561403508771901</v>
      </c>
      <c r="M290" s="159" t="s">
        <v>555</v>
      </c>
      <c r="N290" s="165">
        <v>43455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56">
        <v>118</v>
      </c>
      <c r="B291" s="157">
        <v>43341</v>
      </c>
      <c r="C291" s="157"/>
      <c r="D291" s="158" t="s">
        <v>365</v>
      </c>
      <c r="E291" s="159" t="s">
        <v>585</v>
      </c>
      <c r="F291" s="190">
        <v>525</v>
      </c>
      <c r="G291" s="159"/>
      <c r="H291" s="159">
        <v>585</v>
      </c>
      <c r="I291" s="161">
        <v>635</v>
      </c>
      <c r="J291" s="162" t="s">
        <v>738</v>
      </c>
      <c r="K291" s="163">
        <f t="shared" ref="K291:K308" si="188">H291-F291</f>
        <v>60</v>
      </c>
      <c r="L291" s="164">
        <f t="shared" ref="L291:L308" si="189">K291/F291</f>
        <v>0.11428571428571428</v>
      </c>
      <c r="M291" s="159" t="s">
        <v>555</v>
      </c>
      <c r="N291" s="165">
        <v>43662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56">
        <v>119</v>
      </c>
      <c r="B292" s="157">
        <v>43395</v>
      </c>
      <c r="C292" s="157"/>
      <c r="D292" s="158" t="s">
        <v>353</v>
      </c>
      <c r="E292" s="159" t="s">
        <v>585</v>
      </c>
      <c r="F292" s="190">
        <v>475</v>
      </c>
      <c r="G292" s="159"/>
      <c r="H292" s="159">
        <v>574</v>
      </c>
      <c r="I292" s="161">
        <v>570</v>
      </c>
      <c r="J292" s="162" t="s">
        <v>643</v>
      </c>
      <c r="K292" s="163">
        <f t="shared" si="188"/>
        <v>99</v>
      </c>
      <c r="L292" s="164">
        <f t="shared" si="189"/>
        <v>0.20842105263157895</v>
      </c>
      <c r="M292" s="159" t="s">
        <v>555</v>
      </c>
      <c r="N292" s="165">
        <v>43403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120</v>
      </c>
      <c r="B293" s="188">
        <v>43397</v>
      </c>
      <c r="C293" s="188"/>
      <c r="D293" s="189" t="s">
        <v>372</v>
      </c>
      <c r="E293" s="190" t="s">
        <v>585</v>
      </c>
      <c r="F293" s="190">
        <v>707.5</v>
      </c>
      <c r="G293" s="190"/>
      <c r="H293" s="190">
        <v>872</v>
      </c>
      <c r="I293" s="192">
        <v>872</v>
      </c>
      <c r="J293" s="193" t="s">
        <v>643</v>
      </c>
      <c r="K293" s="163">
        <f t="shared" si="188"/>
        <v>164.5</v>
      </c>
      <c r="L293" s="194">
        <f t="shared" si="189"/>
        <v>0.23250883392226149</v>
      </c>
      <c r="M293" s="190" t="s">
        <v>555</v>
      </c>
      <c r="N293" s="195">
        <v>43482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121</v>
      </c>
      <c r="B294" s="188">
        <v>43398</v>
      </c>
      <c r="C294" s="188"/>
      <c r="D294" s="189" t="s">
        <v>739</v>
      </c>
      <c r="E294" s="190" t="s">
        <v>585</v>
      </c>
      <c r="F294" s="190">
        <v>162</v>
      </c>
      <c r="G294" s="190"/>
      <c r="H294" s="190">
        <v>204</v>
      </c>
      <c r="I294" s="192">
        <v>209</v>
      </c>
      <c r="J294" s="193" t="s">
        <v>740</v>
      </c>
      <c r="K294" s="163">
        <f t="shared" si="188"/>
        <v>42</v>
      </c>
      <c r="L294" s="194">
        <f t="shared" si="189"/>
        <v>0.25925925925925924</v>
      </c>
      <c r="M294" s="190" t="s">
        <v>555</v>
      </c>
      <c r="N294" s="195">
        <v>43539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7">
        <v>122</v>
      </c>
      <c r="B295" s="188">
        <v>43399</v>
      </c>
      <c r="C295" s="188"/>
      <c r="D295" s="189" t="s">
        <v>456</v>
      </c>
      <c r="E295" s="190" t="s">
        <v>585</v>
      </c>
      <c r="F295" s="190">
        <v>240</v>
      </c>
      <c r="G295" s="190"/>
      <c r="H295" s="190">
        <v>297</v>
      </c>
      <c r="I295" s="192">
        <v>297</v>
      </c>
      <c r="J295" s="193" t="s">
        <v>643</v>
      </c>
      <c r="K295" s="199">
        <f t="shared" si="188"/>
        <v>57</v>
      </c>
      <c r="L295" s="194">
        <f t="shared" si="189"/>
        <v>0.23749999999999999</v>
      </c>
      <c r="M295" s="190" t="s">
        <v>555</v>
      </c>
      <c r="N295" s="195">
        <v>43417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56">
        <v>123</v>
      </c>
      <c r="B296" s="157">
        <v>43439</v>
      </c>
      <c r="C296" s="157"/>
      <c r="D296" s="158" t="s">
        <v>741</v>
      </c>
      <c r="E296" s="159" t="s">
        <v>585</v>
      </c>
      <c r="F296" s="159">
        <v>202.5</v>
      </c>
      <c r="G296" s="159"/>
      <c r="H296" s="159">
        <v>255</v>
      </c>
      <c r="I296" s="161">
        <v>252</v>
      </c>
      <c r="J296" s="162" t="s">
        <v>643</v>
      </c>
      <c r="K296" s="163">
        <f t="shared" si="188"/>
        <v>52.5</v>
      </c>
      <c r="L296" s="164">
        <f t="shared" si="189"/>
        <v>0.25925925925925924</v>
      </c>
      <c r="M296" s="159" t="s">
        <v>555</v>
      </c>
      <c r="N296" s="165">
        <v>43542</v>
      </c>
      <c r="O296" s="1"/>
      <c r="P296" s="1"/>
      <c r="Q296" s="1"/>
      <c r="R296" s="6" t="s">
        <v>742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7">
        <v>124</v>
      </c>
      <c r="B297" s="188">
        <v>43465</v>
      </c>
      <c r="C297" s="157"/>
      <c r="D297" s="189" t="s">
        <v>402</v>
      </c>
      <c r="E297" s="190" t="s">
        <v>585</v>
      </c>
      <c r="F297" s="190">
        <v>710</v>
      </c>
      <c r="G297" s="190"/>
      <c r="H297" s="190">
        <v>866</v>
      </c>
      <c r="I297" s="192">
        <v>866</v>
      </c>
      <c r="J297" s="193" t="s">
        <v>643</v>
      </c>
      <c r="K297" s="163">
        <f t="shared" si="188"/>
        <v>156</v>
      </c>
      <c r="L297" s="164">
        <f t="shared" si="189"/>
        <v>0.21971830985915494</v>
      </c>
      <c r="M297" s="159" t="s">
        <v>555</v>
      </c>
      <c r="N297" s="165">
        <v>43553</v>
      </c>
      <c r="O297" s="1"/>
      <c r="P297" s="1"/>
      <c r="Q297" s="1"/>
      <c r="R297" s="6" t="s">
        <v>742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7">
        <v>125</v>
      </c>
      <c r="B298" s="188">
        <v>43522</v>
      </c>
      <c r="C298" s="188"/>
      <c r="D298" s="189" t="s">
        <v>152</v>
      </c>
      <c r="E298" s="190" t="s">
        <v>585</v>
      </c>
      <c r="F298" s="190">
        <v>337.25</v>
      </c>
      <c r="G298" s="190"/>
      <c r="H298" s="190">
        <v>398.5</v>
      </c>
      <c r="I298" s="192">
        <v>411</v>
      </c>
      <c r="J298" s="162" t="s">
        <v>743</v>
      </c>
      <c r="K298" s="163">
        <f t="shared" si="188"/>
        <v>61.25</v>
      </c>
      <c r="L298" s="164">
        <f t="shared" si="189"/>
        <v>0.1816160118606375</v>
      </c>
      <c r="M298" s="159" t="s">
        <v>555</v>
      </c>
      <c r="N298" s="165">
        <v>43760</v>
      </c>
      <c r="O298" s="1"/>
      <c r="P298" s="1"/>
      <c r="Q298" s="1"/>
      <c r="R298" s="6" t="s">
        <v>742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0">
        <v>126</v>
      </c>
      <c r="B299" s="201">
        <v>43559</v>
      </c>
      <c r="C299" s="201"/>
      <c r="D299" s="202" t="s">
        <v>744</v>
      </c>
      <c r="E299" s="203" t="s">
        <v>585</v>
      </c>
      <c r="F299" s="203">
        <v>130</v>
      </c>
      <c r="G299" s="203"/>
      <c r="H299" s="203">
        <v>65</v>
      </c>
      <c r="I299" s="204">
        <v>158</v>
      </c>
      <c r="J299" s="172" t="s">
        <v>745</v>
      </c>
      <c r="K299" s="173">
        <f t="shared" si="188"/>
        <v>-65</v>
      </c>
      <c r="L299" s="174">
        <f t="shared" si="189"/>
        <v>-0.5</v>
      </c>
      <c r="M299" s="170" t="s">
        <v>567</v>
      </c>
      <c r="N299" s="167">
        <v>43726</v>
      </c>
      <c r="O299" s="1"/>
      <c r="P299" s="1"/>
      <c r="Q299" s="1"/>
      <c r="R299" s="6" t="s">
        <v>746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7">
        <v>127</v>
      </c>
      <c r="B300" s="188">
        <v>43017</v>
      </c>
      <c r="C300" s="188"/>
      <c r="D300" s="189" t="s">
        <v>184</v>
      </c>
      <c r="E300" s="190" t="s">
        <v>585</v>
      </c>
      <c r="F300" s="190">
        <v>141.5</v>
      </c>
      <c r="G300" s="190"/>
      <c r="H300" s="190">
        <v>183.5</v>
      </c>
      <c r="I300" s="192">
        <v>210</v>
      </c>
      <c r="J300" s="162" t="s">
        <v>740</v>
      </c>
      <c r="K300" s="163">
        <f t="shared" si="188"/>
        <v>42</v>
      </c>
      <c r="L300" s="164">
        <f t="shared" si="189"/>
        <v>0.29681978798586572</v>
      </c>
      <c r="M300" s="159" t="s">
        <v>555</v>
      </c>
      <c r="N300" s="165">
        <v>43042</v>
      </c>
      <c r="O300" s="1"/>
      <c r="P300" s="1"/>
      <c r="Q300" s="1"/>
      <c r="R300" s="6" t="s">
        <v>746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0">
        <v>128</v>
      </c>
      <c r="B301" s="201">
        <v>43074</v>
      </c>
      <c r="C301" s="201"/>
      <c r="D301" s="202" t="s">
        <v>747</v>
      </c>
      <c r="E301" s="203" t="s">
        <v>585</v>
      </c>
      <c r="F301" s="198">
        <v>172</v>
      </c>
      <c r="G301" s="203"/>
      <c r="H301" s="203">
        <v>155.25</v>
      </c>
      <c r="I301" s="204">
        <v>230</v>
      </c>
      <c r="J301" s="172" t="s">
        <v>748</v>
      </c>
      <c r="K301" s="173">
        <f t="shared" si="188"/>
        <v>-16.75</v>
      </c>
      <c r="L301" s="174">
        <f t="shared" si="189"/>
        <v>-9.7383720930232565E-2</v>
      </c>
      <c r="M301" s="170" t="s">
        <v>567</v>
      </c>
      <c r="N301" s="167">
        <v>43787</v>
      </c>
      <c r="O301" s="1"/>
      <c r="P301" s="1"/>
      <c r="Q301" s="1"/>
      <c r="R301" s="6" t="s">
        <v>746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7">
        <v>129</v>
      </c>
      <c r="B302" s="188">
        <v>43398</v>
      </c>
      <c r="C302" s="188"/>
      <c r="D302" s="189" t="s">
        <v>107</v>
      </c>
      <c r="E302" s="190" t="s">
        <v>585</v>
      </c>
      <c r="F302" s="190">
        <v>698.5</v>
      </c>
      <c r="G302" s="190"/>
      <c r="H302" s="190">
        <v>890</v>
      </c>
      <c r="I302" s="192">
        <v>890</v>
      </c>
      <c r="J302" s="162" t="s">
        <v>814</v>
      </c>
      <c r="K302" s="163">
        <f t="shared" si="188"/>
        <v>191.5</v>
      </c>
      <c r="L302" s="164">
        <f t="shared" si="189"/>
        <v>0.27415891195418757</v>
      </c>
      <c r="M302" s="159" t="s">
        <v>555</v>
      </c>
      <c r="N302" s="165">
        <v>44328</v>
      </c>
      <c r="O302" s="1"/>
      <c r="P302" s="1"/>
      <c r="Q302" s="1"/>
      <c r="R302" s="6" t="s">
        <v>742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7">
        <v>130</v>
      </c>
      <c r="B303" s="188">
        <v>42877</v>
      </c>
      <c r="C303" s="188"/>
      <c r="D303" s="189" t="s">
        <v>364</v>
      </c>
      <c r="E303" s="190" t="s">
        <v>585</v>
      </c>
      <c r="F303" s="190">
        <v>127.6</v>
      </c>
      <c r="G303" s="190"/>
      <c r="H303" s="190">
        <v>138</v>
      </c>
      <c r="I303" s="192">
        <v>190</v>
      </c>
      <c r="J303" s="162" t="s">
        <v>749</v>
      </c>
      <c r="K303" s="163">
        <f t="shared" si="188"/>
        <v>10.400000000000006</v>
      </c>
      <c r="L303" s="164">
        <f t="shared" si="189"/>
        <v>8.1504702194357417E-2</v>
      </c>
      <c r="M303" s="159" t="s">
        <v>555</v>
      </c>
      <c r="N303" s="165">
        <v>43774</v>
      </c>
      <c r="O303" s="1"/>
      <c r="P303" s="1"/>
      <c r="Q303" s="1"/>
      <c r="R303" s="6" t="s">
        <v>746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7">
        <v>131</v>
      </c>
      <c r="B304" s="188">
        <v>43158</v>
      </c>
      <c r="C304" s="188"/>
      <c r="D304" s="189" t="s">
        <v>750</v>
      </c>
      <c r="E304" s="190" t="s">
        <v>585</v>
      </c>
      <c r="F304" s="190">
        <v>317</v>
      </c>
      <c r="G304" s="190"/>
      <c r="H304" s="190">
        <v>382.5</v>
      </c>
      <c r="I304" s="192">
        <v>398</v>
      </c>
      <c r="J304" s="162" t="s">
        <v>751</v>
      </c>
      <c r="K304" s="163">
        <f t="shared" si="188"/>
        <v>65.5</v>
      </c>
      <c r="L304" s="164">
        <f t="shared" si="189"/>
        <v>0.20662460567823343</v>
      </c>
      <c r="M304" s="159" t="s">
        <v>555</v>
      </c>
      <c r="N304" s="165">
        <v>44238</v>
      </c>
      <c r="O304" s="1"/>
      <c r="P304" s="1"/>
      <c r="Q304" s="1"/>
      <c r="R304" s="6" t="s">
        <v>746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00">
        <v>132</v>
      </c>
      <c r="B305" s="201">
        <v>43164</v>
      </c>
      <c r="C305" s="201"/>
      <c r="D305" s="202" t="s">
        <v>144</v>
      </c>
      <c r="E305" s="203" t="s">
        <v>585</v>
      </c>
      <c r="F305" s="198">
        <f>510-14.4</f>
        <v>495.6</v>
      </c>
      <c r="G305" s="203"/>
      <c r="H305" s="203">
        <v>350</v>
      </c>
      <c r="I305" s="204">
        <v>672</v>
      </c>
      <c r="J305" s="172" t="s">
        <v>752</v>
      </c>
      <c r="K305" s="173">
        <f t="shared" si="188"/>
        <v>-145.60000000000002</v>
      </c>
      <c r="L305" s="174">
        <f t="shared" si="189"/>
        <v>-0.29378531073446329</v>
      </c>
      <c r="M305" s="170" t="s">
        <v>567</v>
      </c>
      <c r="N305" s="167">
        <v>43887</v>
      </c>
      <c r="O305" s="1"/>
      <c r="P305" s="1"/>
      <c r="Q305" s="1"/>
      <c r="R305" s="6" t="s">
        <v>742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00">
        <v>133</v>
      </c>
      <c r="B306" s="201">
        <v>43237</v>
      </c>
      <c r="C306" s="201"/>
      <c r="D306" s="202" t="s">
        <v>448</v>
      </c>
      <c r="E306" s="203" t="s">
        <v>585</v>
      </c>
      <c r="F306" s="198">
        <v>230.3</v>
      </c>
      <c r="G306" s="203"/>
      <c r="H306" s="203">
        <v>102.5</v>
      </c>
      <c r="I306" s="204">
        <v>348</v>
      </c>
      <c r="J306" s="172" t="s">
        <v>753</v>
      </c>
      <c r="K306" s="173">
        <f t="shared" si="188"/>
        <v>-127.80000000000001</v>
      </c>
      <c r="L306" s="174">
        <f t="shared" si="189"/>
        <v>-0.55492835432045162</v>
      </c>
      <c r="M306" s="170" t="s">
        <v>567</v>
      </c>
      <c r="N306" s="167">
        <v>43896</v>
      </c>
      <c r="O306" s="1"/>
      <c r="P306" s="1"/>
      <c r="Q306" s="1"/>
      <c r="R306" s="6" t="s">
        <v>742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7">
        <v>134</v>
      </c>
      <c r="B307" s="188">
        <v>43258</v>
      </c>
      <c r="C307" s="188"/>
      <c r="D307" s="189" t="s">
        <v>419</v>
      </c>
      <c r="E307" s="190" t="s">
        <v>585</v>
      </c>
      <c r="F307" s="190">
        <f>342.5-5.1</f>
        <v>337.4</v>
      </c>
      <c r="G307" s="190"/>
      <c r="H307" s="190">
        <v>412.5</v>
      </c>
      <c r="I307" s="192">
        <v>439</v>
      </c>
      <c r="J307" s="162" t="s">
        <v>754</v>
      </c>
      <c r="K307" s="163">
        <f t="shared" si="188"/>
        <v>75.100000000000023</v>
      </c>
      <c r="L307" s="164">
        <f t="shared" si="189"/>
        <v>0.22258446947243635</v>
      </c>
      <c r="M307" s="159" t="s">
        <v>555</v>
      </c>
      <c r="N307" s="165">
        <v>44230</v>
      </c>
      <c r="O307" s="1"/>
      <c r="P307" s="1"/>
      <c r="Q307" s="1"/>
      <c r="R307" s="6" t="s">
        <v>746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1">
        <v>135</v>
      </c>
      <c r="B308" s="180">
        <v>43285</v>
      </c>
      <c r="C308" s="180"/>
      <c r="D308" s="181" t="s">
        <v>55</v>
      </c>
      <c r="E308" s="182" t="s">
        <v>585</v>
      </c>
      <c r="F308" s="182">
        <f>127.5-5.53</f>
        <v>121.97</v>
      </c>
      <c r="G308" s="183"/>
      <c r="H308" s="183">
        <v>122.5</v>
      </c>
      <c r="I308" s="183">
        <v>170</v>
      </c>
      <c r="J308" s="184" t="s">
        <v>782</v>
      </c>
      <c r="K308" s="185">
        <f t="shared" si="188"/>
        <v>0.53000000000000114</v>
      </c>
      <c r="L308" s="186">
        <f t="shared" si="189"/>
        <v>4.3453308190538747E-3</v>
      </c>
      <c r="M308" s="182" t="s">
        <v>676</v>
      </c>
      <c r="N308" s="180">
        <v>44431</v>
      </c>
      <c r="O308" s="1"/>
      <c r="P308" s="1"/>
      <c r="Q308" s="1"/>
      <c r="R308" s="6" t="s">
        <v>742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00">
        <v>136</v>
      </c>
      <c r="B309" s="201">
        <v>43294</v>
      </c>
      <c r="C309" s="201"/>
      <c r="D309" s="202" t="s">
        <v>355</v>
      </c>
      <c r="E309" s="203" t="s">
        <v>585</v>
      </c>
      <c r="F309" s="198">
        <v>46.5</v>
      </c>
      <c r="G309" s="203"/>
      <c r="H309" s="203">
        <v>17</v>
      </c>
      <c r="I309" s="204">
        <v>59</v>
      </c>
      <c r="J309" s="172" t="s">
        <v>755</v>
      </c>
      <c r="K309" s="173">
        <f t="shared" ref="K309:K317" si="190">H309-F309</f>
        <v>-29.5</v>
      </c>
      <c r="L309" s="174">
        <f t="shared" ref="L309:L317" si="191">K309/F309</f>
        <v>-0.63440860215053763</v>
      </c>
      <c r="M309" s="170" t="s">
        <v>567</v>
      </c>
      <c r="N309" s="167">
        <v>43887</v>
      </c>
      <c r="O309" s="1"/>
      <c r="P309" s="1"/>
      <c r="Q309" s="1"/>
      <c r="R309" s="6" t="s">
        <v>742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7">
        <v>137</v>
      </c>
      <c r="B310" s="188">
        <v>43396</v>
      </c>
      <c r="C310" s="188"/>
      <c r="D310" s="189" t="s">
        <v>404</v>
      </c>
      <c r="E310" s="190" t="s">
        <v>585</v>
      </c>
      <c r="F310" s="190">
        <v>156.5</v>
      </c>
      <c r="G310" s="190"/>
      <c r="H310" s="190">
        <v>207.5</v>
      </c>
      <c r="I310" s="192">
        <v>191</v>
      </c>
      <c r="J310" s="162" t="s">
        <v>643</v>
      </c>
      <c r="K310" s="163">
        <f t="shared" si="190"/>
        <v>51</v>
      </c>
      <c r="L310" s="164">
        <f t="shared" si="191"/>
        <v>0.32587859424920129</v>
      </c>
      <c r="M310" s="159" t="s">
        <v>555</v>
      </c>
      <c r="N310" s="165">
        <v>44369</v>
      </c>
      <c r="O310" s="1"/>
      <c r="P310" s="1"/>
      <c r="Q310" s="1"/>
      <c r="R310" s="6" t="s">
        <v>742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7">
        <v>138</v>
      </c>
      <c r="B311" s="188">
        <v>43439</v>
      </c>
      <c r="C311" s="188"/>
      <c r="D311" s="189" t="s">
        <v>318</v>
      </c>
      <c r="E311" s="190" t="s">
        <v>585</v>
      </c>
      <c r="F311" s="190">
        <v>259.5</v>
      </c>
      <c r="G311" s="190"/>
      <c r="H311" s="190">
        <v>320</v>
      </c>
      <c r="I311" s="192">
        <v>320</v>
      </c>
      <c r="J311" s="162" t="s">
        <v>643</v>
      </c>
      <c r="K311" s="163">
        <f t="shared" si="190"/>
        <v>60.5</v>
      </c>
      <c r="L311" s="164">
        <f t="shared" si="191"/>
        <v>0.23314065510597304</v>
      </c>
      <c r="M311" s="159" t="s">
        <v>555</v>
      </c>
      <c r="N311" s="165">
        <v>44323</v>
      </c>
      <c r="O311" s="1"/>
      <c r="P311" s="1"/>
      <c r="Q311" s="1"/>
      <c r="R311" s="6" t="s">
        <v>742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00">
        <v>139</v>
      </c>
      <c r="B312" s="201">
        <v>43439</v>
      </c>
      <c r="C312" s="201"/>
      <c r="D312" s="202" t="s">
        <v>756</v>
      </c>
      <c r="E312" s="203" t="s">
        <v>585</v>
      </c>
      <c r="F312" s="203">
        <v>715</v>
      </c>
      <c r="G312" s="203"/>
      <c r="H312" s="203">
        <v>445</v>
      </c>
      <c r="I312" s="204">
        <v>840</v>
      </c>
      <c r="J312" s="172" t="s">
        <v>757</v>
      </c>
      <c r="K312" s="173">
        <f t="shared" si="190"/>
        <v>-270</v>
      </c>
      <c r="L312" s="174">
        <f t="shared" si="191"/>
        <v>-0.3776223776223776</v>
      </c>
      <c r="M312" s="170" t="s">
        <v>567</v>
      </c>
      <c r="N312" s="167">
        <v>43800</v>
      </c>
      <c r="O312" s="1"/>
      <c r="P312" s="1"/>
      <c r="Q312" s="1"/>
      <c r="R312" s="6" t="s">
        <v>742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7">
        <v>140</v>
      </c>
      <c r="B313" s="188">
        <v>43469</v>
      </c>
      <c r="C313" s="188"/>
      <c r="D313" s="189" t="s">
        <v>157</v>
      </c>
      <c r="E313" s="190" t="s">
        <v>585</v>
      </c>
      <c r="F313" s="190">
        <v>875</v>
      </c>
      <c r="G313" s="190"/>
      <c r="H313" s="190">
        <v>1165</v>
      </c>
      <c r="I313" s="192">
        <v>1185</v>
      </c>
      <c r="J313" s="162" t="s">
        <v>758</v>
      </c>
      <c r="K313" s="163">
        <f t="shared" si="190"/>
        <v>290</v>
      </c>
      <c r="L313" s="164">
        <f t="shared" si="191"/>
        <v>0.33142857142857141</v>
      </c>
      <c r="M313" s="159" t="s">
        <v>555</v>
      </c>
      <c r="N313" s="165">
        <v>43847</v>
      </c>
      <c r="O313" s="1"/>
      <c r="P313" s="1"/>
      <c r="Q313" s="1"/>
      <c r="R313" s="6" t="s">
        <v>742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7">
        <v>141</v>
      </c>
      <c r="B314" s="188">
        <v>43559</v>
      </c>
      <c r="C314" s="188"/>
      <c r="D314" s="189" t="s">
        <v>334</v>
      </c>
      <c r="E314" s="190" t="s">
        <v>585</v>
      </c>
      <c r="F314" s="190">
        <f>387-14.63</f>
        <v>372.37</v>
      </c>
      <c r="G314" s="190"/>
      <c r="H314" s="190">
        <v>490</v>
      </c>
      <c r="I314" s="192">
        <v>490</v>
      </c>
      <c r="J314" s="162" t="s">
        <v>643</v>
      </c>
      <c r="K314" s="163">
        <f t="shared" si="190"/>
        <v>117.63</v>
      </c>
      <c r="L314" s="164">
        <f t="shared" si="191"/>
        <v>0.31589548030185027</v>
      </c>
      <c r="M314" s="159" t="s">
        <v>555</v>
      </c>
      <c r="N314" s="165">
        <v>43850</v>
      </c>
      <c r="O314" s="1"/>
      <c r="P314" s="1"/>
      <c r="Q314" s="1"/>
      <c r="R314" s="6" t="s">
        <v>742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00">
        <v>142</v>
      </c>
      <c r="B315" s="201">
        <v>43578</v>
      </c>
      <c r="C315" s="201"/>
      <c r="D315" s="202" t="s">
        <v>759</v>
      </c>
      <c r="E315" s="203" t="s">
        <v>557</v>
      </c>
      <c r="F315" s="203">
        <v>220</v>
      </c>
      <c r="G315" s="203"/>
      <c r="H315" s="203">
        <v>127.5</v>
      </c>
      <c r="I315" s="204">
        <v>284</v>
      </c>
      <c r="J315" s="172" t="s">
        <v>760</v>
      </c>
      <c r="K315" s="173">
        <f t="shared" si="190"/>
        <v>-92.5</v>
      </c>
      <c r="L315" s="174">
        <f t="shared" si="191"/>
        <v>-0.42045454545454547</v>
      </c>
      <c r="M315" s="170" t="s">
        <v>567</v>
      </c>
      <c r="N315" s="167">
        <v>43896</v>
      </c>
      <c r="O315" s="1"/>
      <c r="P315" s="1"/>
      <c r="Q315" s="1"/>
      <c r="R315" s="6" t="s">
        <v>742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7">
        <v>143</v>
      </c>
      <c r="B316" s="188">
        <v>43622</v>
      </c>
      <c r="C316" s="188"/>
      <c r="D316" s="189" t="s">
        <v>457</v>
      </c>
      <c r="E316" s="190" t="s">
        <v>557</v>
      </c>
      <c r="F316" s="190">
        <v>332.8</v>
      </c>
      <c r="G316" s="190"/>
      <c r="H316" s="190">
        <v>405</v>
      </c>
      <c r="I316" s="192">
        <v>419</v>
      </c>
      <c r="J316" s="162" t="s">
        <v>761</v>
      </c>
      <c r="K316" s="163">
        <f t="shared" si="190"/>
        <v>72.199999999999989</v>
      </c>
      <c r="L316" s="164">
        <f t="shared" si="191"/>
        <v>0.21694711538461534</v>
      </c>
      <c r="M316" s="159" t="s">
        <v>555</v>
      </c>
      <c r="N316" s="165">
        <v>43860</v>
      </c>
      <c r="O316" s="1"/>
      <c r="P316" s="1"/>
      <c r="Q316" s="1"/>
      <c r="R316" s="6" t="s">
        <v>746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1">
        <v>144</v>
      </c>
      <c r="B317" s="180">
        <v>43641</v>
      </c>
      <c r="C317" s="180"/>
      <c r="D317" s="181" t="s">
        <v>150</v>
      </c>
      <c r="E317" s="182" t="s">
        <v>585</v>
      </c>
      <c r="F317" s="182">
        <v>386</v>
      </c>
      <c r="G317" s="183"/>
      <c r="H317" s="183">
        <v>395</v>
      </c>
      <c r="I317" s="183">
        <v>452</v>
      </c>
      <c r="J317" s="184" t="s">
        <v>762</v>
      </c>
      <c r="K317" s="185">
        <f t="shared" si="190"/>
        <v>9</v>
      </c>
      <c r="L317" s="186">
        <f t="shared" si="191"/>
        <v>2.3316062176165803E-2</v>
      </c>
      <c r="M317" s="182" t="s">
        <v>676</v>
      </c>
      <c r="N317" s="180">
        <v>43868</v>
      </c>
      <c r="O317" s="1"/>
      <c r="P317" s="1"/>
      <c r="Q317" s="1"/>
      <c r="R317" s="6" t="s">
        <v>746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1">
        <v>145</v>
      </c>
      <c r="B318" s="180">
        <v>43707</v>
      </c>
      <c r="C318" s="180"/>
      <c r="D318" s="181" t="s">
        <v>130</v>
      </c>
      <c r="E318" s="182" t="s">
        <v>585</v>
      </c>
      <c r="F318" s="182">
        <v>137.5</v>
      </c>
      <c r="G318" s="183"/>
      <c r="H318" s="183">
        <v>138.5</v>
      </c>
      <c r="I318" s="183">
        <v>190</v>
      </c>
      <c r="J318" s="184" t="s">
        <v>781</v>
      </c>
      <c r="K318" s="185">
        <f>H318-F318</f>
        <v>1</v>
      </c>
      <c r="L318" s="186">
        <f>K318/F318</f>
        <v>7.2727272727272727E-3</v>
      </c>
      <c r="M318" s="182" t="s">
        <v>676</v>
      </c>
      <c r="N318" s="180">
        <v>44432</v>
      </c>
      <c r="O318" s="1"/>
      <c r="P318" s="1"/>
      <c r="Q318" s="1"/>
      <c r="R318" s="6" t="s">
        <v>742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7">
        <v>146</v>
      </c>
      <c r="B319" s="188">
        <v>43731</v>
      </c>
      <c r="C319" s="188"/>
      <c r="D319" s="189" t="s">
        <v>412</v>
      </c>
      <c r="E319" s="190" t="s">
        <v>585</v>
      </c>
      <c r="F319" s="190">
        <v>235</v>
      </c>
      <c r="G319" s="190"/>
      <c r="H319" s="190">
        <v>295</v>
      </c>
      <c r="I319" s="192">
        <v>296</v>
      </c>
      <c r="J319" s="162" t="s">
        <v>763</v>
      </c>
      <c r="K319" s="163">
        <f t="shared" ref="K319:K325" si="192">H319-F319</f>
        <v>60</v>
      </c>
      <c r="L319" s="164">
        <f t="shared" ref="L319:L325" si="193">K319/F319</f>
        <v>0.25531914893617019</v>
      </c>
      <c r="M319" s="159" t="s">
        <v>555</v>
      </c>
      <c r="N319" s="165">
        <v>43844</v>
      </c>
      <c r="O319" s="1"/>
      <c r="P319" s="1"/>
      <c r="Q319" s="1"/>
      <c r="R319" s="6" t="s">
        <v>746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87">
        <v>147</v>
      </c>
      <c r="B320" s="188">
        <v>43752</v>
      </c>
      <c r="C320" s="188"/>
      <c r="D320" s="189" t="s">
        <v>764</v>
      </c>
      <c r="E320" s="190" t="s">
        <v>585</v>
      </c>
      <c r="F320" s="190">
        <v>277.5</v>
      </c>
      <c r="G320" s="190"/>
      <c r="H320" s="190">
        <v>333</v>
      </c>
      <c r="I320" s="192">
        <v>333</v>
      </c>
      <c r="J320" s="162" t="s">
        <v>765</v>
      </c>
      <c r="K320" s="163">
        <f t="shared" si="192"/>
        <v>55.5</v>
      </c>
      <c r="L320" s="164">
        <f t="shared" si="193"/>
        <v>0.2</v>
      </c>
      <c r="M320" s="159" t="s">
        <v>555</v>
      </c>
      <c r="N320" s="165">
        <v>43846</v>
      </c>
      <c r="O320" s="1"/>
      <c r="P320" s="1"/>
      <c r="Q320" s="1"/>
      <c r="R320" s="6" t="s">
        <v>742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87">
        <v>148</v>
      </c>
      <c r="B321" s="188">
        <v>43752</v>
      </c>
      <c r="C321" s="188"/>
      <c r="D321" s="189" t="s">
        <v>766</v>
      </c>
      <c r="E321" s="190" t="s">
        <v>585</v>
      </c>
      <c r="F321" s="190">
        <v>930</v>
      </c>
      <c r="G321" s="190"/>
      <c r="H321" s="190">
        <v>1165</v>
      </c>
      <c r="I321" s="192">
        <v>1200</v>
      </c>
      <c r="J321" s="162" t="s">
        <v>767</v>
      </c>
      <c r="K321" s="163">
        <f t="shared" si="192"/>
        <v>235</v>
      </c>
      <c r="L321" s="164">
        <f t="shared" si="193"/>
        <v>0.25268817204301075</v>
      </c>
      <c r="M321" s="159" t="s">
        <v>555</v>
      </c>
      <c r="N321" s="165">
        <v>43847</v>
      </c>
      <c r="O321" s="1"/>
      <c r="P321" s="1"/>
      <c r="Q321" s="1"/>
      <c r="R321" s="6" t="s">
        <v>746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87">
        <v>149</v>
      </c>
      <c r="B322" s="188">
        <v>43753</v>
      </c>
      <c r="C322" s="188"/>
      <c r="D322" s="189" t="s">
        <v>768</v>
      </c>
      <c r="E322" s="190" t="s">
        <v>585</v>
      </c>
      <c r="F322" s="160">
        <v>111</v>
      </c>
      <c r="G322" s="190"/>
      <c r="H322" s="190">
        <v>141</v>
      </c>
      <c r="I322" s="192">
        <v>141</v>
      </c>
      <c r="J322" s="162" t="s">
        <v>570</v>
      </c>
      <c r="K322" s="163">
        <f t="shared" si="192"/>
        <v>30</v>
      </c>
      <c r="L322" s="164">
        <f t="shared" si="193"/>
        <v>0.27027027027027029</v>
      </c>
      <c r="M322" s="159" t="s">
        <v>555</v>
      </c>
      <c r="N322" s="165">
        <v>44328</v>
      </c>
      <c r="O322" s="1"/>
      <c r="P322" s="1"/>
      <c r="Q322" s="1"/>
      <c r="R322" s="6" t="s">
        <v>746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87">
        <v>150</v>
      </c>
      <c r="B323" s="188">
        <v>43753</v>
      </c>
      <c r="C323" s="188"/>
      <c r="D323" s="189" t="s">
        <v>769</v>
      </c>
      <c r="E323" s="190" t="s">
        <v>585</v>
      </c>
      <c r="F323" s="160">
        <v>296</v>
      </c>
      <c r="G323" s="190"/>
      <c r="H323" s="190">
        <v>370</v>
      </c>
      <c r="I323" s="192">
        <v>370</v>
      </c>
      <c r="J323" s="162" t="s">
        <v>643</v>
      </c>
      <c r="K323" s="163">
        <f t="shared" si="192"/>
        <v>74</v>
      </c>
      <c r="L323" s="164">
        <f t="shared" si="193"/>
        <v>0.25</v>
      </c>
      <c r="M323" s="159" t="s">
        <v>555</v>
      </c>
      <c r="N323" s="165">
        <v>43853</v>
      </c>
      <c r="O323" s="1"/>
      <c r="P323" s="1"/>
      <c r="Q323" s="1"/>
      <c r="R323" s="6" t="s">
        <v>746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87">
        <v>151</v>
      </c>
      <c r="B324" s="188">
        <v>43754</v>
      </c>
      <c r="C324" s="188"/>
      <c r="D324" s="189" t="s">
        <v>770</v>
      </c>
      <c r="E324" s="190" t="s">
        <v>585</v>
      </c>
      <c r="F324" s="160">
        <v>300</v>
      </c>
      <c r="G324" s="190"/>
      <c r="H324" s="190">
        <v>382.5</v>
      </c>
      <c r="I324" s="192">
        <v>344</v>
      </c>
      <c r="J324" s="162" t="s">
        <v>818</v>
      </c>
      <c r="K324" s="163">
        <f t="shared" si="192"/>
        <v>82.5</v>
      </c>
      <c r="L324" s="164">
        <f t="shared" si="193"/>
        <v>0.27500000000000002</v>
      </c>
      <c r="M324" s="159" t="s">
        <v>555</v>
      </c>
      <c r="N324" s="165">
        <v>44238</v>
      </c>
      <c r="O324" s="1"/>
      <c r="P324" s="1"/>
      <c r="Q324" s="1"/>
      <c r="R324" s="6" t="s">
        <v>746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87">
        <v>152</v>
      </c>
      <c r="B325" s="188">
        <v>43832</v>
      </c>
      <c r="C325" s="188"/>
      <c r="D325" s="189" t="s">
        <v>771</v>
      </c>
      <c r="E325" s="190" t="s">
        <v>585</v>
      </c>
      <c r="F325" s="160">
        <v>495</v>
      </c>
      <c r="G325" s="190"/>
      <c r="H325" s="190">
        <v>595</v>
      </c>
      <c r="I325" s="192">
        <v>590</v>
      </c>
      <c r="J325" s="162" t="s">
        <v>817</v>
      </c>
      <c r="K325" s="163">
        <f t="shared" si="192"/>
        <v>100</v>
      </c>
      <c r="L325" s="164">
        <f t="shared" si="193"/>
        <v>0.20202020202020202</v>
      </c>
      <c r="M325" s="159" t="s">
        <v>555</v>
      </c>
      <c r="N325" s="165">
        <v>44589</v>
      </c>
      <c r="O325" s="1"/>
      <c r="P325" s="1"/>
      <c r="Q325" s="1"/>
      <c r="R325" s="6" t="s">
        <v>746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87">
        <v>153</v>
      </c>
      <c r="B326" s="188">
        <v>43966</v>
      </c>
      <c r="C326" s="188"/>
      <c r="D326" s="189" t="s">
        <v>71</v>
      </c>
      <c r="E326" s="190" t="s">
        <v>585</v>
      </c>
      <c r="F326" s="160">
        <v>67.5</v>
      </c>
      <c r="G326" s="190"/>
      <c r="H326" s="190">
        <v>86</v>
      </c>
      <c r="I326" s="192">
        <v>86</v>
      </c>
      <c r="J326" s="162" t="s">
        <v>772</v>
      </c>
      <c r="K326" s="163">
        <f t="shared" ref="K326:K333" si="194">H326-F326</f>
        <v>18.5</v>
      </c>
      <c r="L326" s="164">
        <f t="shared" ref="L326:L333" si="195">K326/F326</f>
        <v>0.27407407407407408</v>
      </c>
      <c r="M326" s="159" t="s">
        <v>555</v>
      </c>
      <c r="N326" s="165">
        <v>44008</v>
      </c>
      <c r="O326" s="1"/>
      <c r="P326" s="1"/>
      <c r="Q326" s="1"/>
      <c r="R326" s="6" t="s">
        <v>746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87">
        <v>154</v>
      </c>
      <c r="B327" s="188">
        <v>44035</v>
      </c>
      <c r="C327" s="188"/>
      <c r="D327" s="189" t="s">
        <v>456</v>
      </c>
      <c r="E327" s="190" t="s">
        <v>585</v>
      </c>
      <c r="F327" s="160">
        <v>231</v>
      </c>
      <c r="G327" s="190"/>
      <c r="H327" s="190">
        <v>281</v>
      </c>
      <c r="I327" s="192">
        <v>281</v>
      </c>
      <c r="J327" s="162" t="s">
        <v>643</v>
      </c>
      <c r="K327" s="163">
        <f t="shared" si="194"/>
        <v>50</v>
      </c>
      <c r="L327" s="164">
        <f t="shared" si="195"/>
        <v>0.21645021645021645</v>
      </c>
      <c r="M327" s="159" t="s">
        <v>555</v>
      </c>
      <c r="N327" s="165">
        <v>44358</v>
      </c>
      <c r="O327" s="1"/>
      <c r="P327" s="1"/>
      <c r="Q327" s="1"/>
      <c r="R327" s="6" t="s">
        <v>746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87">
        <v>155</v>
      </c>
      <c r="B328" s="188">
        <v>44092</v>
      </c>
      <c r="C328" s="188"/>
      <c r="D328" s="189" t="s">
        <v>394</v>
      </c>
      <c r="E328" s="190" t="s">
        <v>585</v>
      </c>
      <c r="F328" s="190">
        <v>206</v>
      </c>
      <c r="G328" s="190"/>
      <c r="H328" s="190">
        <v>248</v>
      </c>
      <c r="I328" s="192">
        <v>248</v>
      </c>
      <c r="J328" s="162" t="s">
        <v>643</v>
      </c>
      <c r="K328" s="163">
        <f t="shared" si="194"/>
        <v>42</v>
      </c>
      <c r="L328" s="164">
        <f t="shared" si="195"/>
        <v>0.20388349514563106</v>
      </c>
      <c r="M328" s="159" t="s">
        <v>555</v>
      </c>
      <c r="N328" s="165">
        <v>44214</v>
      </c>
      <c r="O328" s="1"/>
      <c r="P328" s="1"/>
      <c r="Q328" s="1"/>
      <c r="R328" s="6" t="s">
        <v>746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87">
        <v>156</v>
      </c>
      <c r="B329" s="188">
        <v>44140</v>
      </c>
      <c r="C329" s="188"/>
      <c r="D329" s="189" t="s">
        <v>394</v>
      </c>
      <c r="E329" s="190" t="s">
        <v>585</v>
      </c>
      <c r="F329" s="190">
        <v>182.5</v>
      </c>
      <c r="G329" s="190"/>
      <c r="H329" s="190">
        <v>248</v>
      </c>
      <c r="I329" s="192">
        <v>248</v>
      </c>
      <c r="J329" s="162" t="s">
        <v>643</v>
      </c>
      <c r="K329" s="163">
        <f t="shared" si="194"/>
        <v>65.5</v>
      </c>
      <c r="L329" s="164">
        <f t="shared" si="195"/>
        <v>0.35890410958904112</v>
      </c>
      <c r="M329" s="159" t="s">
        <v>555</v>
      </c>
      <c r="N329" s="165">
        <v>44214</v>
      </c>
      <c r="O329" s="1"/>
      <c r="P329" s="1"/>
      <c r="Q329" s="1"/>
      <c r="R329" s="6" t="s">
        <v>746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87">
        <v>157</v>
      </c>
      <c r="B330" s="188">
        <v>44140</v>
      </c>
      <c r="C330" s="188"/>
      <c r="D330" s="189" t="s">
        <v>318</v>
      </c>
      <c r="E330" s="190" t="s">
        <v>585</v>
      </c>
      <c r="F330" s="190">
        <v>247.5</v>
      </c>
      <c r="G330" s="190"/>
      <c r="H330" s="190">
        <v>320</v>
      </c>
      <c r="I330" s="192">
        <v>320</v>
      </c>
      <c r="J330" s="162" t="s">
        <v>643</v>
      </c>
      <c r="K330" s="163">
        <f t="shared" si="194"/>
        <v>72.5</v>
      </c>
      <c r="L330" s="164">
        <f t="shared" si="195"/>
        <v>0.29292929292929293</v>
      </c>
      <c r="M330" s="159" t="s">
        <v>555</v>
      </c>
      <c r="N330" s="165">
        <v>44323</v>
      </c>
      <c r="O330" s="1"/>
      <c r="P330" s="1"/>
      <c r="Q330" s="1"/>
      <c r="R330" s="6" t="s">
        <v>746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87">
        <v>158</v>
      </c>
      <c r="B331" s="188">
        <v>44140</v>
      </c>
      <c r="C331" s="188"/>
      <c r="D331" s="189" t="s">
        <v>270</v>
      </c>
      <c r="E331" s="190" t="s">
        <v>585</v>
      </c>
      <c r="F331" s="160">
        <v>925</v>
      </c>
      <c r="G331" s="190"/>
      <c r="H331" s="190">
        <v>1095</v>
      </c>
      <c r="I331" s="192">
        <v>1093</v>
      </c>
      <c r="J331" s="162" t="s">
        <v>773</v>
      </c>
      <c r="K331" s="163">
        <f t="shared" si="194"/>
        <v>170</v>
      </c>
      <c r="L331" s="164">
        <f t="shared" si="195"/>
        <v>0.18378378378378379</v>
      </c>
      <c r="M331" s="159" t="s">
        <v>555</v>
      </c>
      <c r="N331" s="165">
        <v>44201</v>
      </c>
      <c r="O331" s="1"/>
      <c r="P331" s="1"/>
      <c r="Q331" s="1"/>
      <c r="R331" s="6" t="s">
        <v>746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87">
        <v>159</v>
      </c>
      <c r="B332" s="188">
        <v>44140</v>
      </c>
      <c r="C332" s="188"/>
      <c r="D332" s="189" t="s">
        <v>334</v>
      </c>
      <c r="E332" s="190" t="s">
        <v>585</v>
      </c>
      <c r="F332" s="160">
        <v>332.5</v>
      </c>
      <c r="G332" s="190"/>
      <c r="H332" s="190">
        <v>393</v>
      </c>
      <c r="I332" s="192">
        <v>406</v>
      </c>
      <c r="J332" s="162" t="s">
        <v>774</v>
      </c>
      <c r="K332" s="163">
        <f t="shared" si="194"/>
        <v>60.5</v>
      </c>
      <c r="L332" s="164">
        <f t="shared" si="195"/>
        <v>0.18195488721804512</v>
      </c>
      <c r="M332" s="159" t="s">
        <v>555</v>
      </c>
      <c r="N332" s="165">
        <v>44256</v>
      </c>
      <c r="O332" s="1"/>
      <c r="P332" s="1"/>
      <c r="Q332" s="1"/>
      <c r="R332" s="6" t="s">
        <v>746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87">
        <v>160</v>
      </c>
      <c r="B333" s="188">
        <v>44141</v>
      </c>
      <c r="C333" s="188"/>
      <c r="D333" s="189" t="s">
        <v>456</v>
      </c>
      <c r="E333" s="190" t="s">
        <v>585</v>
      </c>
      <c r="F333" s="160">
        <v>231</v>
      </c>
      <c r="G333" s="190"/>
      <c r="H333" s="190">
        <v>281</v>
      </c>
      <c r="I333" s="192">
        <v>281</v>
      </c>
      <c r="J333" s="162" t="s">
        <v>643</v>
      </c>
      <c r="K333" s="163">
        <f t="shared" si="194"/>
        <v>50</v>
      </c>
      <c r="L333" s="164">
        <f t="shared" si="195"/>
        <v>0.21645021645021645</v>
      </c>
      <c r="M333" s="159" t="s">
        <v>555</v>
      </c>
      <c r="N333" s="165">
        <v>44358</v>
      </c>
      <c r="O333" s="1"/>
      <c r="P333" s="1"/>
      <c r="Q333" s="1"/>
      <c r="R333" s="6" t="s">
        <v>746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3">
        <v>161</v>
      </c>
      <c r="B334" s="206">
        <v>44187</v>
      </c>
      <c r="C334" s="206"/>
      <c r="D334" s="207" t="s">
        <v>431</v>
      </c>
      <c r="E334" s="53" t="s">
        <v>585</v>
      </c>
      <c r="F334" s="208" t="s">
        <v>775</v>
      </c>
      <c r="G334" s="53"/>
      <c r="H334" s="53"/>
      <c r="I334" s="209">
        <v>239</v>
      </c>
      <c r="J334" s="205" t="s">
        <v>558</v>
      </c>
      <c r="K334" s="205"/>
      <c r="L334" s="210"/>
      <c r="M334" s="211"/>
      <c r="N334" s="212"/>
      <c r="O334" s="1"/>
      <c r="P334" s="1"/>
      <c r="Q334" s="1"/>
      <c r="R334" s="6" t="s">
        <v>746</v>
      </c>
    </row>
    <row r="335" spans="1:26" ht="12.75" customHeight="1">
      <c r="A335" s="187">
        <v>162</v>
      </c>
      <c r="B335" s="188">
        <v>44258</v>
      </c>
      <c r="C335" s="188"/>
      <c r="D335" s="189" t="s">
        <v>771</v>
      </c>
      <c r="E335" s="190" t="s">
        <v>585</v>
      </c>
      <c r="F335" s="160">
        <v>495</v>
      </c>
      <c r="G335" s="190"/>
      <c r="H335" s="190">
        <v>595</v>
      </c>
      <c r="I335" s="192">
        <v>590</v>
      </c>
      <c r="J335" s="162" t="s">
        <v>817</v>
      </c>
      <c r="K335" s="163">
        <f t="shared" ref="K335:K342" si="196">H335-F335</f>
        <v>100</v>
      </c>
      <c r="L335" s="164">
        <f t="shared" ref="L335:L342" si="197">K335/F335</f>
        <v>0.20202020202020202</v>
      </c>
      <c r="M335" s="159" t="s">
        <v>555</v>
      </c>
      <c r="N335" s="165">
        <v>44589</v>
      </c>
      <c r="O335" s="1"/>
      <c r="P335" s="1"/>
      <c r="R335" s="6" t="s">
        <v>746</v>
      </c>
    </row>
    <row r="336" spans="1:26" ht="12.75" customHeight="1">
      <c r="A336" s="187">
        <v>163</v>
      </c>
      <c r="B336" s="188">
        <v>44274</v>
      </c>
      <c r="C336" s="188"/>
      <c r="D336" s="189" t="s">
        <v>334</v>
      </c>
      <c r="E336" s="190" t="s">
        <v>585</v>
      </c>
      <c r="F336" s="160">
        <v>355</v>
      </c>
      <c r="G336" s="190"/>
      <c r="H336" s="190">
        <v>422.5</v>
      </c>
      <c r="I336" s="192">
        <v>420</v>
      </c>
      <c r="J336" s="162" t="s">
        <v>776</v>
      </c>
      <c r="K336" s="163">
        <f t="shared" si="196"/>
        <v>67.5</v>
      </c>
      <c r="L336" s="164">
        <f t="shared" si="197"/>
        <v>0.19014084507042253</v>
      </c>
      <c r="M336" s="159" t="s">
        <v>555</v>
      </c>
      <c r="N336" s="165">
        <v>44361</v>
      </c>
      <c r="O336" s="1"/>
      <c r="R336" s="214" t="s">
        <v>746</v>
      </c>
      <c r="S336" s="1"/>
      <c r="T336" s="1"/>
      <c r="U336" s="1"/>
      <c r="V336" s="1"/>
      <c r="W336" s="1"/>
      <c r="X336" s="1"/>
      <c r="Y336" s="1"/>
      <c r="Z336" s="1"/>
    </row>
    <row r="337" spans="1:18" ht="12.75" customHeight="1">
      <c r="A337" s="187">
        <v>164</v>
      </c>
      <c r="B337" s="188">
        <v>44295</v>
      </c>
      <c r="C337" s="188"/>
      <c r="D337" s="189" t="s">
        <v>777</v>
      </c>
      <c r="E337" s="190" t="s">
        <v>585</v>
      </c>
      <c r="F337" s="160">
        <v>555</v>
      </c>
      <c r="G337" s="190"/>
      <c r="H337" s="190">
        <v>663</v>
      </c>
      <c r="I337" s="192">
        <v>663</v>
      </c>
      <c r="J337" s="162" t="s">
        <v>778</v>
      </c>
      <c r="K337" s="163">
        <f t="shared" si="196"/>
        <v>108</v>
      </c>
      <c r="L337" s="164">
        <f t="shared" si="197"/>
        <v>0.19459459459459461</v>
      </c>
      <c r="M337" s="159" t="s">
        <v>555</v>
      </c>
      <c r="N337" s="165">
        <v>44321</v>
      </c>
      <c r="O337" s="1"/>
      <c r="P337" s="1"/>
      <c r="Q337" s="1"/>
      <c r="R337" s="214" t="s">
        <v>746</v>
      </c>
    </row>
    <row r="338" spans="1:18" ht="12.75" customHeight="1">
      <c r="A338" s="187">
        <v>165</v>
      </c>
      <c r="B338" s="188">
        <v>44308</v>
      </c>
      <c r="C338" s="188"/>
      <c r="D338" s="189" t="s">
        <v>364</v>
      </c>
      <c r="E338" s="190" t="s">
        <v>585</v>
      </c>
      <c r="F338" s="160">
        <v>126.5</v>
      </c>
      <c r="G338" s="190"/>
      <c r="H338" s="190">
        <v>155</v>
      </c>
      <c r="I338" s="192">
        <v>155</v>
      </c>
      <c r="J338" s="162" t="s">
        <v>643</v>
      </c>
      <c r="K338" s="163">
        <f t="shared" si="196"/>
        <v>28.5</v>
      </c>
      <c r="L338" s="164">
        <f t="shared" si="197"/>
        <v>0.22529644268774704</v>
      </c>
      <c r="M338" s="159" t="s">
        <v>555</v>
      </c>
      <c r="N338" s="165">
        <v>44362</v>
      </c>
      <c r="O338" s="1"/>
      <c r="R338" s="214" t="s">
        <v>746</v>
      </c>
    </row>
    <row r="339" spans="1:18" ht="12.75" customHeight="1">
      <c r="A339" s="243">
        <v>166</v>
      </c>
      <c r="B339" s="244">
        <v>44368</v>
      </c>
      <c r="C339" s="244"/>
      <c r="D339" s="245" t="s">
        <v>382</v>
      </c>
      <c r="E339" s="246" t="s">
        <v>585</v>
      </c>
      <c r="F339" s="247">
        <v>287.5</v>
      </c>
      <c r="G339" s="246"/>
      <c r="H339" s="246">
        <v>245</v>
      </c>
      <c r="I339" s="248">
        <v>344</v>
      </c>
      <c r="J339" s="172" t="s">
        <v>812</v>
      </c>
      <c r="K339" s="173">
        <f t="shared" si="196"/>
        <v>-42.5</v>
      </c>
      <c r="L339" s="174">
        <f t="shared" si="197"/>
        <v>-0.14782608695652175</v>
      </c>
      <c r="M339" s="170" t="s">
        <v>567</v>
      </c>
      <c r="N339" s="167">
        <v>44508</v>
      </c>
      <c r="O339" s="1"/>
      <c r="R339" s="214" t="s">
        <v>746</v>
      </c>
    </row>
    <row r="340" spans="1:18" ht="12.75" customHeight="1">
      <c r="A340" s="187">
        <v>167</v>
      </c>
      <c r="B340" s="188">
        <v>44368</v>
      </c>
      <c r="C340" s="188"/>
      <c r="D340" s="189" t="s">
        <v>456</v>
      </c>
      <c r="E340" s="190" t="s">
        <v>585</v>
      </c>
      <c r="F340" s="160">
        <v>241</v>
      </c>
      <c r="G340" s="190"/>
      <c r="H340" s="190">
        <v>298</v>
      </c>
      <c r="I340" s="192">
        <v>320</v>
      </c>
      <c r="J340" s="162" t="s">
        <v>643</v>
      </c>
      <c r="K340" s="163">
        <f t="shared" si="196"/>
        <v>57</v>
      </c>
      <c r="L340" s="164">
        <f t="shared" si="197"/>
        <v>0.23651452282157676</v>
      </c>
      <c r="M340" s="159" t="s">
        <v>555</v>
      </c>
      <c r="N340" s="165">
        <v>44802</v>
      </c>
      <c r="O340" s="41"/>
      <c r="R340" s="214" t="s">
        <v>746</v>
      </c>
    </row>
    <row r="341" spans="1:18" ht="12.75" customHeight="1">
      <c r="A341" s="187">
        <v>168</v>
      </c>
      <c r="B341" s="188">
        <v>44406</v>
      </c>
      <c r="C341" s="188"/>
      <c r="D341" s="189" t="s">
        <v>364</v>
      </c>
      <c r="E341" s="190" t="s">
        <v>585</v>
      </c>
      <c r="F341" s="160">
        <v>162.5</v>
      </c>
      <c r="G341" s="190"/>
      <c r="H341" s="190">
        <v>200</v>
      </c>
      <c r="I341" s="192">
        <v>200</v>
      </c>
      <c r="J341" s="162" t="s">
        <v>643</v>
      </c>
      <c r="K341" s="163">
        <f t="shared" si="196"/>
        <v>37.5</v>
      </c>
      <c r="L341" s="164">
        <f t="shared" si="197"/>
        <v>0.23076923076923078</v>
      </c>
      <c r="M341" s="159" t="s">
        <v>555</v>
      </c>
      <c r="N341" s="165">
        <v>44802</v>
      </c>
      <c r="O341" s="1"/>
      <c r="R341" s="214" t="s">
        <v>746</v>
      </c>
    </row>
    <row r="342" spans="1:18" ht="12.75" customHeight="1">
      <c r="A342" s="187">
        <v>169</v>
      </c>
      <c r="B342" s="188">
        <v>44462</v>
      </c>
      <c r="C342" s="188"/>
      <c r="D342" s="189" t="s">
        <v>783</v>
      </c>
      <c r="E342" s="190" t="s">
        <v>585</v>
      </c>
      <c r="F342" s="160">
        <v>1235</v>
      </c>
      <c r="G342" s="190"/>
      <c r="H342" s="190">
        <v>1505</v>
      </c>
      <c r="I342" s="192">
        <v>1500</v>
      </c>
      <c r="J342" s="162" t="s">
        <v>643</v>
      </c>
      <c r="K342" s="163">
        <f t="shared" si="196"/>
        <v>270</v>
      </c>
      <c r="L342" s="164">
        <f t="shared" si="197"/>
        <v>0.21862348178137653</v>
      </c>
      <c r="M342" s="159" t="s">
        <v>555</v>
      </c>
      <c r="N342" s="165">
        <v>44564</v>
      </c>
      <c r="O342" s="1"/>
      <c r="R342" s="214" t="s">
        <v>746</v>
      </c>
    </row>
    <row r="343" spans="1:18" ht="12.75" customHeight="1">
      <c r="A343" s="227">
        <v>170</v>
      </c>
      <c r="B343" s="228">
        <v>44480</v>
      </c>
      <c r="C343" s="228"/>
      <c r="D343" s="229" t="s">
        <v>785</v>
      </c>
      <c r="E343" s="230" t="s">
        <v>585</v>
      </c>
      <c r="F343" s="231" t="s">
        <v>789</v>
      </c>
      <c r="G343" s="230"/>
      <c r="H343" s="230"/>
      <c r="I343" s="230">
        <v>145</v>
      </c>
      <c r="J343" s="232" t="s">
        <v>558</v>
      </c>
      <c r="K343" s="227"/>
      <c r="L343" s="228"/>
      <c r="M343" s="228"/>
      <c r="N343" s="229"/>
      <c r="O343" s="41"/>
      <c r="R343" s="214" t="s">
        <v>746</v>
      </c>
    </row>
    <row r="344" spans="1:18" ht="12.75" customHeight="1">
      <c r="A344" s="233">
        <v>171</v>
      </c>
      <c r="B344" s="234">
        <v>44481</v>
      </c>
      <c r="C344" s="234"/>
      <c r="D344" s="235" t="s">
        <v>259</v>
      </c>
      <c r="E344" s="236" t="s">
        <v>585</v>
      </c>
      <c r="F344" s="237" t="s">
        <v>787</v>
      </c>
      <c r="G344" s="236"/>
      <c r="H344" s="236"/>
      <c r="I344" s="236">
        <v>380</v>
      </c>
      <c r="J344" s="238" t="s">
        <v>558</v>
      </c>
      <c r="K344" s="233"/>
      <c r="L344" s="234"/>
      <c r="M344" s="234"/>
      <c r="N344" s="235"/>
      <c r="O344" s="41"/>
      <c r="R344" s="214" t="s">
        <v>746</v>
      </c>
    </row>
    <row r="345" spans="1:18" ht="12.75" customHeight="1">
      <c r="A345" s="233">
        <v>172</v>
      </c>
      <c r="B345" s="234">
        <v>44481</v>
      </c>
      <c r="C345" s="234"/>
      <c r="D345" s="235" t="s">
        <v>389</v>
      </c>
      <c r="E345" s="236" t="s">
        <v>585</v>
      </c>
      <c r="F345" s="237" t="s">
        <v>788</v>
      </c>
      <c r="G345" s="236"/>
      <c r="H345" s="236"/>
      <c r="I345" s="236">
        <v>56</v>
      </c>
      <c r="J345" s="238" t="s">
        <v>558</v>
      </c>
      <c r="K345" s="233"/>
      <c r="L345" s="234"/>
      <c r="M345" s="234"/>
      <c r="N345" s="235"/>
      <c r="O345" s="41"/>
      <c r="R345" s="214"/>
    </row>
    <row r="346" spans="1:18" ht="12.75" customHeight="1">
      <c r="A346" s="187">
        <v>173</v>
      </c>
      <c r="B346" s="188">
        <v>44551</v>
      </c>
      <c r="C346" s="188"/>
      <c r="D346" s="189" t="s">
        <v>118</v>
      </c>
      <c r="E346" s="190" t="s">
        <v>585</v>
      </c>
      <c r="F346" s="160">
        <v>2300</v>
      </c>
      <c r="G346" s="190"/>
      <c r="H346" s="190">
        <f>(2820+2200)/2</f>
        <v>2510</v>
      </c>
      <c r="I346" s="192">
        <v>3000</v>
      </c>
      <c r="J346" s="162" t="s">
        <v>826</v>
      </c>
      <c r="K346" s="163">
        <f>H346-F346</f>
        <v>210</v>
      </c>
      <c r="L346" s="164">
        <f>K346/F346</f>
        <v>9.1304347826086957E-2</v>
      </c>
      <c r="M346" s="159" t="s">
        <v>555</v>
      </c>
      <c r="N346" s="165">
        <v>44649</v>
      </c>
      <c r="O346" s="1"/>
      <c r="R346" s="214"/>
    </row>
    <row r="347" spans="1:18" ht="12.75" customHeight="1">
      <c r="A347" s="239">
        <v>174</v>
      </c>
      <c r="B347" s="234">
        <v>44606</v>
      </c>
      <c r="C347" s="239"/>
      <c r="D347" s="239" t="s">
        <v>410</v>
      </c>
      <c r="E347" s="236" t="s">
        <v>585</v>
      </c>
      <c r="F347" s="236" t="s">
        <v>820</v>
      </c>
      <c r="G347" s="236"/>
      <c r="H347" s="236"/>
      <c r="I347" s="236">
        <v>764</v>
      </c>
      <c r="J347" s="236" t="s">
        <v>558</v>
      </c>
      <c r="K347" s="236"/>
      <c r="L347" s="236"/>
      <c r="M347" s="236"/>
      <c r="N347" s="239"/>
      <c r="O347" s="41"/>
      <c r="R347" s="214"/>
    </row>
    <row r="348" spans="1:18" ht="12.75" customHeight="1">
      <c r="A348" s="239">
        <v>175</v>
      </c>
      <c r="B348" s="234">
        <v>44613</v>
      </c>
      <c r="C348" s="239"/>
      <c r="D348" s="239" t="s">
        <v>783</v>
      </c>
      <c r="E348" s="236" t="s">
        <v>585</v>
      </c>
      <c r="F348" s="236" t="s">
        <v>821</v>
      </c>
      <c r="G348" s="236"/>
      <c r="H348" s="236"/>
      <c r="I348" s="236">
        <v>1510</v>
      </c>
      <c r="J348" s="236" t="s">
        <v>558</v>
      </c>
      <c r="K348" s="236"/>
      <c r="L348" s="236"/>
      <c r="M348" s="236"/>
      <c r="N348" s="239"/>
      <c r="O348" s="41"/>
      <c r="R348" s="214"/>
    </row>
    <row r="349" spans="1:18" ht="12.75" customHeight="1">
      <c r="A349">
        <v>176</v>
      </c>
      <c r="B349" s="234">
        <v>44670</v>
      </c>
      <c r="C349" s="234"/>
      <c r="D349" s="239" t="s">
        <v>519</v>
      </c>
      <c r="E349" s="285" t="s">
        <v>585</v>
      </c>
      <c r="F349" s="236" t="s">
        <v>828</v>
      </c>
      <c r="G349" s="236"/>
      <c r="H349" s="236"/>
      <c r="I349" s="236">
        <v>553</v>
      </c>
      <c r="J349" s="236" t="s">
        <v>558</v>
      </c>
      <c r="K349" s="236"/>
      <c r="L349" s="236"/>
      <c r="M349" s="236"/>
      <c r="N349" s="236"/>
      <c r="O349" s="41"/>
      <c r="R349" s="214"/>
    </row>
    <row r="350" spans="1:18" ht="12.75" customHeight="1">
      <c r="A350" s="187">
        <v>177</v>
      </c>
      <c r="B350" s="188">
        <v>44746</v>
      </c>
      <c r="C350" s="188"/>
      <c r="D350" s="189" t="s">
        <v>863</v>
      </c>
      <c r="E350" s="190" t="s">
        <v>585</v>
      </c>
      <c r="F350" s="160">
        <v>207.5</v>
      </c>
      <c r="G350" s="190"/>
      <c r="H350" s="190">
        <v>254</v>
      </c>
      <c r="I350" s="192">
        <v>254</v>
      </c>
      <c r="J350" s="162" t="s">
        <v>643</v>
      </c>
      <c r="K350" s="163">
        <f>H350-F350</f>
        <v>46.5</v>
      </c>
      <c r="L350" s="164">
        <f>K350/F350</f>
        <v>0.22409638554216868</v>
      </c>
      <c r="M350" s="159" t="s">
        <v>555</v>
      </c>
      <c r="N350" s="165">
        <v>44792</v>
      </c>
      <c r="O350" s="1"/>
      <c r="R350" s="214"/>
    </row>
    <row r="351" spans="1:18" ht="12.75" customHeight="1">
      <c r="A351" s="213">
        <v>178</v>
      </c>
      <c r="B351" s="234">
        <v>44775</v>
      </c>
      <c r="D351" s="324" t="s">
        <v>458</v>
      </c>
      <c r="E351" s="323" t="s">
        <v>585</v>
      </c>
      <c r="F351" s="236" t="s">
        <v>864</v>
      </c>
      <c r="G351" s="236"/>
      <c r="H351" s="236"/>
      <c r="I351" s="236">
        <v>38</v>
      </c>
      <c r="J351" s="236" t="s">
        <v>558</v>
      </c>
      <c r="K351" s="236"/>
      <c r="L351" s="236"/>
      <c r="M351" s="236"/>
      <c r="N351" s="236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1:18" ht="12.75" customHeight="1">
      <c r="B353" s="215" t="s">
        <v>779</v>
      </c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1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1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1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1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1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1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1:18" ht="12.75" customHeight="1">
      <c r="A360" s="216"/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1:18" ht="12.75" customHeight="1">
      <c r="A361" s="216"/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1:18" ht="12.75" customHeight="1">
      <c r="A362" s="53"/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1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1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1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1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1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1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2.7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  <row r="520" spans="6:18" ht="12.75" customHeight="1">
      <c r="F520" s="54"/>
      <c r="G520" s="54"/>
      <c r="H520" s="54"/>
      <c r="I520" s="54"/>
      <c r="J520" s="41"/>
      <c r="K520" s="54"/>
      <c r="L520" s="54"/>
      <c r="M520" s="54"/>
      <c r="O520" s="41"/>
      <c r="R520" s="54"/>
    </row>
    <row r="521" spans="6:18" ht="12.75" customHeight="1">
      <c r="F521" s="54"/>
      <c r="G521" s="54"/>
      <c r="H521" s="54"/>
      <c r="I521" s="54"/>
      <c r="J521" s="41"/>
      <c r="K521" s="54"/>
      <c r="L521" s="54"/>
      <c r="M521" s="54"/>
      <c r="O521" s="41"/>
      <c r="R521" s="54"/>
    </row>
    <row r="522" spans="6:18" ht="12.75" customHeight="1">
      <c r="F522" s="54"/>
      <c r="G522" s="54"/>
      <c r="H522" s="54"/>
      <c r="I522" s="54"/>
      <c r="J522" s="41"/>
      <c r="K522" s="54"/>
      <c r="L522" s="54"/>
      <c r="M522" s="54"/>
      <c r="O522" s="41"/>
      <c r="R522" s="54"/>
    </row>
    <row r="523" spans="6:18" ht="12.75" customHeight="1">
      <c r="F523" s="54"/>
      <c r="G523" s="54"/>
      <c r="H523" s="54"/>
      <c r="I523" s="54"/>
      <c r="J523" s="41"/>
      <c r="K523" s="54"/>
      <c r="L523" s="54"/>
      <c r="M523" s="54"/>
      <c r="O523" s="41"/>
      <c r="R523" s="54"/>
    </row>
    <row r="524" spans="6:18" ht="12.75" customHeight="1">
      <c r="F524" s="54"/>
      <c r="G524" s="54"/>
      <c r="H524" s="54"/>
      <c r="I524" s="54"/>
      <c r="J524" s="41"/>
      <c r="K524" s="54"/>
      <c r="L524" s="54"/>
      <c r="M524" s="54"/>
      <c r="O524" s="41"/>
      <c r="R524" s="54"/>
    </row>
    <row r="525" spans="6:18" ht="12.75" customHeight="1">
      <c r="F525" s="54"/>
      <c r="G525" s="54"/>
      <c r="H525" s="54"/>
      <c r="I525" s="54"/>
      <c r="J525" s="41"/>
      <c r="K525" s="54"/>
      <c r="L525" s="54"/>
      <c r="M525" s="54"/>
      <c r="O525" s="41"/>
      <c r="R525" s="54"/>
    </row>
    <row r="526" spans="6:18" ht="12.75" customHeight="1">
      <c r="F526" s="54"/>
      <c r="G526" s="54"/>
      <c r="H526" s="54"/>
      <c r="I526" s="54"/>
      <c r="J526" s="41"/>
      <c r="K526" s="54"/>
      <c r="L526" s="54"/>
      <c r="M526" s="54"/>
      <c r="O526" s="41"/>
      <c r="R526" s="54"/>
    </row>
    <row r="527" spans="6:18" ht="12.75" customHeight="1">
      <c r="F527" s="54"/>
      <c r="G527" s="54"/>
      <c r="H527" s="54"/>
      <c r="I527" s="54"/>
      <c r="J527" s="41"/>
      <c r="K527" s="54"/>
      <c r="L527" s="54"/>
      <c r="M527" s="54"/>
      <c r="O527" s="41"/>
      <c r="R527" s="54"/>
    </row>
    <row r="528" spans="6:18" ht="12.75" customHeight="1">
      <c r="F528" s="54"/>
      <c r="G528" s="54"/>
      <c r="H528" s="54"/>
      <c r="I528" s="54"/>
      <c r="J528" s="41"/>
      <c r="K528" s="54"/>
      <c r="L528" s="54"/>
      <c r="M528" s="54"/>
      <c r="O528" s="41"/>
      <c r="R528" s="54"/>
    </row>
    <row r="529" spans="6:18" ht="12.75" customHeight="1">
      <c r="F529" s="54"/>
      <c r="G529" s="54"/>
      <c r="H529" s="54"/>
      <c r="I529" s="54"/>
      <c r="J529" s="41"/>
      <c r="K529" s="54"/>
      <c r="L529" s="54"/>
      <c r="M529" s="54"/>
      <c r="O529" s="41"/>
      <c r="R529" s="54"/>
    </row>
    <row r="530" spans="6:18" ht="12.75" customHeight="1">
      <c r="F530" s="54"/>
      <c r="G530" s="54"/>
      <c r="H530" s="54"/>
      <c r="I530" s="54"/>
      <c r="J530" s="41"/>
      <c r="K530" s="54"/>
      <c r="L530" s="54"/>
      <c r="M530" s="54"/>
      <c r="O530" s="41"/>
      <c r="R530" s="54"/>
    </row>
    <row r="531" spans="6:18" ht="12.75" customHeight="1">
      <c r="F531" s="54"/>
      <c r="G531" s="54"/>
      <c r="H531" s="54"/>
      <c r="I531" s="54"/>
      <c r="J531" s="41"/>
      <c r="K531" s="54"/>
      <c r="L531" s="54"/>
      <c r="M531" s="54"/>
      <c r="O531" s="41"/>
      <c r="R531" s="54"/>
    </row>
    <row r="532" spans="6:18" ht="12.75" customHeight="1">
      <c r="F532" s="54"/>
      <c r="G532" s="54"/>
      <c r="H532" s="54"/>
      <c r="I532" s="54"/>
      <c r="J532" s="41"/>
      <c r="K532" s="54"/>
      <c r="L532" s="54"/>
      <c r="M532" s="54"/>
      <c r="O532" s="41"/>
      <c r="R532" s="54"/>
    </row>
    <row r="533" spans="6:18" ht="12.75" customHeight="1">
      <c r="F533" s="54"/>
      <c r="G533" s="54"/>
      <c r="H533" s="54"/>
      <c r="I533" s="54"/>
      <c r="J533" s="41"/>
      <c r="K533" s="54"/>
      <c r="L533" s="54"/>
      <c r="M533" s="54"/>
      <c r="O533" s="41"/>
      <c r="R533" s="54"/>
    </row>
    <row r="534" spans="6:18" ht="12.75" customHeight="1">
      <c r="F534" s="54"/>
      <c r="G534" s="54"/>
      <c r="H534" s="54"/>
      <c r="I534" s="54"/>
      <c r="J534" s="41"/>
      <c r="K534" s="54"/>
      <c r="L534" s="54"/>
      <c r="M534" s="54"/>
      <c r="O534" s="41"/>
      <c r="R534" s="54"/>
    </row>
    <row r="535" spans="6:18" ht="15" customHeight="1">
      <c r="F535" s="54"/>
      <c r="G535" s="54"/>
      <c r="H535" s="54"/>
      <c r="I535" s="54"/>
      <c r="J535" s="41"/>
      <c r="K535" s="54"/>
      <c r="L535" s="54"/>
      <c r="M535" s="54"/>
      <c r="O535" s="41"/>
      <c r="R535" s="54"/>
    </row>
  </sheetData>
  <autoFilter ref="R1:R358"/>
  <mergeCells count="3">
    <mergeCell ref="J137:J138"/>
    <mergeCell ref="B137:B138"/>
    <mergeCell ref="A137:A138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29 K132 L48 K103 K86 K89 K7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2022-09-27T02:34:21Z</dcterms:modified>
</cp:coreProperties>
</file>