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F&amp;O)'!$R$1:$R$367</definedName>
  </definedNames>
  <calcPr calcId="124519"/>
</workbook>
</file>

<file path=xl/calcChain.xml><?xml version="1.0" encoding="utf-8"?>
<calcChain xmlns="http://schemas.openxmlformats.org/spreadsheetml/2006/main">
  <c r="L116" i="6"/>
  <c r="K116"/>
  <c r="L115"/>
  <c r="M115"/>
  <c r="K115"/>
  <c r="L26"/>
  <c r="K26"/>
  <c r="M26" s="1"/>
  <c r="L66"/>
  <c r="K66"/>
  <c r="M66" s="1"/>
  <c r="L117"/>
  <c r="K117"/>
  <c r="M116" l="1"/>
  <c r="M117"/>
  <c r="K154" l="1"/>
  <c r="M154" s="1"/>
  <c r="K153"/>
  <c r="M153" s="1"/>
  <c r="K150"/>
  <c r="M150" s="1"/>
  <c r="L107"/>
  <c r="K107"/>
  <c r="L61"/>
  <c r="K61"/>
  <c r="L41"/>
  <c r="K41"/>
  <c r="M41" s="1"/>
  <c r="L20"/>
  <c r="K20"/>
  <c r="M20" s="1"/>
  <c r="K152"/>
  <c r="M152" s="1"/>
  <c r="L114"/>
  <c r="K114"/>
  <c r="L112"/>
  <c r="K112"/>
  <c r="M112" s="1"/>
  <c r="L65"/>
  <c r="K65"/>
  <c r="M65" s="1"/>
  <c r="L105"/>
  <c r="K105"/>
  <c r="M105" s="1"/>
  <c r="L111"/>
  <c r="K111"/>
  <c r="H10"/>
  <c r="L110"/>
  <c r="K110"/>
  <c r="L108"/>
  <c r="K108"/>
  <c r="K134"/>
  <c r="M134" s="1"/>
  <c r="M143"/>
  <c r="I144"/>
  <c r="I143"/>
  <c r="L59"/>
  <c r="K59"/>
  <c r="L63"/>
  <c r="K63"/>
  <c r="L58"/>
  <c r="K58"/>
  <c r="M58" s="1"/>
  <c r="L62"/>
  <c r="K62"/>
  <c r="M62" s="1"/>
  <c r="K151"/>
  <c r="M151" s="1"/>
  <c r="K146"/>
  <c r="M146" s="1"/>
  <c r="K147"/>
  <c r="M147" s="1"/>
  <c r="L106"/>
  <c r="K106"/>
  <c r="K136"/>
  <c r="M136" s="1"/>
  <c r="K149"/>
  <c r="M149" s="1"/>
  <c r="K148"/>
  <c r="M148" s="1"/>
  <c r="K145"/>
  <c r="M145" s="1"/>
  <c r="L101"/>
  <c r="K101"/>
  <c r="L57"/>
  <c r="K57"/>
  <c r="L60"/>
  <c r="K60"/>
  <c r="L55"/>
  <c r="K55"/>
  <c r="M55" s="1"/>
  <c r="L37"/>
  <c r="K37"/>
  <c r="M37" s="1"/>
  <c r="L18"/>
  <c r="K18"/>
  <c r="M18" s="1"/>
  <c r="L103"/>
  <c r="K103"/>
  <c r="L100"/>
  <c r="K100"/>
  <c r="L104"/>
  <c r="K104"/>
  <c r="M104" s="1"/>
  <c r="L89"/>
  <c r="K89"/>
  <c r="L19"/>
  <c r="K19"/>
  <c r="M19" s="1"/>
  <c r="K351"/>
  <c r="L351" s="1"/>
  <c r="K350"/>
  <c r="L350" s="1"/>
  <c r="K349"/>
  <c r="L349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F327"/>
  <c r="L326"/>
  <c r="K326"/>
  <c r="L325"/>
  <c r="K325"/>
  <c r="L324"/>
  <c r="K324"/>
  <c r="L323"/>
  <c r="K323"/>
  <c r="L322"/>
  <c r="K322"/>
  <c r="F321"/>
  <c r="K320"/>
  <c r="L320" s="1"/>
  <c r="F320"/>
  <c r="L319"/>
  <c r="K319"/>
  <c r="F318"/>
  <c r="K318" s="1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0"/>
  <c r="L300" s="1"/>
  <c r="K299"/>
  <c r="L299" s="1"/>
  <c r="K298"/>
  <c r="L298" s="1"/>
  <c r="F298"/>
  <c r="L297"/>
  <c r="K297"/>
  <c r="L294"/>
  <c r="K294"/>
  <c r="L293"/>
  <c r="K293"/>
  <c r="L292"/>
  <c r="K292"/>
  <c r="L289"/>
  <c r="K289"/>
  <c r="L288"/>
  <c r="K288"/>
  <c r="L287"/>
  <c r="K287"/>
  <c r="L286"/>
  <c r="K286"/>
  <c r="L285"/>
  <c r="K285"/>
  <c r="L284"/>
  <c r="K284"/>
  <c r="L282"/>
  <c r="K282"/>
  <c r="L281"/>
  <c r="K281"/>
  <c r="L280"/>
  <c r="K280"/>
  <c r="L279"/>
  <c r="K279"/>
  <c r="L278"/>
  <c r="K278"/>
  <c r="L277"/>
  <c r="K277"/>
  <c r="L276"/>
  <c r="K276"/>
  <c r="L275"/>
  <c r="K275"/>
  <c r="L274"/>
  <c r="K274"/>
  <c r="K272"/>
  <c r="L272" s="1"/>
  <c r="L270"/>
  <c r="K270"/>
  <c r="K268"/>
  <c r="L268" s="1"/>
  <c r="L266"/>
  <c r="K266"/>
  <c r="K265"/>
  <c r="L265" s="1"/>
  <c r="L264"/>
  <c r="K264"/>
  <c r="K262"/>
  <c r="L262" s="1"/>
  <c r="L261"/>
  <c r="K261"/>
  <c r="K260"/>
  <c r="L260" s="1"/>
  <c r="K259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F250"/>
  <c r="H249"/>
  <c r="K249" s="1"/>
  <c r="L249" s="1"/>
  <c r="K246"/>
  <c r="L246" s="1"/>
  <c r="K245"/>
  <c r="L245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5"/>
  <c r="F214"/>
  <c r="K214" s="1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42"/>
  <c r="M142" s="1"/>
  <c r="K141"/>
  <c r="M141" s="1"/>
  <c r="K140"/>
  <c r="M140" s="1"/>
  <c r="K139"/>
  <c r="M139" s="1"/>
  <c r="K138"/>
  <c r="M138" s="1"/>
  <c r="K137"/>
  <c r="M137" s="1"/>
  <c r="K135"/>
  <c r="M135" s="1"/>
  <c r="K133"/>
  <c r="M133" s="1"/>
  <c r="K132"/>
  <c r="M132" s="1"/>
  <c r="M130"/>
  <c r="M129"/>
  <c r="K129"/>
  <c r="M127"/>
  <c r="L102"/>
  <c r="K102"/>
  <c r="M102" s="1"/>
  <c r="M99"/>
  <c r="L99"/>
  <c r="K99"/>
  <c r="L98"/>
  <c r="K98"/>
  <c r="M98" s="1"/>
  <c r="L97"/>
  <c r="K97"/>
  <c r="M97" s="1"/>
  <c r="L96"/>
  <c r="M96" s="1"/>
  <c r="K96"/>
  <c r="M95"/>
  <c r="L95"/>
  <c r="K95"/>
  <c r="L94"/>
  <c r="K94"/>
  <c r="M94" s="1"/>
  <c r="L93"/>
  <c r="K93"/>
  <c r="M93" s="1"/>
  <c r="L92"/>
  <c r="M92" s="1"/>
  <c r="K92"/>
  <c r="M91"/>
  <c r="L91"/>
  <c r="K91"/>
  <c r="L90"/>
  <c r="K90"/>
  <c r="M90" s="1"/>
  <c r="L88"/>
  <c r="K88"/>
  <c r="M88" s="1"/>
  <c r="L87"/>
  <c r="M87" s="1"/>
  <c r="K87"/>
  <c r="L86"/>
  <c r="K86"/>
  <c r="M86" s="1"/>
  <c r="L85"/>
  <c r="K85"/>
  <c r="M85" s="1"/>
  <c r="L84"/>
  <c r="K84"/>
  <c r="M84" s="1"/>
  <c r="L83"/>
  <c r="K83"/>
  <c r="L82"/>
  <c r="K82"/>
  <c r="M82" s="1"/>
  <c r="L81"/>
  <c r="K81"/>
  <c r="M81" s="1"/>
  <c r="L80"/>
  <c r="K80"/>
  <c r="M80" s="1"/>
  <c r="L56"/>
  <c r="M56" s="1"/>
  <c r="K56"/>
  <c r="L54"/>
  <c r="K54"/>
  <c r="M54" s="1"/>
  <c r="L53"/>
  <c r="K53"/>
  <c r="M53" s="1"/>
  <c r="L52"/>
  <c r="K52"/>
  <c r="M52" s="1"/>
  <c r="L51"/>
  <c r="M51" s="1"/>
  <c r="K51"/>
  <c r="L50"/>
  <c r="K50"/>
  <c r="M50" s="1"/>
  <c r="L49"/>
  <c r="K49"/>
  <c r="M49" s="1"/>
  <c r="L48"/>
  <c r="K48"/>
  <c r="M48" s="1"/>
  <c r="L47"/>
  <c r="K47"/>
  <c r="M47" s="1"/>
  <c r="M46"/>
  <c r="L46"/>
  <c r="K46"/>
  <c r="L45"/>
  <c r="K45"/>
  <c r="M45" s="1"/>
  <c r="L44"/>
  <c r="K44"/>
  <c r="M44" s="1"/>
  <c r="L43"/>
  <c r="K43"/>
  <c r="M43" s="1"/>
  <c r="L42"/>
  <c r="K42"/>
  <c r="M42" s="1"/>
  <c r="L40"/>
  <c r="K40"/>
  <c r="M40" s="1"/>
  <c r="L39"/>
  <c r="K39"/>
  <c r="M39" s="1"/>
  <c r="M38"/>
  <c r="L38"/>
  <c r="K38"/>
  <c r="M16"/>
  <c r="L16"/>
  <c r="K16"/>
  <c r="L14"/>
  <c r="K14"/>
  <c r="M14" s="1"/>
  <c r="L12"/>
  <c r="K12"/>
  <c r="L11"/>
  <c r="K11"/>
  <c r="M11" s="1"/>
  <c r="L10"/>
  <c r="K10"/>
  <c r="M7"/>
  <c r="D7" i="5"/>
  <c r="K6" i="4"/>
  <c r="K6" i="3"/>
  <c r="L6" i="2"/>
  <c r="M107" i="6" l="1"/>
  <c r="M61"/>
  <c r="M12"/>
  <c r="M114"/>
  <c r="M111"/>
  <c r="M110"/>
  <c r="M10"/>
  <c r="M108"/>
  <c r="M63"/>
  <c r="M59"/>
  <c r="M101"/>
  <c r="M106"/>
  <c r="M60"/>
  <c r="M57"/>
  <c r="M103"/>
  <c r="M100"/>
  <c r="M83"/>
  <c r="M89"/>
</calcChain>
</file>

<file path=xl/sharedStrings.xml><?xml version="1.0" encoding="utf-8"?>
<sst xmlns="http://schemas.openxmlformats.org/spreadsheetml/2006/main" count="3458" uniqueCount="1269">
  <si>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</si>
  <si>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</si>
  <si>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</si>
  <si>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</si>
  <si>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</si>
  <si>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</si>
  <si>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</si>
  <si>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</si>
  <si>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</si>
  <si>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</si>
  <si>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</si>
  <si>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</si>
  <si>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</si>
  <si>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</si>
  <si>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</si>
  <si>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</si>
  <si>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</si>
  <si>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</si>
  <si>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</si>
  <si>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</si>
  <si>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</si>
  <si>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</si>
  <si>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</si>
  <si>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</si>
  <si>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</si>
  <si>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</si>
  <si>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</si>
  <si>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</si>
  <si>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</si>
  <si>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</si>
  <si>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</si>
  <si>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</si>
  <si>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</si>
  <si>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</si>
  <si>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</si>
  <si>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</si>
  <si>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</si>
  <si>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</si>
  <si>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</si>
  <si>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</si>
  <si>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</si>
  <si>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</si>
  <si>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</si>
  <si>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</si>
  <si>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</si>
  <si>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</si>
  <si>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</si>
  <si>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</si>
  <si>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</si>
  <si>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</si>
  <si>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</si>
  <si>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</si>
  <si>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</si>
  <si>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</si>
  <si>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</si>
  <si>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</si>
  <si>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</si>
  <si>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</si>
  <si>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</si>
  <si>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</si>
  <si>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</si>
  <si>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</si>
  <si>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</si>
  <si>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</si>
  <si>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</si>
  <si>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</si>
  <si>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</si>
  <si>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</si>
  <si>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</si>
  <si>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</si>
  <si>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</si>
  <si>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</si>
  <si>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</si>
  <si>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</si>
  <si>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</si>
  <si>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</si>
  <si>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</si>
  <si>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</si>
  <si>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</si>
  <si>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</si>
  <si>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</si>
  <si>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</si>
  <si>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</si>
  <si>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</si>
  <si>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</si>
  <si>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</si>
  <si>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</si>
  <si>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</si>
  <si>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</si>
  <si>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</si>
  <si>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</si>
  <si>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</si>
  <si>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</si>
  <si>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</si>
  <si>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</si>
  <si>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</si>
  <si>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</si>
  <si>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</si>
  <si>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</si>
  <si>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</si>
  <si>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</si>
  <si>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</si>
  <si>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</si>
  <si>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</si>
  <si>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</si>
  <si>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</si>
  <si>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</si>
  <si>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</si>
  <si>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</si>
  <si>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</si>
  <si>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</si>
  <si>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</si>
  <si>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</si>
  <si>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</si>
  <si>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</si>
  <si>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</si>
  <si>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</si>
  <si>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</si>
  <si>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</si>
  <si>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</si>
  <si>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</si>
  <si>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</si>
  <si>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</si>
  <si>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</si>
  <si>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</si>
  <si>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</si>
  <si>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</si>
  <si>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</si>
  <si>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</si>
  <si>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</si>
  <si>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</si>
  <si>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</si>
  <si>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</si>
  <si>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</si>
  <si>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</si>
  <si>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</si>
  <si>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</si>
  <si>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</si>
  <si>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</si>
  <si>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</si>
  <si>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</si>
  <si>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</si>
  <si>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</si>
  <si>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</si>
  <si>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</si>
  <si>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</si>
  <si>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</si>
  <si>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</si>
  <si>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</si>
  <si>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</si>
  <si>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</si>
  <si>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</si>
  <si>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</si>
  <si>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</si>
  <si>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</si>
  <si>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</si>
  <si>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</si>
  <si>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</si>
  <si>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</si>
  <si>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</si>
  <si>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</si>
  <si>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</si>
  <si>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</si>
  <si>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</si>
  <si>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</si>
  <si>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</si>
  <si>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</si>
  <si>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</si>
  <si>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</si>
  <si>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</si>
  <si>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</si>
  <si>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</si>
  <si>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</si>
  <si>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</si>
  <si>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</si>
  <si>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</si>
  <si>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</si>
  <si>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</si>
  <si>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</si>
  <si>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</si>
  <si>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</si>
  <si>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</si>
  <si>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</si>
  <si>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</si>
  <si>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</si>
  <si>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</si>
  <si>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</si>
  <si>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</si>
  <si>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</si>
  <si>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</si>
  <si>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</si>
  <si>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</si>
  <si>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</si>
  <si>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</si>
  <si>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</si>
  <si>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</si>
  <si>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</si>
  <si>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</si>
  <si>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</si>
  <si>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</si>
  <si>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</si>
  <si>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</si>
  <si>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</si>
  <si>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</si>
  <si>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</si>
  <si>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</si>
  <si>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</si>
  <si>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</si>
  <si>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</si>
  <si>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</si>
  <si>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</si>
  <si>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</si>
  <si>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</si>
  <si>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</si>
  <si>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</si>
  <si>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</si>
  <si>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</si>
  <si>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</si>
  <si>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</si>
  <si>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</si>
  <si>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</si>
  <si>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</si>
  <si>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</si>
  <si>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</si>
  <si>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</si>
  <si>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</si>
  <si>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</si>
  <si>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</si>
  <si>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</si>
  <si>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</si>
  <si>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</si>
  <si>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</si>
  <si>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</si>
  <si>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</si>
  <si>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</si>
  <si>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</si>
  <si>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</si>
  <si>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</si>
  <si>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</si>
  <si>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</si>
  <si>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</si>
  <si>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</si>
  <si>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</si>
  <si>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</si>
  <si>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</si>
  <si>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</si>
  <si>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</si>
  <si>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</si>
  <si>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</si>
  <si>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</si>
  <si>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</si>
  <si>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</si>
  <si>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</si>
  <si>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</si>
  <si>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</si>
  <si>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</si>
  <si>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</si>
  <si>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</si>
  <si>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</si>
  <si>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</si>
  <si>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</si>
  <si>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</si>
  <si>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</si>
  <si>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</si>
  <si>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</si>
  <si>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</si>
  <si>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</si>
  <si>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</si>
  <si>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</si>
  <si>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</si>
  <si>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</si>
  <si>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</si>
  <si>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</si>
  <si>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</si>
  <si>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</si>
  <si>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</si>
  <si>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</si>
  <si>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</si>
  <si>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</si>
  <si>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</si>
  <si>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</si>
  <si>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</si>
  <si>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</si>
  <si>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</si>
  <si>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</si>
  <si>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</si>
  <si>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</si>
  <si>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</si>
  <si>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</si>
  <si>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</si>
  <si>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</si>
  <si>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</si>
  <si>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</si>
  <si>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</si>
  <si>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</si>
  <si>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</si>
  <si>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</si>
  <si>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</si>
  <si>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</si>
  <si>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</si>
  <si>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</si>
  <si>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</si>
  <si>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</si>
  <si>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</si>
  <si>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</si>
  <si>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</si>
  <si>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</si>
  <si>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</si>
  <si>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</si>
  <si>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</si>
  <si>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</si>
  <si>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</si>
  <si>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</si>
  <si>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</si>
  <si>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</si>
  <si>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</si>
  <si>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</si>
  <si>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</si>
  <si>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</si>
  <si>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</si>
  <si>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</si>
  <si>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</si>
  <si>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</si>
  <si>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</si>
  <si>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</si>
  <si>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</si>
  <si>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</si>
  <si>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</si>
  <si>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</si>
  <si>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</si>
  <si>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</si>
  <si>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</si>
  <si>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</si>
  <si>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</si>
  <si>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</si>
  <si>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</si>
  <si>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</si>
  <si>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</si>
  <si>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</si>
  <si>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</si>
  <si>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</si>
  <si>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</si>
  <si>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</si>
  <si>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</si>
  <si>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</si>
  <si>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</si>
  <si>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</si>
  <si>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</si>
  <si>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</si>
  <si>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</si>
  <si>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</si>
  <si>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</si>
  <si>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</si>
  <si>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</si>
  <si>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</si>
  <si>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</si>
  <si>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</si>
  <si>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</si>
  <si>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</si>
  <si>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</si>
  <si>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</si>
  <si>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</si>
  <si>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</si>
  <si>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</si>
  <si>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</si>
  <si>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</si>
  <si>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</si>
  <si>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</si>
  <si>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</si>
  <si>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</si>
  <si>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</si>
  <si>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</si>
  <si>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</si>
  <si>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</si>
  <si>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</si>
  <si>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</si>
  <si>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</si>
  <si>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</si>
  <si>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</si>
  <si>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</si>
  <si>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</si>
  <si>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</si>
  <si>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</si>
  <si>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</si>
  <si>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</si>
  <si>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</si>
  <si>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</si>
  <si>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</si>
  <si>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</si>
  <si>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</si>
  <si>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</si>
  <si>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</si>
  <si>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</si>
  <si>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</si>
  <si>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</si>
  <si>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</si>
  <si>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</si>
  <si>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</si>
  <si>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</si>
  <si>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</si>
  <si>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</si>
  <si>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</si>
  <si>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</si>
  <si>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</si>
  <si>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</si>
  <si>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</si>
  <si>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</si>
  <si>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</si>
  <si>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</si>
  <si>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</si>
  <si>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</si>
  <si>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</si>
  <si>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</si>
  <si>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</si>
  <si>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</si>
  <si>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</si>
  <si>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</si>
  <si>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</si>
  <si>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</si>
  <si>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</si>
  <si>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</si>
  <si>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</si>
  <si>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</si>
  <si>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</si>
  <si>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</si>
  <si>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</si>
  <si>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</si>
  <si>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</si>
  <si>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</si>
  <si>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</si>
  <si>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</si>
  <si>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</si>
  <si>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</si>
  <si>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</si>
  <si>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</si>
  <si>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</si>
  <si>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</si>
  <si>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</si>
  <si>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</si>
  <si>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</si>
  <si>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</si>
  <si>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</si>
  <si>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</si>
  <si>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</si>
  <si>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</si>
  <si>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</si>
  <si>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</si>
  <si>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</si>
  <si>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</si>
  <si>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</si>
  <si>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</si>
  <si>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</si>
  <si>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</si>
  <si>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</si>
  <si>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</si>
  <si>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</si>
  <si>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</si>
  <si>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</si>
  <si>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</si>
  <si>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</si>
  <si>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</si>
  <si>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</si>
  <si>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</si>
  <si>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</si>
  <si>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</si>
  <si>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</si>
  <si>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</si>
  <si>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</si>
  <si>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</si>
  <si>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</si>
  <si>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</si>
  <si>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</si>
  <si>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</si>
  <si>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</si>
  <si>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</si>
  <si>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</si>
  <si>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</si>
  <si>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</si>
  <si>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</si>
  <si>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</si>
  <si>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</si>
  <si>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</si>
  <si>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</si>
  <si>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</si>
  <si>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</si>
  <si>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</si>
  <si>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</si>
  <si>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</si>
  <si>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</si>
  <si>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</si>
  <si>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</si>
  <si>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</si>
  <si>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</si>
  <si>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</si>
  <si>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</si>
  <si>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</si>
  <si>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</si>
  <si>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</si>
  <si>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</si>
  <si>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</si>
  <si>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</si>
  <si>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</si>
  <si>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</si>
  <si>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</si>
  <si>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</si>
  <si>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</si>
  <si>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</si>
  <si>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</si>
  <si>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</si>
  <si>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</si>
  <si>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</si>
  <si>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</si>
  <si>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</si>
  <si>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</si>
  <si>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</si>
  <si>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</si>
  <si>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</si>
  <si>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</si>
  <si>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</si>
  <si>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</si>
  <si>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</si>
  <si>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</si>
  <si>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</si>
  <si>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</si>
  <si>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</si>
  <si>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</si>
  <si>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</si>
  <si>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</si>
  <si>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</si>
  <si>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</si>
  <si>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</si>
  <si>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</si>
  <si>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</si>
  <si>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</si>
  <si>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</si>
  <si>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</si>
  <si>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</si>
  <si>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</si>
  <si>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</si>
  <si>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</si>
  <si>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</si>
  <si>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</si>
  <si>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</si>
  <si>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</si>
  <si>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</si>
  <si>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</si>
  <si>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</si>
  <si>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</si>
  <si>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</si>
  <si>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</si>
  <si>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</si>
  <si>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</si>
  <si>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</si>
  <si>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</si>
  <si>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</si>
  <si>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</si>
  <si>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</si>
  <si>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</si>
  <si>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</si>
  <si>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</si>
  <si>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</si>
  <si>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</si>
  <si>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</si>
  <si>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</si>
  <si>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</si>
  <si>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</si>
  <si>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</si>
  <si>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</si>
  <si>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</si>
  <si>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</si>
  <si>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</si>
  <si>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</si>
  <si>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</si>
  <si>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</si>
  <si>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</si>
  <si>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</si>
  <si>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</si>
  <si>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</si>
  <si>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</si>
  <si>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</si>
  <si>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</si>
  <si>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</si>
  <si>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</si>
  <si>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</si>
  <si>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</si>
  <si>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</si>
  <si>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</si>
  <si>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</si>
  <si>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</si>
  <si>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</si>
  <si>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</si>
  <si>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</si>
  <si>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</si>
  <si>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</si>
  <si>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</si>
  <si>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</si>
  <si>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</si>
  <si>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</si>
  <si>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</si>
  <si>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</si>
  <si>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</si>
  <si>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</si>
  <si>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</si>
  <si>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</si>
  <si>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</si>
  <si>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</si>
  <si>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</si>
  <si>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</si>
  <si>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</si>
  <si>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</si>
  <si>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</si>
  <si>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</si>
  <si>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</si>
  <si>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</si>
  <si>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</si>
  <si>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</si>
  <si>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</si>
  <si>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</si>
  <si>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</si>
  <si>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</si>
  <si>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</si>
  <si>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</si>
  <si>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</si>
  <si>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</si>
  <si>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</si>
  <si>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</si>
  <si>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</si>
  <si>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</si>
  <si>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</si>
  <si>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</si>
  <si>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</si>
  <si>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</si>
  <si>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</si>
  <si>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</si>
  <si>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</si>
  <si>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</si>
  <si>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</si>
  <si>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</si>
  <si>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</si>
  <si>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</si>
  <si>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</si>
  <si>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</si>
  <si>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</si>
  <si>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</si>
  <si>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</si>
  <si>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</si>
  <si>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</si>
  <si>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</si>
  <si>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</si>
  <si>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</si>
  <si>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</si>
  <si>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</si>
  <si>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</si>
  <si>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</si>
  <si>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</si>
  <si>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</si>
  <si>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</si>
  <si>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</si>
  <si>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</si>
  <si>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</si>
  <si>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</si>
  <si>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</si>
  <si>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</si>
  <si>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</si>
  <si>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</si>
  <si>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</si>
  <si>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</si>
  <si>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</si>
  <si>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</si>
  <si>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</si>
  <si>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</si>
  <si>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</si>
  <si>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</si>
  <si>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</si>
  <si>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</si>
  <si>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</si>
  <si>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</si>
  <si>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</si>
  <si>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</si>
  <si>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</si>
  <si>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</si>
  <si>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</si>
  <si>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</si>
  <si>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</si>
  <si>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</si>
  <si>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</si>
  <si>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</si>
  <si>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</si>
  <si>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</si>
  <si>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</si>
  <si>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</si>
  <si>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</si>
  <si>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</si>
  <si>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</si>
  <si>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</si>
  <si>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</si>
  <si>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</si>
  <si>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</si>
  <si>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</si>
  <si>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</si>
  <si>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</si>
  <si>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</si>
  <si>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</si>
  <si>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</si>
  <si>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</si>
  <si>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</si>
  <si>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</si>
  <si>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</si>
  <si>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</si>
  <si>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</si>
  <si>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</si>
  <si>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</si>
  <si>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</si>
  <si>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</si>
  <si>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</si>
  <si>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</si>
  <si>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</si>
  <si>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</si>
  <si>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</si>
  <si>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</si>
  <si>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</si>
  <si>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</si>
  <si>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</si>
  <si>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</si>
  <si>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</si>
  <si>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</si>
  <si>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</si>
  <si>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</si>
  <si>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</si>
  <si>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</si>
  <si>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</si>
  <si>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</si>
  <si>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</si>
  <si>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</si>
  <si>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</si>
  <si>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</si>
  <si>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</si>
  <si>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</si>
  <si>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</si>
  <si>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</si>
  <si>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</si>
  <si>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</si>
  <si>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</si>
  <si>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</si>
  <si>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</si>
  <si>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</si>
  <si>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</si>
  <si>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</si>
  <si>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</si>
  <si>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</si>
  <si>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</si>
  <si>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</si>
  <si>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</si>
  <si>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</si>
  <si>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</si>
  <si>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</si>
  <si>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</si>
  <si>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</si>
  <si>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</si>
  <si>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</si>
  <si>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</si>
  <si>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</si>
  <si>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</si>
  <si>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</si>
  <si>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</si>
  <si>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</si>
  <si>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</si>
  <si>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</si>
  <si>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</si>
  <si>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</si>
  <si>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</si>
  <si>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</si>
  <si>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</si>
  <si>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</si>
  <si>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</si>
  <si>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</si>
  <si>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</si>
  <si>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</si>
  <si>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</si>
  <si>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</si>
  <si>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</si>
  <si>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</si>
  <si>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</si>
  <si>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</si>
  <si>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</si>
  <si>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</si>
  <si>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</si>
  <si>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</si>
  <si>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</si>
  <si>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</si>
  <si>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</si>
  <si>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</si>
  <si>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</si>
  <si>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</si>
  <si>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</si>
  <si>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</si>
  <si>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</si>
  <si>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</si>
  <si>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</si>
  <si>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</si>
  <si>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</si>
  <si>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</si>
  <si>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</si>
  <si>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</si>
  <si>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</si>
  <si>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</si>
  <si>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</si>
  <si>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</si>
  <si>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</si>
  <si>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</si>
  <si>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</si>
  <si>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</si>
  <si>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</si>
  <si>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</si>
  <si>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</si>
  <si>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</si>
  <si>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</si>
  <si>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</si>
  <si>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</si>
  <si>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</si>
  <si>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</si>
  <si>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</si>
  <si>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</si>
  <si>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</si>
  <si>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</si>
  <si>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</si>
  <si>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</si>
  <si>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</si>
  <si>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</si>
  <si>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</si>
  <si>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</si>
  <si>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</si>
  <si>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</si>
  <si>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</si>
  <si>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</si>
  <si>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</si>
  <si>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</si>
  <si>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</si>
  <si>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</si>
  <si>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</si>
  <si>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</si>
  <si>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</si>
  <si>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</si>
  <si>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</si>
  <si>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</si>
  <si>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</si>
  <si>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</si>
  <si>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</si>
  <si>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</si>
  <si>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</si>
  <si>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</si>
  <si>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</si>
  <si>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</si>
  <si>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</si>
  <si>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</si>
  <si>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</si>
  <si>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</si>
  <si>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</si>
  <si>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</si>
  <si>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</si>
  <si>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</si>
  <si>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</si>
  <si>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</si>
  <si>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</si>
  <si>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</si>
  <si>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</si>
  <si>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</si>
  <si>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</si>
  <si>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</si>
  <si>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</si>
  <si>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</si>
  <si>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</si>
  <si>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</si>
  <si>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</si>
  <si>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</si>
  <si>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</si>
  <si>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</si>
  <si>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</si>
  <si>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</si>
  <si>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</si>
  <si>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</si>
  <si>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</si>
  <si>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</si>
  <si>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</si>
  <si>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</si>
  <si>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</si>
  <si>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</si>
  <si>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</si>
  <si>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</si>
  <si>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</si>
  <si>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</si>
  <si>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</si>
  <si>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</si>
  <si>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</si>
  <si>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</si>
  <si>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</si>
  <si>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</si>
  <si>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</si>
  <si>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</si>
  <si>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</si>
  <si>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</si>
  <si>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</si>
  <si>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</si>
  <si>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</si>
  <si>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</si>
  <si>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</si>
  <si>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</si>
  <si>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</si>
  <si>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</si>
  <si>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</si>
  <si>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</si>
  <si>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</si>
  <si>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</si>
  <si>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</si>
  <si>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</si>
  <si>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</si>
  <si>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</si>
  <si>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</si>
  <si>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</si>
  <si>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</si>
  <si>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</si>
  <si>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</si>
  <si>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</si>
  <si>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</si>
  <si>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</si>
  <si>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</si>
  <si>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</si>
  <si>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</si>
  <si>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</si>
  <si>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</si>
  <si>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</si>
  <si>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</si>
  <si>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</si>
  <si>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</si>
  <si>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</si>
  <si>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</si>
  <si>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</si>
  <si>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</si>
  <si>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</si>
  <si>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</si>
  <si>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</si>
  <si>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</si>
  <si>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</si>
  <si>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</si>
  <si>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</si>
  <si>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</si>
  <si>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</si>
  <si>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</si>
  <si>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</si>
  <si>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</si>
  <si>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</si>
  <si>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</si>
  <si>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</si>
  <si>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</si>
  <si>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</si>
  <si>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</si>
  <si>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</si>
  <si>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</si>
  <si>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</si>
  <si>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</si>
  <si>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</si>
  <si>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</si>
  <si>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</si>
  <si>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</si>
  <si>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</si>
  <si>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</si>
  <si>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</si>
  <si>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</si>
  <si>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</si>
  <si>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</si>
  <si>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</si>
  <si>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</si>
  <si>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</si>
  <si>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</si>
  <si>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</si>
  <si>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</si>
  <si>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</si>
  <si>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</si>
  <si>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</si>
  <si>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</si>
  <si>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</si>
  <si>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</si>
  <si>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</si>
  <si>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</si>
  <si>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</si>
  <si>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</si>
  <si>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</si>
  <si>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OSIAJEE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</si>
  <si>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</si>
  <si>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</si>
  <si>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</si>
  <si>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</si>
  <si>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</si>
  <si>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</si>
  <si>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</si>
  <si>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</si>
  <si>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</si>
  <si>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969-971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</si>
  <si>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</si>
  <si>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</si>
  <si>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</si>
  <si>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</si>
  <si>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</si>
  <si>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</si>
  <si>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</si>
  <si>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</si>
  <si>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</si>
  <si>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</si>
  <si>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</si>
  <si>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</si>
  <si>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</si>
  <si>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</si>
  <si>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</si>
  <si>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DEVHARI</t>
  </si>
  <si>
    <t>OZONEWORLD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</si>
  <si>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</si>
  <si>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</si>
  <si>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</si>
  <si>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</si>
  <si>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</si>
  <si>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</si>
  <si>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</si>
  <si>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2885-2895</t>
  </si>
  <si>
    <t>VIVIDHA</t>
  </si>
  <si>
    <t>Visagar Polytex Ltd</t>
  </si>
  <si>
    <t>1100-1110</t>
  </si>
  <si>
    <t>1590-1600</t>
  </si>
  <si>
    <t>1800-1850</t>
  </si>
  <si>
    <t>NIFTY 15800 PE 22-JUL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</si>
  <si>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</si>
  <si>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</si>
  <si>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</si>
  <si>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</si>
  <si>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</si>
  <si>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</si>
  <si>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IRIS BUSINESS SOLUTIONS PRIVATE LIMITED</t>
  </si>
  <si>
    <t>ASHOK KIRTANLAL SHAH</t>
  </si>
  <si>
    <t>PARUL ASHOK SHAH</t>
  </si>
  <si>
    <t>MAHACORP</t>
  </si>
  <si>
    <t>BALJINDER KAUR</t>
  </si>
  <si>
    <t>MANISH RAMESHBHAI PATEL</t>
  </si>
  <si>
    <t>SICLTD</t>
  </si>
  <si>
    <t>VERTOZ</t>
  </si>
  <si>
    <t>Vertoz Advertising Ltd</t>
  </si>
  <si>
    <t>OLGA TRADING PRIVATE LIMITED</t>
  </si>
  <si>
    <t>2940-2960</t>
  </si>
  <si>
    <t>Profit of Rs.36/-</t>
  </si>
  <si>
    <t>Profit of Rs.37/-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</si>
  <si>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</si>
  <si>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</si>
  <si>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</si>
  <si>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</si>
  <si>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</si>
  <si>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</si>
  <si>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</si>
  <si>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3.40-3.80</t>
  </si>
  <si>
    <t>7-8.0</t>
  </si>
  <si>
    <t>COROMANDEL JUL FUT</t>
  </si>
  <si>
    <t>900-915</t>
  </si>
  <si>
    <t>ANUPAM</t>
  </si>
  <si>
    <t>AKSHAY RAJENDRABHAI OSWAL</t>
  </si>
  <si>
    <t>CHANDRAP</t>
  </si>
  <si>
    <t>CHANDAN MITTAL</t>
  </si>
  <si>
    <t>DARJEELING</t>
  </si>
  <si>
    <t>KUSUM DILIPKUMAR JAIN</t>
  </si>
  <si>
    <t>RAMESHCHANDRA SAMPATLAL GANNA</t>
  </si>
  <si>
    <t>DML</t>
  </si>
  <si>
    <t>LEENA SACHIN SHETTY</t>
  </si>
  <si>
    <t>JYOTI KETAN VAKHARIA</t>
  </si>
  <si>
    <t>DYNAMIND</t>
  </si>
  <si>
    <t>IISL</t>
  </si>
  <si>
    <t>NISHIL SURENDRABHAI MARFATIA</t>
  </si>
  <si>
    <t>NAVIGANT</t>
  </si>
  <si>
    <t>ARNOLD HOLDINGS LIMITED</t>
  </si>
  <si>
    <t>RTSPOWR</t>
  </si>
  <si>
    <t>HIMANSHUMAHENDRABHAIPATEL</t>
  </si>
  <si>
    <t>SANJAY POPATLAL JAIN</t>
  </si>
  <si>
    <t>ESPS FINSERVE PRIVATE LIMITED.</t>
  </si>
  <si>
    <t>TOPGAIN FINANCE PRIVATE LIMITED</t>
  </si>
  <si>
    <t>VISAGAR</t>
  </si>
  <si>
    <t>NK SECURITIES RESEARCH PRIVATE LIMITED</t>
  </si>
  <si>
    <t>ADROIT FINANCIAL SERVICES PVT LTD</t>
  </si>
  <si>
    <t>JOCIL</t>
  </si>
  <si>
    <t>Jocil Limited</t>
  </si>
  <si>
    <t>LASA</t>
  </si>
  <si>
    <t>Lasa Supergenerics Ltd</t>
  </si>
  <si>
    <t>MIRZAINT</t>
  </si>
  <si>
    <t>Mirza International Ltd.</t>
  </si>
  <si>
    <t>JAIN SANJAY POPATLAL</t>
  </si>
  <si>
    <t>HAVELLS JUL FUT</t>
  </si>
  <si>
    <t>1160-1170</t>
  </si>
  <si>
    <t>314-315</t>
  </si>
  <si>
    <t>2-2.20</t>
  </si>
  <si>
    <t>4-4.50</t>
  </si>
  <si>
    <t>GRANULES 385 CE JUL</t>
  </si>
  <si>
    <t>4.5-5</t>
  </si>
  <si>
    <t>10-13.0</t>
  </si>
  <si>
    <t>Loss of Rs.13.5/-</t>
  </si>
  <si>
    <t>Profit of Rs.1.5/-</t>
  </si>
  <si>
    <t>BATAINDIA AUG FUT</t>
  </si>
  <si>
    <t>1584-1589</t>
  </si>
  <si>
    <t>1615-1625</t>
  </si>
  <si>
    <t>ACEWIN</t>
  </si>
  <si>
    <t>JESUDAS PREMKUMAR SEBASTIAN</t>
  </si>
  <si>
    <t>ADVAIT</t>
  </si>
  <si>
    <t>SHAMBDAJI TRADING PVT LTD</t>
  </si>
  <si>
    <t>AGOL</t>
  </si>
  <si>
    <t>SAGAR RAJESHBHAI JHAVERI</t>
  </si>
  <si>
    <t>AGRIMONY</t>
  </si>
  <si>
    <t>ALPINEHOU</t>
  </si>
  <si>
    <t>VENU .</t>
  </si>
  <si>
    <t>SAURAV SHAHI</t>
  </si>
  <si>
    <t>ANUROOP</t>
  </si>
  <si>
    <t>YASHEN JAYESH SAVLA</t>
  </si>
  <si>
    <t>AURIONPRO</t>
  </si>
  <si>
    <t>PARESH CHANDULAL ZAVERI</t>
  </si>
  <si>
    <t>SAMIR NARESH SHAH</t>
  </si>
  <si>
    <t>AJAY DILKUSH SARUPRIA</t>
  </si>
  <si>
    <t>NIHARIKA BHAVESH ZAVERI</t>
  </si>
  <si>
    <t>DHARINI PRIJESH KURANI</t>
  </si>
  <si>
    <t>PRAMOD KUMAR SULTANIA</t>
  </si>
  <si>
    <t>PUJABEN VIJAY CHAUHAN</t>
  </si>
  <si>
    <t>TARINI PRASAD BHANDARI</t>
  </si>
  <si>
    <t>SAMEER SHANTILAL DEDHIA</t>
  </si>
  <si>
    <t>VIVEK MAHANSARIA</t>
  </si>
  <si>
    <t>DEEPA SHAH</t>
  </si>
  <si>
    <t>EDSL</t>
  </si>
  <si>
    <t>SWARUPGUCHHAIT</t>
  </si>
  <si>
    <t>HISARMET</t>
  </si>
  <si>
    <t>DIPAK CHIMANLAL MATALIA</t>
  </si>
  <si>
    <t>PULIN INVESTMENTS PRIVATE LIMITED</t>
  </si>
  <si>
    <t>BC INDIA INVESTMENTS</t>
  </si>
  <si>
    <t>KIRTAN MANEKLAL RUPARELIYA</t>
  </si>
  <si>
    <t>DHARMAPRIYA DEVI</t>
  </si>
  <si>
    <t>GODHAR RAJENDRA GANGARAM</t>
  </si>
  <si>
    <t>JETMALL</t>
  </si>
  <si>
    <t>SHAREACCOUNT NA</t>
  </si>
  <si>
    <t>KAPILRAJ</t>
  </si>
  <si>
    <t>ASIM JAIN</t>
  </si>
  <si>
    <t>SHAM KUMAR</t>
  </si>
  <si>
    <t>HARASEES SINGH NANDA</t>
  </si>
  <si>
    <t>MANINDER SINGH NANDA</t>
  </si>
  <si>
    <t>NISHA SINGH</t>
  </si>
  <si>
    <t>MATRIMONY</t>
  </si>
  <si>
    <t>HILL FORT INDIA FUND LP</t>
  </si>
  <si>
    <t>MILEFUR</t>
  </si>
  <si>
    <t>MINAKSHI SINGH</t>
  </si>
  <si>
    <t>MMLF</t>
  </si>
  <si>
    <t>MNIL</t>
  </si>
  <si>
    <t>DEEPAK KUMAR</t>
  </si>
  <si>
    <t>NSL</t>
  </si>
  <si>
    <t>KOLLURI PADMAJA</t>
  </si>
  <si>
    <t>OKPLA</t>
  </si>
  <si>
    <t>MENTOR FINANCIAL SERVICES PRIVATE LIMITED</t>
  </si>
  <si>
    <t>BHARATI GARG</t>
  </si>
  <si>
    <t>COBIA DISTRIBUTORS PRIVATE LIMITED .</t>
  </si>
  <si>
    <t>POONADAL</t>
  </si>
  <si>
    <t>RAMASTEEL</t>
  </si>
  <si>
    <t>MADHUKAR SHETH</t>
  </si>
  <si>
    <t>KUSH GUPTA</t>
  </si>
  <si>
    <t>VIKAS GUPTA</t>
  </si>
  <si>
    <t>REWARD ADVISORY SERVICES PRIVATE LIMITED</t>
  </si>
  <si>
    <t>RCL</t>
  </si>
  <si>
    <t>ABHISHEK CHOUDHARY</t>
  </si>
  <si>
    <t>KARAN PAL SINGH</t>
  </si>
  <si>
    <t>REGENCY</t>
  </si>
  <si>
    <t>KAMLESH</t>
  </si>
  <si>
    <t>GAURAV DOSHI</t>
  </si>
  <si>
    <t>SHEETAL</t>
  </si>
  <si>
    <t>RUPARELIYA SUMITA VIPULBHAI .</t>
  </si>
  <si>
    <t>SHREESEC</t>
  </si>
  <si>
    <t>SUPERIOR COMMODEAL PRIVATE LIMITED .</t>
  </si>
  <si>
    <t>PRADEEPTAKUMARSETHY</t>
  </si>
  <si>
    <t>SIKOZY</t>
  </si>
  <si>
    <t>MURGANANGAMUTHUDEVENDRA</t>
  </si>
  <si>
    <t>VIVEKKUMARDEVENDRA</t>
  </si>
  <si>
    <t>SIMPLEXCAS</t>
  </si>
  <si>
    <t>AAMIRANJUMSAEEDAHMAD</t>
  </si>
  <si>
    <t>KASHVI YASHKUMAR GOLECHHA</t>
  </si>
  <si>
    <t>YASHKUMAR POONAMCHAND GOLECHHA HUF</t>
  </si>
  <si>
    <t>SYKES AND RAY EQUITIES (INDIA) LIMITED</t>
  </si>
  <si>
    <t>SHREE LAXMI ASSOCIATES P LTD</t>
  </si>
  <si>
    <t>TIMESGREEN</t>
  </si>
  <si>
    <t>SK GROWTH FUND PRIVATE LIMITED</t>
  </si>
  <si>
    <t>VEERENRGY</t>
  </si>
  <si>
    <t>VIJAYA LAKSHMI YALAMANCHILI</t>
  </si>
  <si>
    <t>BHAAVOSHALI MANAGEMENT SERVICES PRIVATE LIMITED .</t>
  </si>
  <si>
    <t>VMV</t>
  </si>
  <si>
    <t>ZICOM</t>
  </si>
  <si>
    <t>IDBI BANK LIMITED</t>
  </si>
  <si>
    <t>ALGOQUANT FINANCIALS LLP</t>
  </si>
  <si>
    <t>ATISH NITRANJAN PAWAR</t>
  </si>
  <si>
    <t>BARRETO MARIETTA</t>
  </si>
  <si>
    <t>ADITYA SAHAYA</t>
  </si>
  <si>
    <t>MANSI SHARE &amp; STOCK ADVISORS PRIVATE LIMITED</t>
  </si>
  <si>
    <t>RAJESH CHANDRAKANT VAISHNAV</t>
  </si>
  <si>
    <t>AAKASH</t>
  </si>
  <si>
    <t>Aakash Exploration Ser L</t>
  </si>
  <si>
    <t>AKSHAY RAJENDRABHAI OSWALS</t>
  </si>
  <si>
    <t>ASPINWALL</t>
  </si>
  <si>
    <t>Aspinwall &amp; Co Ltd</t>
  </si>
  <si>
    <t>BSE Limited</t>
  </si>
  <si>
    <t>Caplin Point Lab Ltd.</t>
  </si>
  <si>
    <t>XTX MARKETS LLP</t>
  </si>
  <si>
    <t>GEEKAYWIRE</t>
  </si>
  <si>
    <t>Geekay Wires Limited</t>
  </si>
  <si>
    <t>SWATI  GUPTA</t>
  </si>
  <si>
    <t>GLOBE</t>
  </si>
  <si>
    <t>Globe Textiles (I) Ltd.</t>
  </si>
  <si>
    <t>GOODLUCK</t>
  </si>
  <si>
    <t>Goodluck India Limited</t>
  </si>
  <si>
    <t>SAROJ GUPTA</t>
  </si>
  <si>
    <t>VINOD SOMANI HUF</t>
  </si>
  <si>
    <t>HISARMETAL</t>
  </si>
  <si>
    <t>Hisar Metal Ind. Limited</t>
  </si>
  <si>
    <t>Himadri Speciality Chem L</t>
  </si>
  <si>
    <t>KIRTAN MANEKLAL RUPARELIYA (HUF)</t>
  </si>
  <si>
    <t>INDLMETER</t>
  </si>
  <si>
    <t>IMP Powers Ltd</t>
  </si>
  <si>
    <t>MANMOHAN CHAUHAN</t>
  </si>
  <si>
    <t>ANIL AGARWAL</t>
  </si>
  <si>
    <t>JPINFRATEC</t>
  </si>
  <si>
    <t>Jaypee Infratech Ltd</t>
  </si>
  <si>
    <t>MANGALAM</t>
  </si>
  <si>
    <t>Mangalam Drugs And Organi</t>
  </si>
  <si>
    <t>MANGTIMBER</t>
  </si>
  <si>
    <t>Mangalam Timber Pro Ltd</t>
  </si>
  <si>
    <t>RAMBARA TRADING PRIVATE LIMITED</t>
  </si>
  <si>
    <t>Matrimony.Com Limited</t>
  </si>
  <si>
    <t>MEGA-RE</t>
  </si>
  <si>
    <t>Megasoft Limited - RE</t>
  </si>
  <si>
    <t>CAPSTOCKS AND SECURITIES (INDIA) PVT. LTD.</t>
  </si>
  <si>
    <t>MOKSH</t>
  </si>
  <si>
    <t>Moksh Ornaments Limited</t>
  </si>
  <si>
    <t>ANUPAM NARAIN GUPTA</t>
  </si>
  <si>
    <t>OMFURN</t>
  </si>
  <si>
    <t>Omfurn India Limited</t>
  </si>
  <si>
    <t>QUINTEGRA</t>
  </si>
  <si>
    <t>Quintegra Solutions Ltd</t>
  </si>
  <si>
    <t>HITEN BHIKHABHAI  CHOTALIYA</t>
  </si>
  <si>
    <t>HANSABEN HASMUKHBHAI AMIN</t>
  </si>
  <si>
    <t>RCOM</t>
  </si>
  <si>
    <t>Reliance Comm. Ltd.</t>
  </si>
  <si>
    <t>RICOAUTO</t>
  </si>
  <si>
    <t>Rico Auto Industries Ltd</t>
  </si>
  <si>
    <t>SHANKARA</t>
  </si>
  <si>
    <t>Shankara Bldg Product Ltd</t>
  </si>
  <si>
    <t>VISESHINFO</t>
  </si>
  <si>
    <t>Visesh Infotecnics Limite</t>
  </si>
  <si>
    <t>PINAKIN  INVESTMENT</t>
  </si>
  <si>
    <t>Zicom Electronic Security</t>
  </si>
  <si>
    <t>MORDE FOODS PRIVATE LIMITED</t>
  </si>
  <si>
    <t>RIDDHESHKUMAR GIRISHBHAI BHANDARI</t>
  </si>
  <si>
    <t>BRIGHT</t>
  </si>
  <si>
    <t>Bright Solar Limited</t>
  </si>
  <si>
    <t>PIYUSHKUMAR THUMAR</t>
  </si>
  <si>
    <t>CELEBRITY</t>
  </si>
  <si>
    <t>Celebrity Fashions Limite</t>
  </si>
  <si>
    <t>CHOPRA NARPATKUMAR KEWALCHAND HUF</t>
  </si>
  <si>
    <t>Indiabulls Hsg Fin Ltd</t>
  </si>
  <si>
    <t>SOCIETE GENERALE</t>
  </si>
  <si>
    <t>BNP ENTERPRISES</t>
  </si>
  <si>
    <t>DEVANG CONSULTANCY SERVICES PVT LTD</t>
  </si>
  <si>
    <t>SANGHAI COMMERCIAL AND CREDITS PVT LTD</t>
  </si>
  <si>
    <t>PAYAL COMMERCIAL COMPANY LTD</t>
  </si>
  <si>
    <t>MULTI REALTORS PRIVATE LIMITED</t>
  </si>
  <si>
    <t>JAIN POPATLAL TARACHAND</t>
  </si>
  <si>
    <t>Rama Steel Tubes Limited</t>
  </si>
  <si>
    <t>TILOKCHAND MANAKLAL KOTHARI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</si>
</sst>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43" fontId="36" fillId="24" borderId="1" xfId="0" applyNumberFormat="1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1" fontId="35" fillId="25" borderId="1" xfId="0" applyNumberFormat="1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left"/>
    </xf>
    <xf numFmtId="0" fontId="35" fillId="25" borderId="1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2" fontId="36" fillId="26" borderId="1" xfId="0" applyNumberFormat="1" applyFont="1" applyFill="1" applyBorder="1" applyAlignment="1">
      <alignment horizontal="center" vertical="center"/>
    </xf>
    <xf numFmtId="10" fontId="36" fillId="26" borderId="1" xfId="0" applyNumberFormat="1" applyFont="1" applyFill="1" applyBorder="1" applyAlignment="1">
      <alignment horizontal="center" vertical="center" wrapText="1"/>
    </xf>
    <xf numFmtId="16" fontId="36" fillId="26" borderId="1" xfId="0" applyNumberFormat="1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horizontal="center" vertical="top"/>
    </xf>
    <xf numFmtId="43" fontId="1" fillId="2" borderId="4" xfId="0" applyNumberFormat="1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165" fontId="42" fillId="14" borderId="1" xfId="0" applyNumberFormat="1" applyFont="1" applyFill="1" applyBorder="1" applyAlignment="1">
      <alignment horizontal="center" vertical="center"/>
    </xf>
    <xf numFmtId="166" fontId="42" fillId="14" borderId="1" xfId="0" applyNumberFormat="1" applyFont="1" applyFill="1" applyBorder="1" applyAlignment="1">
      <alignment horizontal="center" vertical="center"/>
    </xf>
    <xf numFmtId="0" fontId="42" fillId="14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5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4" t="s">
        <v>16</v>
      </c>
      <c r="B9" s="446" t="s">
        <v>17</v>
      </c>
      <c r="C9" s="446" t="s">
        <v>18</v>
      </c>
      <c r="D9" s="446" t="s">
        <v>19</v>
      </c>
      <c r="E9" s="26" t="s">
        <v>20</v>
      </c>
      <c r="F9" s="26" t="s">
        <v>21</v>
      </c>
      <c r="G9" s="441" t="s">
        <v>22</v>
      </c>
      <c r="H9" s="442"/>
      <c r="I9" s="443"/>
      <c r="J9" s="441" t="s">
        <v>23</v>
      </c>
      <c r="K9" s="442"/>
      <c r="L9" s="443"/>
      <c r="M9" s="26"/>
      <c r="N9" s="27"/>
      <c r="O9" s="27"/>
      <c r="P9" s="27"/>
    </row>
    <row r="10" spans="1:16" ht="59.25" customHeight="1">
      <c r="A10" s="445"/>
      <c r="B10" s="447"/>
      <c r="C10" s="447"/>
      <c r="D10" s="4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34962.800000000003</v>
      </c>
      <c r="F11" s="35">
        <v>34949.883333333331</v>
      </c>
      <c r="G11" s="36">
        <v>34744.766666666663</v>
      </c>
      <c r="H11" s="36">
        <v>34526.73333333333</v>
      </c>
      <c r="I11" s="36">
        <v>34321.616666666661</v>
      </c>
      <c r="J11" s="36">
        <v>35167.916666666664</v>
      </c>
      <c r="K11" s="36">
        <v>35373.033333333333</v>
      </c>
      <c r="L11" s="36">
        <v>35591.066666666666</v>
      </c>
      <c r="M11" s="37">
        <v>35155</v>
      </c>
      <c r="N11" s="37">
        <v>34731.85</v>
      </c>
      <c r="O11" s="38">
        <v>2011675</v>
      </c>
      <c r="P11" s="39">
        <v>2.7386941089349099E-2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15820.45</v>
      </c>
      <c r="F12" s="40">
        <v>15827.15</v>
      </c>
      <c r="G12" s="41">
        <v>15774.3</v>
      </c>
      <c r="H12" s="41">
        <v>15728.15</v>
      </c>
      <c r="I12" s="41">
        <v>15675.3</v>
      </c>
      <c r="J12" s="41">
        <v>15873.3</v>
      </c>
      <c r="K12" s="41">
        <v>15926.150000000001</v>
      </c>
      <c r="L12" s="41">
        <v>15972.3</v>
      </c>
      <c r="M12" s="31">
        <v>15880</v>
      </c>
      <c r="N12" s="31">
        <v>15781</v>
      </c>
      <c r="O12" s="42">
        <v>10567200</v>
      </c>
      <c r="P12" s="43">
        <v>2.3898920115691509E-2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16574.75</v>
      </c>
      <c r="F13" s="40">
        <v>16568.883333333335</v>
      </c>
      <c r="G13" s="41">
        <v>16500.116666666669</v>
      </c>
      <c r="H13" s="41">
        <v>16425.483333333334</v>
      </c>
      <c r="I13" s="41">
        <v>16356.716666666667</v>
      </c>
      <c r="J13" s="41">
        <v>16643.51666666667</v>
      </c>
      <c r="K13" s="41">
        <v>16712.28333333334</v>
      </c>
      <c r="L13" s="41">
        <v>16786.916666666672</v>
      </c>
      <c r="M13" s="31">
        <v>16637.650000000001</v>
      </c>
      <c r="N13" s="31">
        <v>16494.25</v>
      </c>
      <c r="O13" s="42">
        <v>7120</v>
      </c>
      <c r="P13" s="43">
        <v>-7.7720207253886009E-2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894.7</v>
      </c>
      <c r="F14" s="40">
        <v>892</v>
      </c>
      <c r="G14" s="41">
        <v>885</v>
      </c>
      <c r="H14" s="41">
        <v>875.3</v>
      </c>
      <c r="I14" s="41">
        <v>868.3</v>
      </c>
      <c r="J14" s="41">
        <v>901.7</v>
      </c>
      <c r="K14" s="41">
        <v>908.7</v>
      </c>
      <c r="L14" s="41">
        <v>918.40000000000009</v>
      </c>
      <c r="M14" s="31">
        <v>899</v>
      </c>
      <c r="N14" s="31">
        <v>882.3</v>
      </c>
      <c r="O14" s="42">
        <v>3354100</v>
      </c>
      <c r="P14" s="43">
        <v>-2.4233432245301681E-2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217.3</v>
      </c>
      <c r="F15" s="40">
        <v>217.85000000000002</v>
      </c>
      <c r="G15" s="41">
        <v>214.80000000000004</v>
      </c>
      <c r="H15" s="41">
        <v>212.3</v>
      </c>
      <c r="I15" s="41">
        <v>209.25000000000003</v>
      </c>
      <c r="J15" s="41">
        <v>220.35000000000005</v>
      </c>
      <c r="K15" s="41">
        <v>223.4</v>
      </c>
      <c r="L15" s="41">
        <v>225.90000000000006</v>
      </c>
      <c r="M15" s="31">
        <v>220.9</v>
      </c>
      <c r="N15" s="31">
        <v>215.35</v>
      </c>
      <c r="O15" s="42">
        <v>7220200</v>
      </c>
      <c r="P15" s="43">
        <v>2.7757216876387859E-2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2367.1</v>
      </c>
      <c r="F16" s="40">
        <v>2348.8166666666666</v>
      </c>
      <c r="G16" s="41">
        <v>2327.833333333333</v>
      </c>
      <c r="H16" s="41">
        <v>2288.5666666666666</v>
      </c>
      <c r="I16" s="41">
        <v>2267.583333333333</v>
      </c>
      <c r="J16" s="41">
        <v>2388.083333333333</v>
      </c>
      <c r="K16" s="41">
        <v>2409.0666666666666</v>
      </c>
      <c r="L16" s="41">
        <v>2448.333333333333</v>
      </c>
      <c r="M16" s="31">
        <v>2369.8000000000002</v>
      </c>
      <c r="N16" s="31">
        <v>2309.5500000000002</v>
      </c>
      <c r="O16" s="42">
        <v>4171000</v>
      </c>
      <c r="P16" s="43">
        <v>4.4551475015051174E-3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1406.4</v>
      </c>
      <c r="F17" s="40">
        <v>1406.7833333333335</v>
      </c>
      <c r="G17" s="41">
        <v>1393.666666666667</v>
      </c>
      <c r="H17" s="41">
        <v>1380.9333333333334</v>
      </c>
      <c r="I17" s="41">
        <v>1367.8166666666668</v>
      </c>
      <c r="J17" s="41">
        <v>1419.5166666666671</v>
      </c>
      <c r="K17" s="41">
        <v>1432.6333333333334</v>
      </c>
      <c r="L17" s="41">
        <v>1445.3666666666672</v>
      </c>
      <c r="M17" s="31">
        <v>1419.9</v>
      </c>
      <c r="N17" s="31">
        <v>1394.05</v>
      </c>
      <c r="O17" s="42">
        <v>15572000</v>
      </c>
      <c r="P17" s="43">
        <v>-1.9867974107543422E-3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683.55</v>
      </c>
      <c r="F18" s="40">
        <v>683.38333333333333</v>
      </c>
      <c r="G18" s="41">
        <v>674.76666666666665</v>
      </c>
      <c r="H18" s="41">
        <v>665.98333333333335</v>
      </c>
      <c r="I18" s="41">
        <v>657.36666666666667</v>
      </c>
      <c r="J18" s="41">
        <v>692.16666666666663</v>
      </c>
      <c r="K18" s="41">
        <v>700.78333333333319</v>
      </c>
      <c r="L18" s="41">
        <v>709.56666666666661</v>
      </c>
      <c r="M18" s="31">
        <v>692</v>
      </c>
      <c r="N18" s="31">
        <v>674.6</v>
      </c>
      <c r="O18" s="42">
        <v>86285000</v>
      </c>
      <c r="P18" s="43">
        <v>-1.3434713011662474E-2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3426.6</v>
      </c>
      <c r="F19" s="40">
        <v>3428.2666666666664</v>
      </c>
      <c r="G19" s="41">
        <v>3393.3833333333328</v>
      </c>
      <c r="H19" s="41">
        <v>3360.1666666666665</v>
      </c>
      <c r="I19" s="41">
        <v>3325.2833333333328</v>
      </c>
      <c r="J19" s="41">
        <v>3461.4833333333327</v>
      </c>
      <c r="K19" s="41">
        <v>3496.3666666666659</v>
      </c>
      <c r="L19" s="41">
        <v>3529.5833333333326</v>
      </c>
      <c r="M19" s="31">
        <v>3463.15</v>
      </c>
      <c r="N19" s="31">
        <v>3395.05</v>
      </c>
      <c r="O19" s="42">
        <v>707000</v>
      </c>
      <c r="P19" s="43">
        <v>-2.104680144004431E-2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718.1</v>
      </c>
      <c r="F20" s="40">
        <v>718.1</v>
      </c>
      <c r="G20" s="41">
        <v>712.75</v>
      </c>
      <c r="H20" s="41">
        <v>707.4</v>
      </c>
      <c r="I20" s="41">
        <v>702.05</v>
      </c>
      <c r="J20" s="41">
        <v>723.45</v>
      </c>
      <c r="K20" s="41">
        <v>728.80000000000018</v>
      </c>
      <c r="L20" s="41">
        <v>734.15000000000009</v>
      </c>
      <c r="M20" s="31">
        <v>723.45</v>
      </c>
      <c r="N20" s="31">
        <v>712.75</v>
      </c>
      <c r="O20" s="42">
        <v>11238000</v>
      </c>
      <c r="P20" s="43">
        <v>-6.5417256011315421E-3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408.3</v>
      </c>
      <c r="F21" s="40">
        <v>403.01666666666665</v>
      </c>
      <c r="G21" s="41">
        <v>396.33333333333331</v>
      </c>
      <c r="H21" s="41">
        <v>384.36666666666667</v>
      </c>
      <c r="I21" s="41">
        <v>377.68333333333334</v>
      </c>
      <c r="J21" s="41">
        <v>414.98333333333329</v>
      </c>
      <c r="K21" s="41">
        <v>421.66666666666669</v>
      </c>
      <c r="L21" s="41">
        <v>433.63333333333327</v>
      </c>
      <c r="M21" s="31">
        <v>409.7</v>
      </c>
      <c r="N21" s="31">
        <v>391.05</v>
      </c>
      <c r="O21" s="42">
        <v>25437000</v>
      </c>
      <c r="P21" s="43">
        <v>-3.097142857142857E-2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909.25</v>
      </c>
      <c r="F22" s="40">
        <v>919</v>
      </c>
      <c r="G22" s="41">
        <v>888.3</v>
      </c>
      <c r="H22" s="41">
        <v>867.34999999999991</v>
      </c>
      <c r="I22" s="41">
        <v>836.64999999999986</v>
      </c>
      <c r="J22" s="41">
        <v>939.95</v>
      </c>
      <c r="K22" s="41">
        <v>970.65000000000009</v>
      </c>
      <c r="L22" s="41">
        <v>991.60000000000014</v>
      </c>
      <c r="M22" s="31">
        <v>949.7</v>
      </c>
      <c r="N22" s="31">
        <v>898.05</v>
      </c>
      <c r="O22" s="42">
        <v>1943700</v>
      </c>
      <c r="P22" s="43">
        <v>7.1883530482256597E-2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4108.8</v>
      </c>
      <c r="F23" s="40">
        <v>4067.5833333333335</v>
      </c>
      <c r="G23" s="41">
        <v>3976.6166666666668</v>
      </c>
      <c r="H23" s="41">
        <v>3844.4333333333334</v>
      </c>
      <c r="I23" s="41">
        <v>3753.4666666666667</v>
      </c>
      <c r="J23" s="41">
        <v>4199.7666666666664</v>
      </c>
      <c r="K23" s="41">
        <v>4290.7333333333336</v>
      </c>
      <c r="L23" s="41">
        <v>4422.916666666667</v>
      </c>
      <c r="M23" s="31">
        <v>4158.55</v>
      </c>
      <c r="N23" s="31">
        <v>3935.4</v>
      </c>
      <c r="O23" s="42">
        <v>2478250</v>
      </c>
      <c r="P23" s="43">
        <v>6.9017577914375072E-2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221.95</v>
      </c>
      <c r="F24" s="40">
        <v>222.79999999999998</v>
      </c>
      <c r="G24" s="41">
        <v>220.34999999999997</v>
      </c>
      <c r="H24" s="41">
        <v>218.74999999999997</v>
      </c>
      <c r="I24" s="41">
        <v>216.29999999999995</v>
      </c>
      <c r="J24" s="41">
        <v>224.39999999999998</v>
      </c>
      <c r="K24" s="41">
        <v>226.84999999999997</v>
      </c>
      <c r="L24" s="41">
        <v>228.45</v>
      </c>
      <c r="M24" s="31">
        <v>225.25</v>
      </c>
      <c r="N24" s="31">
        <v>221.2</v>
      </c>
      <c r="O24" s="42">
        <v>14657500</v>
      </c>
      <c r="P24" s="43">
        <v>-1.7758418495560396E-2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121.65</v>
      </c>
      <c r="F25" s="40">
        <v>122.43333333333334</v>
      </c>
      <c r="G25" s="41">
        <v>120.46666666666667</v>
      </c>
      <c r="H25" s="41">
        <v>119.28333333333333</v>
      </c>
      <c r="I25" s="41">
        <v>117.31666666666666</v>
      </c>
      <c r="J25" s="41">
        <v>123.61666666666667</v>
      </c>
      <c r="K25" s="41">
        <v>125.58333333333334</v>
      </c>
      <c r="L25" s="41">
        <v>126.76666666666668</v>
      </c>
      <c r="M25" s="31">
        <v>124.4</v>
      </c>
      <c r="N25" s="31">
        <v>121.25</v>
      </c>
      <c r="O25" s="42">
        <v>33439500</v>
      </c>
      <c r="P25" s="43">
        <v>-1.47175815433572E-2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3067.45</v>
      </c>
      <c r="F26" s="40">
        <v>3082.4666666666667</v>
      </c>
      <c r="G26" s="41">
        <v>3044.9833333333336</v>
      </c>
      <c r="H26" s="41">
        <v>3022.5166666666669</v>
      </c>
      <c r="I26" s="41">
        <v>2985.0333333333338</v>
      </c>
      <c r="J26" s="41">
        <v>3104.9333333333334</v>
      </c>
      <c r="K26" s="41">
        <v>3142.4166666666661</v>
      </c>
      <c r="L26" s="41">
        <v>3164.8833333333332</v>
      </c>
      <c r="M26" s="31">
        <v>3119.95</v>
      </c>
      <c r="N26" s="31">
        <v>3060</v>
      </c>
      <c r="O26" s="42">
        <v>4252500</v>
      </c>
      <c r="P26" s="43">
        <v>-1.4667037397469763E-2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1178.95</v>
      </c>
      <c r="F27" s="40">
        <v>1175.6499999999999</v>
      </c>
      <c r="G27" s="41">
        <v>1161.2999999999997</v>
      </c>
      <c r="H27" s="41">
        <v>1143.6499999999999</v>
      </c>
      <c r="I27" s="41">
        <v>1129.2999999999997</v>
      </c>
      <c r="J27" s="41">
        <v>1193.2999999999997</v>
      </c>
      <c r="K27" s="41">
        <v>1207.6499999999996</v>
      </c>
      <c r="L27" s="41">
        <v>1225.2999999999997</v>
      </c>
      <c r="M27" s="31">
        <v>1190</v>
      </c>
      <c r="N27" s="31">
        <v>1158</v>
      </c>
      <c r="O27" s="42">
        <v>2586000</v>
      </c>
      <c r="P27" s="43">
        <v>-2.4335031126202604E-2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954.55</v>
      </c>
      <c r="F28" s="40">
        <v>958.2166666666667</v>
      </c>
      <c r="G28" s="41">
        <v>949.43333333333339</v>
      </c>
      <c r="H28" s="41">
        <v>944.31666666666672</v>
      </c>
      <c r="I28" s="41">
        <v>935.53333333333342</v>
      </c>
      <c r="J28" s="41">
        <v>963.33333333333337</v>
      </c>
      <c r="K28" s="41">
        <v>972.11666666666667</v>
      </c>
      <c r="L28" s="41">
        <v>977.23333333333335</v>
      </c>
      <c r="M28" s="31">
        <v>967</v>
      </c>
      <c r="N28" s="31">
        <v>953.1</v>
      </c>
      <c r="O28" s="42">
        <v>10831600</v>
      </c>
      <c r="P28" s="43">
        <v>1.677954725730673E-2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755.4</v>
      </c>
      <c r="F29" s="40">
        <v>752.98333333333323</v>
      </c>
      <c r="G29" s="41">
        <v>746.56666666666649</v>
      </c>
      <c r="H29" s="41">
        <v>737.73333333333323</v>
      </c>
      <c r="I29" s="41">
        <v>731.31666666666649</v>
      </c>
      <c r="J29" s="41">
        <v>761.81666666666649</v>
      </c>
      <c r="K29" s="41">
        <v>768.23333333333323</v>
      </c>
      <c r="L29" s="41">
        <v>777.06666666666649</v>
      </c>
      <c r="M29" s="31">
        <v>759.4</v>
      </c>
      <c r="N29" s="31">
        <v>744.15</v>
      </c>
      <c r="O29" s="42">
        <v>33584400</v>
      </c>
      <c r="P29" s="43">
        <v>6.793478260869565E-4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3832.25</v>
      </c>
      <c r="F30" s="40">
        <v>3840.7666666666664</v>
      </c>
      <c r="G30" s="41">
        <v>3817.583333333333</v>
      </c>
      <c r="H30" s="41">
        <v>3802.9166666666665</v>
      </c>
      <c r="I30" s="41">
        <v>3779.7333333333331</v>
      </c>
      <c r="J30" s="41">
        <v>3855.4333333333329</v>
      </c>
      <c r="K30" s="41">
        <v>3878.6166666666663</v>
      </c>
      <c r="L30" s="41">
        <v>3893.2833333333328</v>
      </c>
      <c r="M30" s="31">
        <v>3863.95</v>
      </c>
      <c r="N30" s="31">
        <v>3826.1</v>
      </c>
      <c r="O30" s="42">
        <v>2270500</v>
      </c>
      <c r="P30" s="43">
        <v>-2.5222711173124395E-2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13500.2</v>
      </c>
      <c r="F31" s="40">
        <v>13392.383333333333</v>
      </c>
      <c r="G31" s="41">
        <v>13248.516666666666</v>
      </c>
      <c r="H31" s="41">
        <v>12996.833333333334</v>
      </c>
      <c r="I31" s="41">
        <v>12852.966666666667</v>
      </c>
      <c r="J31" s="41">
        <v>13644.066666666666</v>
      </c>
      <c r="K31" s="41">
        <v>13787.933333333331</v>
      </c>
      <c r="L31" s="41">
        <v>14039.616666666665</v>
      </c>
      <c r="M31" s="31">
        <v>13536.25</v>
      </c>
      <c r="N31" s="31">
        <v>13140.7</v>
      </c>
      <c r="O31" s="42">
        <v>849675</v>
      </c>
      <c r="P31" s="43">
        <v>0.11341523341523342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6172.5</v>
      </c>
      <c r="F32" s="40">
        <v>6175.2333333333336</v>
      </c>
      <c r="G32" s="41">
        <v>6140.4666666666672</v>
      </c>
      <c r="H32" s="41">
        <v>6108.4333333333334</v>
      </c>
      <c r="I32" s="41">
        <v>6073.666666666667</v>
      </c>
      <c r="J32" s="41">
        <v>6207.2666666666673</v>
      </c>
      <c r="K32" s="41">
        <v>6242.0333333333338</v>
      </c>
      <c r="L32" s="41">
        <v>6274.0666666666675</v>
      </c>
      <c r="M32" s="31">
        <v>6210</v>
      </c>
      <c r="N32" s="31">
        <v>6143.2</v>
      </c>
      <c r="O32" s="42">
        <v>4739500</v>
      </c>
      <c r="P32" s="43">
        <v>-1.3323618195066098E-2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2335.5500000000002</v>
      </c>
      <c r="F33" s="40">
        <v>2339.7666666666669</v>
      </c>
      <c r="G33" s="41">
        <v>2319.5333333333338</v>
      </c>
      <c r="H33" s="41">
        <v>2303.5166666666669</v>
      </c>
      <c r="I33" s="41">
        <v>2283.2833333333338</v>
      </c>
      <c r="J33" s="41">
        <v>2355.7833333333338</v>
      </c>
      <c r="K33" s="41">
        <v>2376.0166666666664</v>
      </c>
      <c r="L33" s="41">
        <v>2392.0333333333338</v>
      </c>
      <c r="M33" s="31">
        <v>2360</v>
      </c>
      <c r="N33" s="31">
        <v>2323.75</v>
      </c>
      <c r="O33" s="42">
        <v>1102800</v>
      </c>
      <c r="P33" s="43">
        <v>5.4704595185995622E-3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296.8</v>
      </c>
      <c r="F34" s="40">
        <v>299.38333333333333</v>
      </c>
      <c r="G34" s="41">
        <v>293.26666666666665</v>
      </c>
      <c r="H34" s="41">
        <v>289.73333333333335</v>
      </c>
      <c r="I34" s="41">
        <v>283.61666666666667</v>
      </c>
      <c r="J34" s="41">
        <v>302.91666666666663</v>
      </c>
      <c r="K34" s="41">
        <v>309.0333333333333</v>
      </c>
      <c r="L34" s="41">
        <v>312.56666666666661</v>
      </c>
      <c r="M34" s="31">
        <v>305.5</v>
      </c>
      <c r="N34" s="31">
        <v>295.85000000000002</v>
      </c>
      <c r="O34" s="42">
        <v>22591800</v>
      </c>
      <c r="P34" s="43">
        <v>2.5659883958486559E-2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79.650000000000006</v>
      </c>
      <c r="F35" s="40">
        <v>79.600000000000009</v>
      </c>
      <c r="G35" s="41">
        <v>78.950000000000017</v>
      </c>
      <c r="H35" s="41">
        <v>78.250000000000014</v>
      </c>
      <c r="I35" s="41">
        <v>77.600000000000023</v>
      </c>
      <c r="J35" s="41">
        <v>80.300000000000011</v>
      </c>
      <c r="K35" s="41">
        <v>80.950000000000017</v>
      </c>
      <c r="L35" s="41">
        <v>81.650000000000006</v>
      </c>
      <c r="M35" s="31">
        <v>80.25</v>
      </c>
      <c r="N35" s="31">
        <v>78.900000000000006</v>
      </c>
      <c r="O35" s="42">
        <v>168363000</v>
      </c>
      <c r="P35" s="43">
        <v>-2.6847906945289782E-2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1577.6</v>
      </c>
      <c r="F36" s="40">
        <v>1587.1666666666667</v>
      </c>
      <c r="G36" s="41">
        <v>1563.9333333333334</v>
      </c>
      <c r="H36" s="41">
        <v>1550.2666666666667</v>
      </c>
      <c r="I36" s="41">
        <v>1527.0333333333333</v>
      </c>
      <c r="J36" s="41">
        <v>1600.8333333333335</v>
      </c>
      <c r="K36" s="41">
        <v>1624.0666666666666</v>
      </c>
      <c r="L36" s="41">
        <v>1637.7333333333336</v>
      </c>
      <c r="M36" s="31">
        <v>1610.4</v>
      </c>
      <c r="N36" s="31">
        <v>1573.5</v>
      </c>
      <c r="O36" s="42">
        <v>2021800</v>
      </c>
      <c r="P36" s="43">
        <v>1.2672176308539946E-2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184.45</v>
      </c>
      <c r="F37" s="40">
        <v>183.23333333333335</v>
      </c>
      <c r="G37" s="41">
        <v>181.56666666666669</v>
      </c>
      <c r="H37" s="41">
        <v>178.68333333333334</v>
      </c>
      <c r="I37" s="41">
        <v>177.01666666666668</v>
      </c>
      <c r="J37" s="41">
        <v>186.1166666666667</v>
      </c>
      <c r="K37" s="41">
        <v>187.78333333333333</v>
      </c>
      <c r="L37" s="41">
        <v>190.66666666666671</v>
      </c>
      <c r="M37" s="31">
        <v>184.9</v>
      </c>
      <c r="N37" s="31">
        <v>180.35</v>
      </c>
      <c r="O37" s="42">
        <v>23495400</v>
      </c>
      <c r="P37" s="43">
        <v>-2.2759601706970129E-2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850.5</v>
      </c>
      <c r="F38" s="40">
        <v>851.94999999999993</v>
      </c>
      <c r="G38" s="41">
        <v>844.64999999999986</v>
      </c>
      <c r="H38" s="41">
        <v>838.8</v>
      </c>
      <c r="I38" s="41">
        <v>831.49999999999989</v>
      </c>
      <c r="J38" s="41">
        <v>857.79999999999984</v>
      </c>
      <c r="K38" s="41">
        <v>865.0999999999998</v>
      </c>
      <c r="L38" s="41">
        <v>870.94999999999982</v>
      </c>
      <c r="M38" s="31">
        <v>859.25</v>
      </c>
      <c r="N38" s="31">
        <v>846.1</v>
      </c>
      <c r="O38" s="42">
        <v>3862100</v>
      </c>
      <c r="P38" s="43">
        <v>-1.899972059234423E-2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784.85</v>
      </c>
      <c r="F39" s="40">
        <v>786.81666666666661</v>
      </c>
      <c r="G39" s="41">
        <v>778.23333333333323</v>
      </c>
      <c r="H39" s="41">
        <v>771.61666666666667</v>
      </c>
      <c r="I39" s="41">
        <v>763.0333333333333</v>
      </c>
      <c r="J39" s="41">
        <v>793.43333333333317</v>
      </c>
      <c r="K39" s="41">
        <v>802.01666666666665</v>
      </c>
      <c r="L39" s="41">
        <v>808.6333333333331</v>
      </c>
      <c r="M39" s="31">
        <v>795.4</v>
      </c>
      <c r="N39" s="31">
        <v>780.2</v>
      </c>
      <c r="O39" s="42">
        <v>5943000</v>
      </c>
      <c r="P39" s="43">
        <v>4.4280442804428041E-2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543.6</v>
      </c>
      <c r="F40" s="40">
        <v>546.5</v>
      </c>
      <c r="G40" s="41">
        <v>539.75</v>
      </c>
      <c r="H40" s="41">
        <v>535.9</v>
      </c>
      <c r="I40" s="41">
        <v>529.15</v>
      </c>
      <c r="J40" s="41">
        <v>550.35</v>
      </c>
      <c r="K40" s="41">
        <v>557.1</v>
      </c>
      <c r="L40" s="41">
        <v>560.95000000000005</v>
      </c>
      <c r="M40" s="31">
        <v>553.25</v>
      </c>
      <c r="N40" s="31">
        <v>542.65</v>
      </c>
      <c r="O40" s="42">
        <v>104018796</v>
      </c>
      <c r="P40" s="43">
        <v>-1.0267880730551789E-2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62.8</v>
      </c>
      <c r="F41" s="40">
        <v>63.183333333333337</v>
      </c>
      <c r="G41" s="41">
        <v>62.116666666666674</v>
      </c>
      <c r="H41" s="41">
        <v>61.433333333333337</v>
      </c>
      <c r="I41" s="41">
        <v>60.366666666666674</v>
      </c>
      <c r="J41" s="41">
        <v>63.866666666666674</v>
      </c>
      <c r="K41" s="41">
        <v>64.933333333333337</v>
      </c>
      <c r="L41" s="41">
        <v>65.616666666666674</v>
      </c>
      <c r="M41" s="31">
        <v>64.25</v>
      </c>
      <c r="N41" s="31">
        <v>62.5</v>
      </c>
      <c r="O41" s="42">
        <v>105052500</v>
      </c>
      <c r="P41" s="43">
        <v>-3.2959597912236613E-2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389.55</v>
      </c>
      <c r="F42" s="40">
        <v>392.0333333333333</v>
      </c>
      <c r="G42" s="41">
        <v>386.51666666666659</v>
      </c>
      <c r="H42" s="41">
        <v>383.48333333333329</v>
      </c>
      <c r="I42" s="41">
        <v>377.96666666666658</v>
      </c>
      <c r="J42" s="41">
        <v>395.06666666666661</v>
      </c>
      <c r="K42" s="41">
        <v>400.58333333333326</v>
      </c>
      <c r="L42" s="41">
        <v>403.61666666666662</v>
      </c>
      <c r="M42" s="31">
        <v>397.55</v>
      </c>
      <c r="N42" s="31">
        <v>389</v>
      </c>
      <c r="O42" s="42">
        <v>18979600</v>
      </c>
      <c r="P42" s="43">
        <v>1.0531471956894441E-2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14957.05</v>
      </c>
      <c r="F43" s="40">
        <v>14997.283333333333</v>
      </c>
      <c r="G43" s="41">
        <v>14900.616666666665</v>
      </c>
      <c r="H43" s="41">
        <v>14844.183333333332</v>
      </c>
      <c r="I43" s="41">
        <v>14747.516666666665</v>
      </c>
      <c r="J43" s="41">
        <v>15053.716666666665</v>
      </c>
      <c r="K43" s="41">
        <v>15150.383333333333</v>
      </c>
      <c r="L43" s="41">
        <v>15206.816666666666</v>
      </c>
      <c r="M43" s="31">
        <v>15093.95</v>
      </c>
      <c r="N43" s="31">
        <v>14940.85</v>
      </c>
      <c r="O43" s="42">
        <v>141350</v>
      </c>
      <c r="P43" s="43">
        <v>-3.1849315068493152E-2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457.1</v>
      </c>
      <c r="F44" s="40">
        <v>458.63333333333338</v>
      </c>
      <c r="G44" s="41">
        <v>454.26666666666677</v>
      </c>
      <c r="H44" s="41">
        <v>451.43333333333339</v>
      </c>
      <c r="I44" s="41">
        <v>447.06666666666678</v>
      </c>
      <c r="J44" s="41">
        <v>461.46666666666675</v>
      </c>
      <c r="K44" s="41">
        <v>465.83333333333343</v>
      </c>
      <c r="L44" s="41">
        <v>468.66666666666674</v>
      </c>
      <c r="M44" s="31">
        <v>463</v>
      </c>
      <c r="N44" s="31">
        <v>455.8</v>
      </c>
      <c r="O44" s="42">
        <v>40851000</v>
      </c>
      <c r="P44" s="43">
        <v>2.22052067381317E-2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3487.15</v>
      </c>
      <c r="F45" s="40">
        <v>3476.65</v>
      </c>
      <c r="G45" s="41">
        <v>3448.7000000000003</v>
      </c>
      <c r="H45" s="41">
        <v>3410.25</v>
      </c>
      <c r="I45" s="41">
        <v>3382.3</v>
      </c>
      <c r="J45" s="41">
        <v>3515.1000000000004</v>
      </c>
      <c r="K45" s="41">
        <v>3543.05</v>
      </c>
      <c r="L45" s="41">
        <v>3581.5000000000005</v>
      </c>
      <c r="M45" s="31">
        <v>3504.6</v>
      </c>
      <c r="N45" s="31">
        <v>3438.2</v>
      </c>
      <c r="O45" s="42">
        <v>2541200</v>
      </c>
      <c r="P45" s="43">
        <v>-4.4517972627462779E-2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601.45000000000005</v>
      </c>
      <c r="F46" s="40">
        <v>601.48333333333335</v>
      </c>
      <c r="G46" s="41">
        <v>592.9666666666667</v>
      </c>
      <c r="H46" s="41">
        <v>584.48333333333335</v>
      </c>
      <c r="I46" s="41">
        <v>575.9666666666667</v>
      </c>
      <c r="J46" s="41">
        <v>609.9666666666667</v>
      </c>
      <c r="K46" s="41">
        <v>618.48333333333335</v>
      </c>
      <c r="L46" s="41">
        <v>626.9666666666667</v>
      </c>
      <c r="M46" s="31">
        <v>610</v>
      </c>
      <c r="N46" s="31">
        <v>593</v>
      </c>
      <c r="O46" s="42">
        <v>22833800</v>
      </c>
      <c r="P46" s="43">
        <v>-6.3098032135764578E-2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147.19999999999999</v>
      </c>
      <c r="F47" s="40">
        <v>146.71666666666667</v>
      </c>
      <c r="G47" s="41">
        <v>145.48333333333335</v>
      </c>
      <c r="H47" s="41">
        <v>143.76666666666668</v>
      </c>
      <c r="I47" s="41">
        <v>142.53333333333336</v>
      </c>
      <c r="J47" s="41">
        <v>148.43333333333334</v>
      </c>
      <c r="K47" s="41">
        <v>149.66666666666663</v>
      </c>
      <c r="L47" s="41">
        <v>151.38333333333333</v>
      </c>
      <c r="M47" s="31">
        <v>147.94999999999999</v>
      </c>
      <c r="N47" s="31">
        <v>145</v>
      </c>
      <c r="O47" s="42">
        <v>57547800</v>
      </c>
      <c r="P47" s="43">
        <v>-5.6150916659286156E-2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491.65</v>
      </c>
      <c r="F48" s="40">
        <v>494.64999999999992</v>
      </c>
      <c r="G48" s="41">
        <v>484.34999999999985</v>
      </c>
      <c r="H48" s="41">
        <v>477.04999999999995</v>
      </c>
      <c r="I48" s="41">
        <v>466.74999999999989</v>
      </c>
      <c r="J48" s="41">
        <v>501.94999999999982</v>
      </c>
      <c r="K48" s="41">
        <v>512.24999999999989</v>
      </c>
      <c r="L48" s="41">
        <v>519.54999999999973</v>
      </c>
      <c r="M48" s="31">
        <v>504.95</v>
      </c>
      <c r="N48" s="31">
        <v>487.35</v>
      </c>
      <c r="O48" s="42">
        <v>12646250</v>
      </c>
      <c r="P48" s="43">
        <v>1.0285600159776313E-2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952.25</v>
      </c>
      <c r="F49" s="40">
        <v>953.43333333333339</v>
      </c>
      <c r="G49" s="41">
        <v>948.26666666666677</v>
      </c>
      <c r="H49" s="41">
        <v>944.28333333333342</v>
      </c>
      <c r="I49" s="41">
        <v>939.11666666666679</v>
      </c>
      <c r="J49" s="41">
        <v>957.41666666666674</v>
      </c>
      <c r="K49" s="41">
        <v>962.58333333333326</v>
      </c>
      <c r="L49" s="41">
        <v>966.56666666666672</v>
      </c>
      <c r="M49" s="31">
        <v>958.6</v>
      </c>
      <c r="N49" s="31">
        <v>949.45</v>
      </c>
      <c r="O49" s="42">
        <v>9794200</v>
      </c>
      <c r="P49" s="43">
        <v>-1.5999477568079408E-2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144.30000000000001</v>
      </c>
      <c r="F50" s="40">
        <v>144.48333333333335</v>
      </c>
      <c r="G50" s="41">
        <v>143.16666666666669</v>
      </c>
      <c r="H50" s="41">
        <v>142.03333333333333</v>
      </c>
      <c r="I50" s="41">
        <v>140.71666666666667</v>
      </c>
      <c r="J50" s="41">
        <v>145.6166666666667</v>
      </c>
      <c r="K50" s="41">
        <v>146.93333333333337</v>
      </c>
      <c r="L50" s="41">
        <v>148.06666666666672</v>
      </c>
      <c r="M50" s="31">
        <v>145.80000000000001</v>
      </c>
      <c r="N50" s="31">
        <v>143.35</v>
      </c>
      <c r="O50" s="42">
        <v>60022200</v>
      </c>
      <c r="P50" s="43">
        <v>-2.5502898056597341E-2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4719.05</v>
      </c>
      <c r="F51" s="40">
        <v>4711.2666666666673</v>
      </c>
      <c r="G51" s="41">
        <v>4673.6833333333343</v>
      </c>
      <c r="H51" s="41">
        <v>4628.3166666666666</v>
      </c>
      <c r="I51" s="41">
        <v>4590.7333333333336</v>
      </c>
      <c r="J51" s="41">
        <v>4756.633333333335</v>
      </c>
      <c r="K51" s="41">
        <v>4794.216666666669</v>
      </c>
      <c r="L51" s="41">
        <v>4839.5833333333358</v>
      </c>
      <c r="M51" s="31">
        <v>4748.8500000000004</v>
      </c>
      <c r="N51" s="31">
        <v>4665.8999999999996</v>
      </c>
      <c r="O51" s="42">
        <v>619800</v>
      </c>
      <c r="P51" s="43">
        <v>0.11234745154343144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1803.65</v>
      </c>
      <c r="F52" s="40">
        <v>1801.5333333333335</v>
      </c>
      <c r="G52" s="41">
        <v>1783.2666666666671</v>
      </c>
      <c r="H52" s="41">
        <v>1762.8833333333337</v>
      </c>
      <c r="I52" s="41">
        <v>1744.6166666666672</v>
      </c>
      <c r="J52" s="41">
        <v>1821.916666666667</v>
      </c>
      <c r="K52" s="41">
        <v>1840.1833333333334</v>
      </c>
      <c r="L52" s="41">
        <v>1860.5666666666668</v>
      </c>
      <c r="M52" s="31">
        <v>1819.8</v>
      </c>
      <c r="N52" s="31">
        <v>1781.15</v>
      </c>
      <c r="O52" s="42">
        <v>2224250</v>
      </c>
      <c r="P52" s="43">
        <v>-1.9290123456790122E-2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659.1</v>
      </c>
      <c r="F53" s="40">
        <v>662.08333333333337</v>
      </c>
      <c r="G53" s="41">
        <v>654.56666666666672</v>
      </c>
      <c r="H53" s="41">
        <v>650.0333333333333</v>
      </c>
      <c r="I53" s="41">
        <v>642.51666666666665</v>
      </c>
      <c r="J53" s="41">
        <v>666.61666666666679</v>
      </c>
      <c r="K53" s="41">
        <v>674.13333333333344</v>
      </c>
      <c r="L53" s="41">
        <v>678.66666666666686</v>
      </c>
      <c r="M53" s="31">
        <v>669.6</v>
      </c>
      <c r="N53" s="31">
        <v>657.55</v>
      </c>
      <c r="O53" s="42">
        <v>8165112</v>
      </c>
      <c r="P53" s="43">
        <v>4.3756243756243755E-2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915.25</v>
      </c>
      <c r="F54" s="40">
        <v>901.36666666666667</v>
      </c>
      <c r="G54" s="41">
        <v>880.88333333333333</v>
      </c>
      <c r="H54" s="41">
        <v>846.51666666666665</v>
      </c>
      <c r="I54" s="41">
        <v>826.0333333333333</v>
      </c>
      <c r="J54" s="41">
        <v>935.73333333333335</v>
      </c>
      <c r="K54" s="41">
        <v>956.2166666666667</v>
      </c>
      <c r="L54" s="41">
        <v>990.58333333333337</v>
      </c>
      <c r="M54" s="31">
        <v>921.85</v>
      </c>
      <c r="N54" s="31">
        <v>867</v>
      </c>
      <c r="O54" s="42">
        <v>1328125</v>
      </c>
      <c r="P54" s="43">
        <v>6.0379241516966067E-2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153.44999999999999</v>
      </c>
      <c r="F55" s="40">
        <v>154.06666666666666</v>
      </c>
      <c r="G55" s="41">
        <v>152.58333333333331</v>
      </c>
      <c r="H55" s="41">
        <v>151.71666666666664</v>
      </c>
      <c r="I55" s="41">
        <v>150.23333333333329</v>
      </c>
      <c r="J55" s="41">
        <v>154.93333333333334</v>
      </c>
      <c r="K55" s="41">
        <v>156.41666666666669</v>
      </c>
      <c r="L55" s="41">
        <v>157.28333333333336</v>
      </c>
      <c r="M55" s="31">
        <v>155.55000000000001</v>
      </c>
      <c r="N55" s="31">
        <v>153.19999999999999</v>
      </c>
      <c r="O55" s="42">
        <v>11014300</v>
      </c>
      <c r="P55" s="43">
        <v>-1.6606698034874065E-2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852.85</v>
      </c>
      <c r="F56" s="40">
        <v>855.68333333333339</v>
      </c>
      <c r="G56" s="41">
        <v>847.76666666666677</v>
      </c>
      <c r="H56" s="41">
        <v>842.68333333333339</v>
      </c>
      <c r="I56" s="41">
        <v>834.76666666666677</v>
      </c>
      <c r="J56" s="41">
        <v>860.76666666666677</v>
      </c>
      <c r="K56" s="41">
        <v>868.68333333333328</v>
      </c>
      <c r="L56" s="41">
        <v>873.76666666666677</v>
      </c>
      <c r="M56" s="31">
        <v>863.6</v>
      </c>
      <c r="N56" s="31">
        <v>850.6</v>
      </c>
      <c r="O56" s="42">
        <v>2481600</v>
      </c>
      <c r="P56" s="43">
        <v>-1.3123359580052493E-2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592.35</v>
      </c>
      <c r="F57" s="40">
        <v>592.23333333333335</v>
      </c>
      <c r="G57" s="41">
        <v>588.41666666666674</v>
      </c>
      <c r="H57" s="41">
        <v>584.48333333333335</v>
      </c>
      <c r="I57" s="41">
        <v>580.66666666666674</v>
      </c>
      <c r="J57" s="41">
        <v>596.16666666666674</v>
      </c>
      <c r="K57" s="41">
        <v>599.98333333333335</v>
      </c>
      <c r="L57" s="41">
        <v>603.91666666666674</v>
      </c>
      <c r="M57" s="31">
        <v>596.04999999999995</v>
      </c>
      <c r="N57" s="31">
        <v>588.29999999999995</v>
      </c>
      <c r="O57" s="42">
        <v>8896250</v>
      </c>
      <c r="P57" s="43">
        <v>-1.1939469665417188E-2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1925.1</v>
      </c>
      <c r="F58" s="40">
        <v>1934.7166666666665</v>
      </c>
      <c r="G58" s="41">
        <v>1904.7833333333328</v>
      </c>
      <c r="H58" s="41">
        <v>1884.4666666666665</v>
      </c>
      <c r="I58" s="41">
        <v>1854.5333333333328</v>
      </c>
      <c r="J58" s="41">
        <v>1955.0333333333328</v>
      </c>
      <c r="K58" s="41">
        <v>1984.9666666666667</v>
      </c>
      <c r="L58" s="41">
        <v>2005.2833333333328</v>
      </c>
      <c r="M58" s="31">
        <v>1964.65</v>
      </c>
      <c r="N58" s="31">
        <v>1914.4</v>
      </c>
      <c r="O58" s="42">
        <v>3163000</v>
      </c>
      <c r="P58" s="43">
        <v>2.263174911089557E-2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4922</v>
      </c>
      <c r="F59" s="40">
        <v>4898.3166666666666</v>
      </c>
      <c r="G59" s="41">
        <v>4858.7833333333328</v>
      </c>
      <c r="H59" s="41">
        <v>4795.5666666666666</v>
      </c>
      <c r="I59" s="41">
        <v>4756.0333333333328</v>
      </c>
      <c r="J59" s="41">
        <v>4961.5333333333328</v>
      </c>
      <c r="K59" s="41">
        <v>5001.0666666666675</v>
      </c>
      <c r="L59" s="41">
        <v>5064.2833333333328</v>
      </c>
      <c r="M59" s="31">
        <v>4937.8500000000004</v>
      </c>
      <c r="N59" s="31">
        <v>4835.1000000000004</v>
      </c>
      <c r="O59" s="42">
        <v>2275200</v>
      </c>
      <c r="P59" s="43">
        <v>4.1090875812208293E-2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334.4</v>
      </c>
      <c r="F60" s="40">
        <v>336.13333333333333</v>
      </c>
      <c r="G60" s="41">
        <v>330.76666666666665</v>
      </c>
      <c r="H60" s="41">
        <v>327.13333333333333</v>
      </c>
      <c r="I60" s="41">
        <v>321.76666666666665</v>
      </c>
      <c r="J60" s="41">
        <v>339.76666666666665</v>
      </c>
      <c r="K60" s="41">
        <v>345.13333333333333</v>
      </c>
      <c r="L60" s="41">
        <v>348.76666666666665</v>
      </c>
      <c r="M60" s="31">
        <v>341.5</v>
      </c>
      <c r="N60" s="31">
        <v>332.5</v>
      </c>
      <c r="O60" s="42">
        <v>50094000</v>
      </c>
      <c r="P60" s="43">
        <v>4.7040971168437029E-2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5419.9</v>
      </c>
      <c r="F61" s="40">
        <v>5424.0499999999993</v>
      </c>
      <c r="G61" s="41">
        <v>5399.1499999999987</v>
      </c>
      <c r="H61" s="41">
        <v>5378.4</v>
      </c>
      <c r="I61" s="41">
        <v>5353.4999999999991</v>
      </c>
      <c r="J61" s="41">
        <v>5444.7999999999984</v>
      </c>
      <c r="K61" s="41">
        <v>5469.7</v>
      </c>
      <c r="L61" s="41">
        <v>5490.449999999998</v>
      </c>
      <c r="M61" s="31">
        <v>5448.95</v>
      </c>
      <c r="N61" s="31">
        <v>5403.3</v>
      </c>
      <c r="O61" s="42">
        <v>2424500</v>
      </c>
      <c r="P61" s="43">
        <v>-7.5218748400961979E-3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2561.35</v>
      </c>
      <c r="F62" s="40">
        <v>2565.2000000000003</v>
      </c>
      <c r="G62" s="41">
        <v>2544.0000000000005</v>
      </c>
      <c r="H62" s="41">
        <v>2526.65</v>
      </c>
      <c r="I62" s="41">
        <v>2505.4500000000003</v>
      </c>
      <c r="J62" s="41">
        <v>2582.5500000000006</v>
      </c>
      <c r="K62" s="41">
        <v>2603.7500000000005</v>
      </c>
      <c r="L62" s="41">
        <v>2621.1000000000008</v>
      </c>
      <c r="M62" s="31">
        <v>2586.4</v>
      </c>
      <c r="N62" s="31">
        <v>2547.85</v>
      </c>
      <c r="O62" s="42">
        <v>2450000</v>
      </c>
      <c r="P62" s="43">
        <v>2.1474588403722263E-3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1153</v>
      </c>
      <c r="F63" s="40">
        <v>1155.8333333333333</v>
      </c>
      <c r="G63" s="41">
        <v>1147.1666666666665</v>
      </c>
      <c r="H63" s="41">
        <v>1141.3333333333333</v>
      </c>
      <c r="I63" s="41">
        <v>1132.6666666666665</v>
      </c>
      <c r="J63" s="41">
        <v>1161.6666666666665</v>
      </c>
      <c r="K63" s="41">
        <v>1170.333333333333</v>
      </c>
      <c r="L63" s="41">
        <v>1176.1666666666665</v>
      </c>
      <c r="M63" s="31">
        <v>1164.5</v>
      </c>
      <c r="N63" s="31">
        <v>1150</v>
      </c>
      <c r="O63" s="42">
        <v>4958800</v>
      </c>
      <c r="P63" s="43">
        <v>1.269235089295743E-2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177.95</v>
      </c>
      <c r="F64" s="40">
        <v>178.36666666666667</v>
      </c>
      <c r="G64" s="41">
        <v>177.23333333333335</v>
      </c>
      <c r="H64" s="41">
        <v>176.51666666666668</v>
      </c>
      <c r="I64" s="41">
        <v>175.38333333333335</v>
      </c>
      <c r="J64" s="41">
        <v>179.08333333333334</v>
      </c>
      <c r="K64" s="41">
        <v>180.21666666666667</v>
      </c>
      <c r="L64" s="41">
        <v>180.93333333333334</v>
      </c>
      <c r="M64" s="31">
        <v>179.5</v>
      </c>
      <c r="N64" s="31">
        <v>177.65</v>
      </c>
      <c r="O64" s="42">
        <v>16822800</v>
      </c>
      <c r="P64" s="43">
        <v>-1.2468300929839391E-2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87.3</v>
      </c>
      <c r="F65" s="40">
        <v>86.583333333333329</v>
      </c>
      <c r="G65" s="41">
        <v>85.466666666666654</v>
      </c>
      <c r="H65" s="41">
        <v>83.633333333333326</v>
      </c>
      <c r="I65" s="41">
        <v>82.516666666666652</v>
      </c>
      <c r="J65" s="41">
        <v>88.416666666666657</v>
      </c>
      <c r="K65" s="41">
        <v>89.533333333333331</v>
      </c>
      <c r="L65" s="41">
        <v>91.36666666666666</v>
      </c>
      <c r="M65" s="31">
        <v>87.7</v>
      </c>
      <c r="N65" s="31">
        <v>84.75</v>
      </c>
      <c r="O65" s="42">
        <v>84890000</v>
      </c>
      <c r="P65" s="43">
        <v>-4.1007681879801174E-2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141.6</v>
      </c>
      <c r="F66" s="40">
        <v>141.11666666666667</v>
      </c>
      <c r="G66" s="41">
        <v>140.23333333333335</v>
      </c>
      <c r="H66" s="41">
        <v>138.86666666666667</v>
      </c>
      <c r="I66" s="41">
        <v>137.98333333333335</v>
      </c>
      <c r="J66" s="41">
        <v>142.48333333333335</v>
      </c>
      <c r="K66" s="41">
        <v>143.36666666666667</v>
      </c>
      <c r="L66" s="41">
        <v>144.73333333333335</v>
      </c>
      <c r="M66" s="31">
        <v>142</v>
      </c>
      <c r="N66" s="31">
        <v>139.75</v>
      </c>
      <c r="O66" s="42">
        <v>35428800</v>
      </c>
      <c r="P66" s="43">
        <v>3.7142857142857144E-2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627.1</v>
      </c>
      <c r="F67" s="40">
        <v>633.66666666666663</v>
      </c>
      <c r="G67" s="41">
        <v>617.43333333333328</v>
      </c>
      <c r="H67" s="41">
        <v>607.76666666666665</v>
      </c>
      <c r="I67" s="41">
        <v>591.5333333333333</v>
      </c>
      <c r="J67" s="41">
        <v>643.33333333333326</v>
      </c>
      <c r="K67" s="41">
        <v>659.56666666666661</v>
      </c>
      <c r="L67" s="41">
        <v>669.23333333333323</v>
      </c>
      <c r="M67" s="31">
        <v>649.9</v>
      </c>
      <c r="N67" s="31">
        <v>624</v>
      </c>
      <c r="O67" s="42">
        <v>8193750</v>
      </c>
      <c r="P67" s="43">
        <v>8.1347700713310059E-2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28.25</v>
      </c>
      <c r="F68" s="40">
        <v>28.316666666666666</v>
      </c>
      <c r="G68" s="41">
        <v>27.983333333333334</v>
      </c>
      <c r="H68" s="41">
        <v>27.716666666666669</v>
      </c>
      <c r="I68" s="41">
        <v>27.383333333333336</v>
      </c>
      <c r="J68" s="41">
        <v>28.583333333333332</v>
      </c>
      <c r="K68" s="41">
        <v>28.916666666666668</v>
      </c>
      <c r="L68" s="41">
        <v>29.18333333333333</v>
      </c>
      <c r="M68" s="31">
        <v>28.65</v>
      </c>
      <c r="N68" s="31">
        <v>28.05</v>
      </c>
      <c r="O68" s="42">
        <v>133155000</v>
      </c>
      <c r="P68" s="43">
        <v>8.0518532043089286E-2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977.15</v>
      </c>
      <c r="F69" s="40">
        <v>979.5</v>
      </c>
      <c r="G69" s="41">
        <v>972.5</v>
      </c>
      <c r="H69" s="41">
        <v>967.85</v>
      </c>
      <c r="I69" s="41">
        <v>960.85</v>
      </c>
      <c r="J69" s="41">
        <v>984.15</v>
      </c>
      <c r="K69" s="41">
        <v>991.15</v>
      </c>
      <c r="L69" s="41">
        <v>995.8</v>
      </c>
      <c r="M69" s="31">
        <v>986.5</v>
      </c>
      <c r="N69" s="31">
        <v>974.85</v>
      </c>
      <c r="O69" s="42">
        <v>3618000</v>
      </c>
      <c r="P69" s="43">
        <v>-6.8965517241379309E-2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1540.1</v>
      </c>
      <c r="F70" s="40">
        <v>1552.3500000000001</v>
      </c>
      <c r="G70" s="41">
        <v>1523.7500000000002</v>
      </c>
      <c r="H70" s="41">
        <v>1507.4</v>
      </c>
      <c r="I70" s="41">
        <v>1478.8000000000002</v>
      </c>
      <c r="J70" s="41">
        <v>1568.7000000000003</v>
      </c>
      <c r="K70" s="41">
        <v>1597.3000000000002</v>
      </c>
      <c r="L70" s="41">
        <v>1613.6500000000003</v>
      </c>
      <c r="M70" s="31">
        <v>1580.95</v>
      </c>
      <c r="N70" s="31">
        <v>1536</v>
      </c>
      <c r="O70" s="42">
        <v>2126800</v>
      </c>
      <c r="P70" s="43">
        <v>2.474162229877858E-2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377.45</v>
      </c>
      <c r="F71" s="40">
        <v>379</v>
      </c>
      <c r="G71" s="41">
        <v>373.35</v>
      </c>
      <c r="H71" s="41">
        <v>369.25</v>
      </c>
      <c r="I71" s="41">
        <v>363.6</v>
      </c>
      <c r="J71" s="41">
        <v>383.1</v>
      </c>
      <c r="K71" s="41">
        <v>388.75</v>
      </c>
      <c r="L71" s="41">
        <v>392.85</v>
      </c>
      <c r="M71" s="31">
        <v>384.65</v>
      </c>
      <c r="N71" s="31">
        <v>374.9</v>
      </c>
      <c r="O71" s="42">
        <v>12589100</v>
      </c>
      <c r="P71" s="43">
        <v>-3.6923076923076921E-4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1549.25</v>
      </c>
      <c r="F72" s="40">
        <v>1551.6000000000001</v>
      </c>
      <c r="G72" s="41">
        <v>1538.3500000000004</v>
      </c>
      <c r="H72" s="41">
        <v>1527.4500000000003</v>
      </c>
      <c r="I72" s="41">
        <v>1514.2000000000005</v>
      </c>
      <c r="J72" s="41">
        <v>1562.5000000000002</v>
      </c>
      <c r="K72" s="41">
        <v>1575.7499999999998</v>
      </c>
      <c r="L72" s="41">
        <v>1586.65</v>
      </c>
      <c r="M72" s="31">
        <v>1564.85</v>
      </c>
      <c r="N72" s="31">
        <v>1540.7</v>
      </c>
      <c r="O72" s="42">
        <v>12169025</v>
      </c>
      <c r="P72" s="43">
        <v>1.1529198088995933E-2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715.6</v>
      </c>
      <c r="F73" s="40">
        <v>719.83333333333337</v>
      </c>
      <c r="G73" s="41">
        <v>708.7166666666667</v>
      </c>
      <c r="H73" s="41">
        <v>701.83333333333337</v>
      </c>
      <c r="I73" s="41">
        <v>690.7166666666667</v>
      </c>
      <c r="J73" s="41">
        <v>726.7166666666667</v>
      </c>
      <c r="K73" s="41">
        <v>737.83333333333326</v>
      </c>
      <c r="L73" s="41">
        <v>744.7166666666667</v>
      </c>
      <c r="M73" s="31">
        <v>730.95</v>
      </c>
      <c r="N73" s="31">
        <v>712.95</v>
      </c>
      <c r="O73" s="42">
        <v>1952500</v>
      </c>
      <c r="P73" s="43">
        <v>-2.2528160200250311E-2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1160.75</v>
      </c>
      <c r="F74" s="40">
        <v>1149.2666666666667</v>
      </c>
      <c r="G74" s="41">
        <v>1130.1333333333332</v>
      </c>
      <c r="H74" s="41">
        <v>1099.5166666666667</v>
      </c>
      <c r="I74" s="41">
        <v>1080.3833333333332</v>
      </c>
      <c r="J74" s="41">
        <v>1179.8833333333332</v>
      </c>
      <c r="K74" s="41">
        <v>1199.0166666666669</v>
      </c>
      <c r="L74" s="41">
        <v>1229.6333333333332</v>
      </c>
      <c r="M74" s="31">
        <v>1168.4000000000001</v>
      </c>
      <c r="N74" s="31">
        <v>1118.6500000000001</v>
      </c>
      <c r="O74" s="42">
        <v>5081500</v>
      </c>
      <c r="P74" s="43">
        <v>-8.2943013270882129E-3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993.6</v>
      </c>
      <c r="F75" s="40">
        <v>991.25</v>
      </c>
      <c r="G75" s="41">
        <v>984.65</v>
      </c>
      <c r="H75" s="41">
        <v>975.69999999999993</v>
      </c>
      <c r="I75" s="41">
        <v>969.09999999999991</v>
      </c>
      <c r="J75" s="41">
        <v>1000.2</v>
      </c>
      <c r="K75" s="41">
        <v>1006.8</v>
      </c>
      <c r="L75" s="41">
        <v>1015.7500000000001</v>
      </c>
      <c r="M75" s="31">
        <v>997.85</v>
      </c>
      <c r="N75" s="31">
        <v>982.3</v>
      </c>
      <c r="O75" s="42">
        <v>17306800</v>
      </c>
      <c r="P75" s="43">
        <v>-5.1630226313770615E-2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2467.15</v>
      </c>
      <c r="F76" s="40">
        <v>2470.2166666666667</v>
      </c>
      <c r="G76" s="41">
        <v>2458.9333333333334</v>
      </c>
      <c r="H76" s="41">
        <v>2450.7166666666667</v>
      </c>
      <c r="I76" s="41">
        <v>2439.4333333333334</v>
      </c>
      <c r="J76" s="41">
        <v>2478.4333333333334</v>
      </c>
      <c r="K76" s="41">
        <v>2489.7166666666672</v>
      </c>
      <c r="L76" s="41">
        <v>2497.9333333333334</v>
      </c>
      <c r="M76" s="31">
        <v>2481.5</v>
      </c>
      <c r="N76" s="31">
        <v>2462</v>
      </c>
      <c r="O76" s="42">
        <v>14607900</v>
      </c>
      <c r="P76" s="43">
        <v>-3.0914748996806159E-3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2875.95</v>
      </c>
      <c r="F77" s="40">
        <v>2882.5666666666671</v>
      </c>
      <c r="G77" s="41">
        <v>2861.483333333334</v>
      </c>
      <c r="H77" s="41">
        <v>2847.0166666666669</v>
      </c>
      <c r="I77" s="41">
        <v>2825.9333333333338</v>
      </c>
      <c r="J77" s="41">
        <v>2897.0333333333342</v>
      </c>
      <c r="K77" s="41">
        <v>2918.1166666666672</v>
      </c>
      <c r="L77" s="41">
        <v>2932.5833333333344</v>
      </c>
      <c r="M77" s="31">
        <v>2903.65</v>
      </c>
      <c r="N77" s="31">
        <v>2868.1</v>
      </c>
      <c r="O77" s="42">
        <v>1039400</v>
      </c>
      <c r="P77" s="43">
        <v>6.5853186132093745E-3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1438.5</v>
      </c>
      <c r="F78" s="40">
        <v>1439.1499999999999</v>
      </c>
      <c r="G78" s="41">
        <v>1431.5499999999997</v>
      </c>
      <c r="H78" s="41">
        <v>1424.6</v>
      </c>
      <c r="I78" s="41">
        <v>1416.9999999999998</v>
      </c>
      <c r="J78" s="41">
        <v>1446.0999999999997</v>
      </c>
      <c r="K78" s="41">
        <v>1453.6999999999996</v>
      </c>
      <c r="L78" s="41">
        <v>1460.6499999999996</v>
      </c>
      <c r="M78" s="31">
        <v>1446.75</v>
      </c>
      <c r="N78" s="31">
        <v>1432.2</v>
      </c>
      <c r="O78" s="42">
        <v>32040250</v>
      </c>
      <c r="P78" s="43">
        <v>3.6694962005943799E-2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664.25</v>
      </c>
      <c r="F79" s="40">
        <v>663.55000000000007</v>
      </c>
      <c r="G79" s="41">
        <v>660.80000000000018</v>
      </c>
      <c r="H79" s="41">
        <v>657.35000000000014</v>
      </c>
      <c r="I79" s="41">
        <v>654.60000000000025</v>
      </c>
      <c r="J79" s="41">
        <v>667.00000000000011</v>
      </c>
      <c r="K79" s="41">
        <v>669.74999999999989</v>
      </c>
      <c r="L79" s="41">
        <v>673.2</v>
      </c>
      <c r="M79" s="31">
        <v>666.3</v>
      </c>
      <c r="N79" s="31">
        <v>660.1</v>
      </c>
      <c r="O79" s="42">
        <v>21513800</v>
      </c>
      <c r="P79" s="43">
        <v>2.1999268432878718E-2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2814</v>
      </c>
      <c r="F80" s="40">
        <v>2817.5333333333333</v>
      </c>
      <c r="G80" s="41">
        <v>2803.0666666666666</v>
      </c>
      <c r="H80" s="41">
        <v>2792.1333333333332</v>
      </c>
      <c r="I80" s="41">
        <v>2777.6666666666665</v>
      </c>
      <c r="J80" s="41">
        <v>2828.4666666666667</v>
      </c>
      <c r="K80" s="41">
        <v>2842.9333333333329</v>
      </c>
      <c r="L80" s="41">
        <v>2853.8666666666668</v>
      </c>
      <c r="M80" s="31">
        <v>2832</v>
      </c>
      <c r="N80" s="31">
        <v>2806.6</v>
      </c>
      <c r="O80" s="42">
        <v>5066100</v>
      </c>
      <c r="P80" s="43">
        <v>-5.184094256259205E-3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399.9</v>
      </c>
      <c r="F81" s="40">
        <v>397.7833333333333</v>
      </c>
      <c r="G81" s="41">
        <v>393.26666666666659</v>
      </c>
      <c r="H81" s="41">
        <v>386.63333333333327</v>
      </c>
      <c r="I81" s="41">
        <v>382.11666666666656</v>
      </c>
      <c r="J81" s="41">
        <v>404.41666666666663</v>
      </c>
      <c r="K81" s="41">
        <v>408.93333333333328</v>
      </c>
      <c r="L81" s="41">
        <v>415.56666666666666</v>
      </c>
      <c r="M81" s="31">
        <v>402.3</v>
      </c>
      <c r="N81" s="31">
        <v>391.15</v>
      </c>
      <c r="O81" s="42">
        <v>32933700</v>
      </c>
      <c r="P81" s="43">
        <v>0.13964734766758427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273.8</v>
      </c>
      <c r="F82" s="40">
        <v>273.78333333333336</v>
      </c>
      <c r="G82" s="41">
        <v>269.36666666666673</v>
      </c>
      <c r="H82" s="41">
        <v>264.93333333333339</v>
      </c>
      <c r="I82" s="41">
        <v>260.51666666666677</v>
      </c>
      <c r="J82" s="41">
        <v>278.2166666666667</v>
      </c>
      <c r="K82" s="41">
        <v>282.63333333333333</v>
      </c>
      <c r="L82" s="41">
        <v>287.06666666666666</v>
      </c>
      <c r="M82" s="31">
        <v>278.2</v>
      </c>
      <c r="N82" s="31">
        <v>269.35000000000002</v>
      </c>
      <c r="O82" s="42">
        <v>18508500</v>
      </c>
      <c r="P82" s="43">
        <v>7.6436866088490374E-3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2352.5</v>
      </c>
      <c r="F83" s="40">
        <v>2352.5666666666666</v>
      </c>
      <c r="G83" s="41">
        <v>2342.6833333333334</v>
      </c>
      <c r="H83" s="41">
        <v>2332.8666666666668</v>
      </c>
      <c r="I83" s="41">
        <v>2322.9833333333336</v>
      </c>
      <c r="J83" s="41">
        <v>2362.3833333333332</v>
      </c>
      <c r="K83" s="41">
        <v>2372.2666666666664</v>
      </c>
      <c r="L83" s="41">
        <v>2382.083333333333</v>
      </c>
      <c r="M83" s="31">
        <v>2362.4499999999998</v>
      </c>
      <c r="N83" s="31">
        <v>2342.75</v>
      </c>
      <c r="O83" s="42">
        <v>7515300</v>
      </c>
      <c r="P83" s="43">
        <v>6.9944125095469708E-3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285.8</v>
      </c>
      <c r="F84" s="40">
        <v>289.11666666666667</v>
      </c>
      <c r="G84" s="41">
        <v>279.58333333333337</v>
      </c>
      <c r="H84" s="41">
        <v>273.36666666666667</v>
      </c>
      <c r="I84" s="41">
        <v>263.83333333333337</v>
      </c>
      <c r="J84" s="41">
        <v>295.33333333333337</v>
      </c>
      <c r="K84" s="41">
        <v>304.86666666666667</v>
      </c>
      <c r="L84" s="41">
        <v>311.08333333333337</v>
      </c>
      <c r="M84" s="31">
        <v>298.64999999999998</v>
      </c>
      <c r="N84" s="31">
        <v>282.89999999999998</v>
      </c>
      <c r="O84" s="42">
        <v>34372800</v>
      </c>
      <c r="P84" s="43">
        <v>0.21859545004945599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674</v>
      </c>
      <c r="F85" s="40">
        <v>673.13333333333333</v>
      </c>
      <c r="G85" s="41">
        <v>660.91666666666663</v>
      </c>
      <c r="H85" s="41">
        <v>647.83333333333326</v>
      </c>
      <c r="I85" s="41">
        <v>635.61666666666656</v>
      </c>
      <c r="J85" s="41">
        <v>686.2166666666667</v>
      </c>
      <c r="K85" s="41">
        <v>698.43333333333339</v>
      </c>
      <c r="L85" s="41">
        <v>711.51666666666677</v>
      </c>
      <c r="M85" s="31">
        <v>685.35</v>
      </c>
      <c r="N85" s="31">
        <v>660.05</v>
      </c>
      <c r="O85" s="42">
        <v>72466625</v>
      </c>
      <c r="P85" s="43">
        <v>-3.1141423240252219E-2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1458.15</v>
      </c>
      <c r="F86" s="40">
        <v>1466.55</v>
      </c>
      <c r="G86" s="41">
        <v>1446.85</v>
      </c>
      <c r="H86" s="41">
        <v>1435.55</v>
      </c>
      <c r="I86" s="41">
        <v>1415.85</v>
      </c>
      <c r="J86" s="41">
        <v>1477.85</v>
      </c>
      <c r="K86" s="41">
        <v>1497.5500000000002</v>
      </c>
      <c r="L86" s="41">
        <v>1508.85</v>
      </c>
      <c r="M86" s="31">
        <v>1486.25</v>
      </c>
      <c r="N86" s="31">
        <v>1455.25</v>
      </c>
      <c r="O86" s="42">
        <v>1402500</v>
      </c>
      <c r="P86" s="43">
        <v>6.3144329896907214E-2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647.29999999999995</v>
      </c>
      <c r="F87" s="40">
        <v>645.9</v>
      </c>
      <c r="G87" s="41">
        <v>641.59999999999991</v>
      </c>
      <c r="H87" s="41">
        <v>635.9</v>
      </c>
      <c r="I87" s="41">
        <v>631.59999999999991</v>
      </c>
      <c r="J87" s="41">
        <v>651.59999999999991</v>
      </c>
      <c r="K87" s="41">
        <v>655.89999999999986</v>
      </c>
      <c r="L87" s="41">
        <v>661.59999999999991</v>
      </c>
      <c r="M87" s="31">
        <v>650.20000000000005</v>
      </c>
      <c r="N87" s="31">
        <v>640.20000000000005</v>
      </c>
      <c r="O87" s="42">
        <v>7086000</v>
      </c>
      <c r="P87" s="43">
        <v>-5.7273997206146475E-2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8.4</v>
      </c>
      <c r="F88" s="40">
        <v>8.3333333333333339</v>
      </c>
      <c r="G88" s="41">
        <v>8.1166666666666671</v>
      </c>
      <c r="H88" s="41">
        <v>7.8333333333333339</v>
      </c>
      <c r="I88" s="41">
        <v>7.6166666666666671</v>
      </c>
      <c r="J88" s="41">
        <v>8.6166666666666671</v>
      </c>
      <c r="K88" s="41">
        <v>8.8333333333333321</v>
      </c>
      <c r="L88" s="41">
        <v>9.1166666666666671</v>
      </c>
      <c r="M88" s="31">
        <v>8.5500000000000007</v>
      </c>
      <c r="N88" s="31">
        <v>8.0500000000000007</v>
      </c>
      <c r="O88" s="42">
        <v>660100000</v>
      </c>
      <c r="P88" s="43">
        <v>-7.038643533123029E-2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51.2</v>
      </c>
      <c r="F89" s="40">
        <v>51.116666666666674</v>
      </c>
      <c r="G89" s="41">
        <v>50.633333333333347</v>
      </c>
      <c r="H89" s="41">
        <v>50.06666666666667</v>
      </c>
      <c r="I89" s="41">
        <v>49.583333333333343</v>
      </c>
      <c r="J89" s="41">
        <v>51.683333333333351</v>
      </c>
      <c r="K89" s="41">
        <v>52.166666666666671</v>
      </c>
      <c r="L89" s="41">
        <v>52.733333333333356</v>
      </c>
      <c r="M89" s="31">
        <v>51.6</v>
      </c>
      <c r="N89" s="31">
        <v>50.55</v>
      </c>
      <c r="O89" s="42">
        <v>211992500</v>
      </c>
      <c r="P89" s="43">
        <v>5.2544691288146789E-2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547.5</v>
      </c>
      <c r="F90" s="40">
        <v>544.01666666666665</v>
      </c>
      <c r="G90" s="41">
        <v>538.68333333333328</v>
      </c>
      <c r="H90" s="41">
        <v>529.86666666666667</v>
      </c>
      <c r="I90" s="41">
        <v>524.5333333333333</v>
      </c>
      <c r="J90" s="41">
        <v>552.83333333333326</v>
      </c>
      <c r="K90" s="41">
        <v>558.16666666666674</v>
      </c>
      <c r="L90" s="41">
        <v>566.98333333333323</v>
      </c>
      <c r="M90" s="31">
        <v>549.35</v>
      </c>
      <c r="N90" s="31">
        <v>535.20000000000005</v>
      </c>
      <c r="O90" s="42">
        <v>12084875</v>
      </c>
      <c r="P90" s="43">
        <v>4.6060461794810763E-2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146.5</v>
      </c>
      <c r="F91" s="40">
        <v>146.21666666666667</v>
      </c>
      <c r="G91" s="41">
        <v>144.78333333333333</v>
      </c>
      <c r="H91" s="41">
        <v>143.06666666666666</v>
      </c>
      <c r="I91" s="41">
        <v>141.63333333333333</v>
      </c>
      <c r="J91" s="41">
        <v>147.93333333333334</v>
      </c>
      <c r="K91" s="41">
        <v>149.36666666666667</v>
      </c>
      <c r="L91" s="41">
        <v>151.08333333333334</v>
      </c>
      <c r="M91" s="31">
        <v>147.65</v>
      </c>
      <c r="N91" s="31">
        <v>144.5</v>
      </c>
      <c r="O91" s="42">
        <v>7160400</v>
      </c>
      <c r="P91" s="43">
        <v>0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1736.85</v>
      </c>
      <c r="F92" s="40">
        <v>1738.8166666666668</v>
      </c>
      <c r="G92" s="41">
        <v>1717.6833333333336</v>
      </c>
      <c r="H92" s="41">
        <v>1698.5166666666669</v>
      </c>
      <c r="I92" s="41">
        <v>1677.3833333333337</v>
      </c>
      <c r="J92" s="41">
        <v>1757.9833333333336</v>
      </c>
      <c r="K92" s="41">
        <v>1779.1166666666668</v>
      </c>
      <c r="L92" s="41">
        <v>1798.2833333333335</v>
      </c>
      <c r="M92" s="31">
        <v>1759.95</v>
      </c>
      <c r="N92" s="31">
        <v>1719.65</v>
      </c>
      <c r="O92" s="42">
        <v>2281000</v>
      </c>
      <c r="P92" s="43">
        <v>2.7940513744930149E-2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982.55</v>
      </c>
      <c r="F93" s="40">
        <v>985.86666666666667</v>
      </c>
      <c r="G93" s="41">
        <v>975.43333333333339</v>
      </c>
      <c r="H93" s="41">
        <v>968.31666666666672</v>
      </c>
      <c r="I93" s="41">
        <v>957.88333333333344</v>
      </c>
      <c r="J93" s="41">
        <v>992.98333333333335</v>
      </c>
      <c r="K93" s="41">
        <v>1003.4166666666665</v>
      </c>
      <c r="L93" s="41">
        <v>1010.5333333333333</v>
      </c>
      <c r="M93" s="31">
        <v>996.3</v>
      </c>
      <c r="N93" s="31">
        <v>978.75</v>
      </c>
      <c r="O93" s="42">
        <v>15655500</v>
      </c>
      <c r="P93" s="43">
        <v>-3.2661013064405227E-3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224.65</v>
      </c>
      <c r="F94" s="40">
        <v>223.86666666666667</v>
      </c>
      <c r="G94" s="41">
        <v>221.03333333333336</v>
      </c>
      <c r="H94" s="41">
        <v>217.41666666666669</v>
      </c>
      <c r="I94" s="41">
        <v>214.58333333333337</v>
      </c>
      <c r="J94" s="41">
        <v>227.48333333333335</v>
      </c>
      <c r="K94" s="41">
        <v>230.31666666666666</v>
      </c>
      <c r="L94" s="41">
        <v>233.93333333333334</v>
      </c>
      <c r="M94" s="31">
        <v>226.7</v>
      </c>
      <c r="N94" s="31">
        <v>220.25</v>
      </c>
      <c r="O94" s="42">
        <v>21173600</v>
      </c>
      <c r="P94" s="43">
        <v>3.9593071212537807E-2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1602.4</v>
      </c>
      <c r="F95" s="40">
        <v>1602.3000000000002</v>
      </c>
      <c r="G95" s="41">
        <v>1595.1500000000003</v>
      </c>
      <c r="H95" s="41">
        <v>1587.9</v>
      </c>
      <c r="I95" s="41">
        <v>1580.7500000000002</v>
      </c>
      <c r="J95" s="41">
        <v>1609.5500000000004</v>
      </c>
      <c r="K95" s="41">
        <v>1616.7</v>
      </c>
      <c r="L95" s="41">
        <v>1623.9500000000005</v>
      </c>
      <c r="M95" s="31">
        <v>1609.45</v>
      </c>
      <c r="N95" s="31">
        <v>1595.05</v>
      </c>
      <c r="O95" s="42">
        <v>28520400</v>
      </c>
      <c r="P95" s="43">
        <v>-4.356750869255582E-3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104.9</v>
      </c>
      <c r="F96" s="40">
        <v>105.23333333333333</v>
      </c>
      <c r="G96" s="41">
        <v>104.36666666666667</v>
      </c>
      <c r="H96" s="41">
        <v>103.83333333333334</v>
      </c>
      <c r="I96" s="41">
        <v>102.96666666666668</v>
      </c>
      <c r="J96" s="41">
        <v>105.76666666666667</v>
      </c>
      <c r="K96" s="41">
        <v>106.63333333333331</v>
      </c>
      <c r="L96" s="41">
        <v>107.16666666666666</v>
      </c>
      <c r="M96" s="31">
        <v>106.1</v>
      </c>
      <c r="N96" s="31">
        <v>104.7</v>
      </c>
      <c r="O96" s="42">
        <v>67431000</v>
      </c>
      <c r="P96" s="43">
        <v>7.9837618403247629E-2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2317.75</v>
      </c>
      <c r="F97" s="40">
        <v>2330.75</v>
      </c>
      <c r="G97" s="41">
        <v>2292.6999999999998</v>
      </c>
      <c r="H97" s="41">
        <v>2267.6499999999996</v>
      </c>
      <c r="I97" s="41">
        <v>2229.5999999999995</v>
      </c>
      <c r="J97" s="41">
        <v>2355.8000000000002</v>
      </c>
      <c r="K97" s="41">
        <v>2393.8500000000004</v>
      </c>
      <c r="L97" s="41">
        <v>2418.9000000000005</v>
      </c>
      <c r="M97" s="31">
        <v>2368.8000000000002</v>
      </c>
      <c r="N97" s="31">
        <v>2305.6999999999998</v>
      </c>
      <c r="O97" s="42">
        <v>2098850</v>
      </c>
      <c r="P97" s="43">
        <v>5.1449039400846629E-2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211.15</v>
      </c>
      <c r="F98" s="40">
        <v>212.41666666666666</v>
      </c>
      <c r="G98" s="41">
        <v>209.58333333333331</v>
      </c>
      <c r="H98" s="41">
        <v>208.01666666666665</v>
      </c>
      <c r="I98" s="41">
        <v>205.18333333333331</v>
      </c>
      <c r="J98" s="41">
        <v>213.98333333333332</v>
      </c>
      <c r="K98" s="41">
        <v>216.81666666666663</v>
      </c>
      <c r="L98" s="41">
        <v>218.38333333333333</v>
      </c>
      <c r="M98" s="31">
        <v>215.25</v>
      </c>
      <c r="N98" s="31">
        <v>210.85</v>
      </c>
      <c r="O98" s="42">
        <v>161203200</v>
      </c>
      <c r="P98" s="43">
        <v>-7.7886181838150506E-2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403.95</v>
      </c>
      <c r="F99" s="40">
        <v>414.86666666666662</v>
      </c>
      <c r="G99" s="41">
        <v>391.43333333333322</v>
      </c>
      <c r="H99" s="41">
        <v>378.91666666666663</v>
      </c>
      <c r="I99" s="41">
        <v>355.48333333333323</v>
      </c>
      <c r="J99" s="41">
        <v>427.38333333333321</v>
      </c>
      <c r="K99" s="41">
        <v>450.81666666666661</v>
      </c>
      <c r="L99" s="41">
        <v>463.3333333333332</v>
      </c>
      <c r="M99" s="31">
        <v>438.3</v>
      </c>
      <c r="N99" s="31">
        <v>402.35</v>
      </c>
      <c r="O99" s="42">
        <v>42665000</v>
      </c>
      <c r="P99" s="43">
        <v>3.1676943537661713E-2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705.15</v>
      </c>
      <c r="F100" s="40">
        <v>711.06666666666661</v>
      </c>
      <c r="G100" s="41">
        <v>694.38333333333321</v>
      </c>
      <c r="H100" s="41">
        <v>683.61666666666656</v>
      </c>
      <c r="I100" s="41">
        <v>666.93333333333317</v>
      </c>
      <c r="J100" s="41">
        <v>721.83333333333326</v>
      </c>
      <c r="K100" s="41">
        <v>738.51666666666665</v>
      </c>
      <c r="L100" s="41">
        <v>749.2833333333333</v>
      </c>
      <c r="M100" s="31">
        <v>727.75</v>
      </c>
      <c r="N100" s="31">
        <v>700.3</v>
      </c>
      <c r="O100" s="42">
        <v>45679950</v>
      </c>
      <c r="P100" s="43">
        <v>1.4572276693352523E-2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3561.1</v>
      </c>
      <c r="F101" s="40">
        <v>3561.5833333333335</v>
      </c>
      <c r="G101" s="41">
        <v>3506.4666666666672</v>
      </c>
      <c r="H101" s="41">
        <v>3451.8333333333335</v>
      </c>
      <c r="I101" s="41">
        <v>3396.7166666666672</v>
      </c>
      <c r="J101" s="41">
        <v>3616.2166666666672</v>
      </c>
      <c r="K101" s="41">
        <v>3671.333333333333</v>
      </c>
      <c r="L101" s="41">
        <v>3725.9666666666672</v>
      </c>
      <c r="M101" s="31">
        <v>3616.7</v>
      </c>
      <c r="N101" s="31">
        <v>3506.95</v>
      </c>
      <c r="O101" s="42">
        <v>1833250</v>
      </c>
      <c r="P101" s="43">
        <v>-2.3568575233022637E-2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1738.85</v>
      </c>
      <c r="F102" s="40">
        <v>1718.1499999999999</v>
      </c>
      <c r="G102" s="41">
        <v>1684.7999999999997</v>
      </c>
      <c r="H102" s="41">
        <v>1630.7499999999998</v>
      </c>
      <c r="I102" s="41">
        <v>1597.3999999999996</v>
      </c>
      <c r="J102" s="41">
        <v>1772.1999999999998</v>
      </c>
      <c r="K102" s="41">
        <v>1805.5499999999997</v>
      </c>
      <c r="L102" s="41">
        <v>1859.6</v>
      </c>
      <c r="M102" s="31">
        <v>1751.5</v>
      </c>
      <c r="N102" s="31">
        <v>1664.1</v>
      </c>
      <c r="O102" s="42">
        <v>17884400</v>
      </c>
      <c r="P102" s="43">
        <v>-4.5167214795199251E-2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87.95</v>
      </c>
      <c r="F103" s="40">
        <v>88.333333333333329</v>
      </c>
      <c r="G103" s="41">
        <v>87.066666666666663</v>
      </c>
      <c r="H103" s="41">
        <v>86.183333333333337</v>
      </c>
      <c r="I103" s="41">
        <v>84.916666666666671</v>
      </c>
      <c r="J103" s="41">
        <v>89.216666666666654</v>
      </c>
      <c r="K103" s="41">
        <v>90.483333333333334</v>
      </c>
      <c r="L103" s="41">
        <v>91.366666666666646</v>
      </c>
      <c r="M103" s="31">
        <v>89.6</v>
      </c>
      <c r="N103" s="31">
        <v>87.45</v>
      </c>
      <c r="O103" s="42">
        <v>72105920</v>
      </c>
      <c r="P103" s="43">
        <v>-7.0409572020248501E-2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3535.6</v>
      </c>
      <c r="F104" s="40">
        <v>3526.5</v>
      </c>
      <c r="G104" s="41">
        <v>3455.95</v>
      </c>
      <c r="H104" s="41">
        <v>3376.2999999999997</v>
      </c>
      <c r="I104" s="41">
        <v>3305.7499999999995</v>
      </c>
      <c r="J104" s="41">
        <v>3606.15</v>
      </c>
      <c r="K104" s="41">
        <v>3676.7000000000003</v>
      </c>
      <c r="L104" s="41">
        <v>3756.3500000000004</v>
      </c>
      <c r="M104" s="31">
        <v>3597.05</v>
      </c>
      <c r="N104" s="31">
        <v>3446.85</v>
      </c>
      <c r="O104" s="42">
        <v>629500</v>
      </c>
      <c r="P104" s="43">
        <v>0.15082266910420475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443.95</v>
      </c>
      <c r="F105" s="40">
        <v>447.40000000000003</v>
      </c>
      <c r="G105" s="41">
        <v>439.00000000000006</v>
      </c>
      <c r="H105" s="41">
        <v>434.05</v>
      </c>
      <c r="I105" s="41">
        <v>425.65000000000003</v>
      </c>
      <c r="J105" s="41">
        <v>452.35000000000008</v>
      </c>
      <c r="K105" s="41">
        <v>460.75000000000006</v>
      </c>
      <c r="L105" s="41">
        <v>465.7000000000001</v>
      </c>
      <c r="M105" s="31">
        <v>455.8</v>
      </c>
      <c r="N105" s="31">
        <v>442.45</v>
      </c>
      <c r="O105" s="42">
        <v>16744000</v>
      </c>
      <c r="P105" s="43">
        <v>0.13226940762780634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1583.5</v>
      </c>
      <c r="F106" s="40">
        <v>1589.7833333333335</v>
      </c>
      <c r="G106" s="41">
        <v>1571.166666666667</v>
      </c>
      <c r="H106" s="41">
        <v>1558.8333333333335</v>
      </c>
      <c r="I106" s="41">
        <v>1540.2166666666669</v>
      </c>
      <c r="J106" s="41">
        <v>1602.116666666667</v>
      </c>
      <c r="K106" s="41">
        <v>1620.7333333333333</v>
      </c>
      <c r="L106" s="41">
        <v>1633.0666666666671</v>
      </c>
      <c r="M106" s="31">
        <v>1608.4</v>
      </c>
      <c r="N106" s="31">
        <v>1577.45</v>
      </c>
      <c r="O106" s="42">
        <v>14213425</v>
      </c>
      <c r="P106" s="43">
        <v>-2.7882649048293219E-2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4360.95</v>
      </c>
      <c r="F107" s="40">
        <v>4362.9666666666662</v>
      </c>
      <c r="G107" s="41">
        <v>4318.6333333333323</v>
      </c>
      <c r="H107" s="41">
        <v>4276.3166666666657</v>
      </c>
      <c r="I107" s="41">
        <v>4231.9833333333318</v>
      </c>
      <c r="J107" s="41">
        <v>4405.2833333333328</v>
      </c>
      <c r="K107" s="41">
        <v>4449.6166666666668</v>
      </c>
      <c r="L107" s="41">
        <v>4491.9333333333334</v>
      </c>
      <c r="M107" s="31">
        <v>4407.3</v>
      </c>
      <c r="N107" s="31">
        <v>4320.6499999999996</v>
      </c>
      <c r="O107" s="42">
        <v>683550</v>
      </c>
      <c r="P107" s="43">
        <v>-2.9392971246006389E-2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3451.05</v>
      </c>
      <c r="F108" s="40">
        <v>3456.75</v>
      </c>
      <c r="G108" s="41">
        <v>3429.9</v>
      </c>
      <c r="H108" s="41">
        <v>3408.75</v>
      </c>
      <c r="I108" s="41">
        <v>3381.9</v>
      </c>
      <c r="J108" s="41">
        <v>3477.9</v>
      </c>
      <c r="K108" s="41">
        <v>3504.7500000000005</v>
      </c>
      <c r="L108" s="41">
        <v>3525.9</v>
      </c>
      <c r="M108" s="31">
        <v>3483.6</v>
      </c>
      <c r="N108" s="31">
        <v>3435.6</v>
      </c>
      <c r="O108" s="42">
        <v>685000</v>
      </c>
      <c r="P108" s="43">
        <v>-2.5327262379055207E-2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1164.5999999999999</v>
      </c>
      <c r="F109" s="40">
        <v>1170.3500000000001</v>
      </c>
      <c r="G109" s="41">
        <v>1156.5500000000002</v>
      </c>
      <c r="H109" s="41">
        <v>1148.5</v>
      </c>
      <c r="I109" s="41">
        <v>1134.7</v>
      </c>
      <c r="J109" s="41">
        <v>1178.4000000000003</v>
      </c>
      <c r="K109" s="41">
        <v>1192.2</v>
      </c>
      <c r="L109" s="41">
        <v>1200.2500000000005</v>
      </c>
      <c r="M109" s="31">
        <v>1184.1500000000001</v>
      </c>
      <c r="N109" s="31">
        <v>1162.3</v>
      </c>
      <c r="O109" s="42">
        <v>6955550</v>
      </c>
      <c r="P109" s="43">
        <v>-1.5282791817087846E-2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754.95</v>
      </c>
      <c r="F110" s="40">
        <v>757.38333333333333</v>
      </c>
      <c r="G110" s="41">
        <v>750.06666666666661</v>
      </c>
      <c r="H110" s="41">
        <v>745.18333333333328</v>
      </c>
      <c r="I110" s="41">
        <v>737.86666666666656</v>
      </c>
      <c r="J110" s="41">
        <v>762.26666666666665</v>
      </c>
      <c r="K110" s="41">
        <v>769.58333333333348</v>
      </c>
      <c r="L110" s="41">
        <v>774.4666666666667</v>
      </c>
      <c r="M110" s="31">
        <v>764.7</v>
      </c>
      <c r="N110" s="31">
        <v>752.5</v>
      </c>
      <c r="O110" s="42">
        <v>11015900</v>
      </c>
      <c r="P110" s="43">
        <v>-4.635801721003515E-2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146.35</v>
      </c>
      <c r="F111" s="40">
        <v>148.63333333333335</v>
      </c>
      <c r="G111" s="41">
        <v>140.51666666666671</v>
      </c>
      <c r="H111" s="41">
        <v>134.68333333333337</v>
      </c>
      <c r="I111" s="41">
        <v>126.56666666666672</v>
      </c>
      <c r="J111" s="41">
        <v>154.4666666666667</v>
      </c>
      <c r="K111" s="41">
        <v>162.58333333333331</v>
      </c>
      <c r="L111" s="41">
        <v>168.41666666666669</v>
      </c>
      <c r="M111" s="31">
        <v>156.75</v>
      </c>
      <c r="N111" s="31">
        <v>142.80000000000001</v>
      </c>
      <c r="O111" s="42">
        <v>49564000</v>
      </c>
      <c r="P111" s="43">
        <v>0.13647619921122628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194.1</v>
      </c>
      <c r="F112" s="40">
        <v>194.08333333333334</v>
      </c>
      <c r="G112" s="41">
        <v>191.51666666666668</v>
      </c>
      <c r="H112" s="41">
        <v>188.93333333333334</v>
      </c>
      <c r="I112" s="41">
        <v>186.36666666666667</v>
      </c>
      <c r="J112" s="41">
        <v>196.66666666666669</v>
      </c>
      <c r="K112" s="41">
        <v>199.23333333333335</v>
      </c>
      <c r="L112" s="41">
        <v>201.81666666666669</v>
      </c>
      <c r="M112" s="31">
        <v>196.65</v>
      </c>
      <c r="N112" s="31">
        <v>191.5</v>
      </c>
      <c r="O112" s="42">
        <v>25098000</v>
      </c>
      <c r="P112" s="43">
        <v>-3.5731300619342545E-3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536.25</v>
      </c>
      <c r="F113" s="40">
        <v>535.93333333333328</v>
      </c>
      <c r="G113" s="41">
        <v>532.36666666666656</v>
      </c>
      <c r="H113" s="41">
        <v>528.48333333333323</v>
      </c>
      <c r="I113" s="41">
        <v>524.91666666666652</v>
      </c>
      <c r="J113" s="41">
        <v>539.81666666666661</v>
      </c>
      <c r="K113" s="41">
        <v>543.38333333333344</v>
      </c>
      <c r="L113" s="41">
        <v>547.26666666666665</v>
      </c>
      <c r="M113" s="31">
        <v>539.5</v>
      </c>
      <c r="N113" s="31">
        <v>532.04999999999995</v>
      </c>
      <c r="O113" s="42">
        <v>7118000</v>
      </c>
      <c r="P113" s="43">
        <v>-9.4628444197049823E-3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7225.25</v>
      </c>
      <c r="F114" s="40">
        <v>7239.75</v>
      </c>
      <c r="G114" s="41">
        <v>7152.05</v>
      </c>
      <c r="H114" s="41">
        <v>7078.85</v>
      </c>
      <c r="I114" s="41">
        <v>6991.1500000000005</v>
      </c>
      <c r="J114" s="41">
        <v>7312.95</v>
      </c>
      <c r="K114" s="41">
        <v>7400.6500000000005</v>
      </c>
      <c r="L114" s="41">
        <v>7473.8499999999995</v>
      </c>
      <c r="M114" s="31">
        <v>7327.45</v>
      </c>
      <c r="N114" s="31">
        <v>7166.55</v>
      </c>
      <c r="O114" s="42">
        <v>2429000</v>
      </c>
      <c r="P114" s="43">
        <v>6.5865110360261533E-2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656.9</v>
      </c>
      <c r="F115" s="40">
        <v>665.75</v>
      </c>
      <c r="G115" s="41">
        <v>644.5</v>
      </c>
      <c r="H115" s="41">
        <v>632.1</v>
      </c>
      <c r="I115" s="41">
        <v>610.85</v>
      </c>
      <c r="J115" s="41">
        <v>678.15</v>
      </c>
      <c r="K115" s="41">
        <v>699.4</v>
      </c>
      <c r="L115" s="41">
        <v>711.8</v>
      </c>
      <c r="M115" s="31">
        <v>687</v>
      </c>
      <c r="N115" s="31">
        <v>653.35</v>
      </c>
      <c r="O115" s="42">
        <v>14328750</v>
      </c>
      <c r="P115" s="43">
        <v>3.1504331845628774E-3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2901.3</v>
      </c>
      <c r="F116" s="40">
        <v>2889.2166666666672</v>
      </c>
      <c r="G116" s="41">
        <v>2826.0333333333342</v>
      </c>
      <c r="H116" s="41">
        <v>2750.7666666666669</v>
      </c>
      <c r="I116" s="41">
        <v>2687.5833333333339</v>
      </c>
      <c r="J116" s="41">
        <v>2964.4833333333345</v>
      </c>
      <c r="K116" s="41">
        <v>3027.666666666667</v>
      </c>
      <c r="L116" s="41">
        <v>3102.9333333333348</v>
      </c>
      <c r="M116" s="31">
        <v>2952.4</v>
      </c>
      <c r="N116" s="31">
        <v>2813.95</v>
      </c>
      <c r="O116" s="42">
        <v>336200</v>
      </c>
      <c r="P116" s="43">
        <v>9.9411379986919554E-2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1115.1500000000001</v>
      </c>
      <c r="F117" s="40">
        <v>1100.7666666666667</v>
      </c>
      <c r="G117" s="41">
        <v>1077.5833333333333</v>
      </c>
      <c r="H117" s="41">
        <v>1040.0166666666667</v>
      </c>
      <c r="I117" s="41">
        <v>1016.8333333333333</v>
      </c>
      <c r="J117" s="41">
        <v>1138.3333333333333</v>
      </c>
      <c r="K117" s="41">
        <v>1161.5166666666667</v>
      </c>
      <c r="L117" s="41">
        <v>1199.0833333333333</v>
      </c>
      <c r="M117" s="31">
        <v>1123.95</v>
      </c>
      <c r="N117" s="31">
        <v>1063.2</v>
      </c>
      <c r="O117" s="42">
        <v>3094000</v>
      </c>
      <c r="P117" s="43">
        <v>2.963443651308674E-2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1137.7</v>
      </c>
      <c r="F118" s="40">
        <v>1140.6666666666667</v>
      </c>
      <c r="G118" s="41">
        <v>1132.1833333333334</v>
      </c>
      <c r="H118" s="41">
        <v>1126.6666666666667</v>
      </c>
      <c r="I118" s="41">
        <v>1118.1833333333334</v>
      </c>
      <c r="J118" s="41">
        <v>1146.1833333333334</v>
      </c>
      <c r="K118" s="41">
        <v>1154.6666666666665</v>
      </c>
      <c r="L118" s="41">
        <v>1160.1833333333334</v>
      </c>
      <c r="M118" s="31">
        <v>1149.1500000000001</v>
      </c>
      <c r="N118" s="31">
        <v>1135.1500000000001</v>
      </c>
      <c r="O118" s="42">
        <v>2040000</v>
      </c>
      <c r="P118" s="43">
        <v>5.295757200371632E-2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2723.25</v>
      </c>
      <c r="F119" s="40">
        <v>2731.6999999999994</v>
      </c>
      <c r="G119" s="41">
        <v>2707.7499999999986</v>
      </c>
      <c r="H119" s="41">
        <v>2692.2499999999991</v>
      </c>
      <c r="I119" s="41">
        <v>2668.2999999999984</v>
      </c>
      <c r="J119" s="41">
        <v>2747.1999999999989</v>
      </c>
      <c r="K119" s="41">
        <v>2771.1499999999996</v>
      </c>
      <c r="L119" s="41">
        <v>2786.6499999999992</v>
      </c>
      <c r="M119" s="31">
        <v>2755.65</v>
      </c>
      <c r="N119" s="31">
        <v>2716.2</v>
      </c>
      <c r="O119" s="42">
        <v>2498400</v>
      </c>
      <c r="P119" s="43">
        <v>-2.1616541353383457E-2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231</v>
      </c>
      <c r="F120" s="40">
        <v>232.51666666666665</v>
      </c>
      <c r="G120" s="41">
        <v>229.08333333333331</v>
      </c>
      <c r="H120" s="41">
        <v>227.16666666666666</v>
      </c>
      <c r="I120" s="41">
        <v>223.73333333333332</v>
      </c>
      <c r="J120" s="41">
        <v>234.43333333333331</v>
      </c>
      <c r="K120" s="41">
        <v>237.86666666666665</v>
      </c>
      <c r="L120" s="41">
        <v>239.7833333333333</v>
      </c>
      <c r="M120" s="31">
        <v>235.95</v>
      </c>
      <c r="N120" s="31">
        <v>230.6</v>
      </c>
      <c r="O120" s="42">
        <v>30544500</v>
      </c>
      <c r="P120" s="43">
        <v>3.1034482758620688E-3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2586.8000000000002</v>
      </c>
      <c r="F121" s="40">
        <v>2561.5666666666671</v>
      </c>
      <c r="G121" s="41">
        <v>2495.1333333333341</v>
      </c>
      <c r="H121" s="41">
        <v>2403.4666666666672</v>
      </c>
      <c r="I121" s="41">
        <v>2337.0333333333342</v>
      </c>
      <c r="J121" s="41">
        <v>2653.233333333334</v>
      </c>
      <c r="K121" s="41">
        <v>2719.6666666666674</v>
      </c>
      <c r="L121" s="41">
        <v>2811.3333333333339</v>
      </c>
      <c r="M121" s="31">
        <v>2628</v>
      </c>
      <c r="N121" s="31">
        <v>2469.9</v>
      </c>
      <c r="O121" s="42">
        <v>1005225</v>
      </c>
      <c r="P121" s="43">
        <v>5.1998700032499191E-3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80925.8</v>
      </c>
      <c r="F122" s="40">
        <v>80922.2</v>
      </c>
      <c r="G122" s="41">
        <v>80263.599999999991</v>
      </c>
      <c r="H122" s="41">
        <v>79601.399999999994</v>
      </c>
      <c r="I122" s="41">
        <v>78942.799999999988</v>
      </c>
      <c r="J122" s="41">
        <v>81584.399999999994</v>
      </c>
      <c r="K122" s="41">
        <v>82243</v>
      </c>
      <c r="L122" s="41">
        <v>82905.2</v>
      </c>
      <c r="M122" s="31">
        <v>81580.800000000003</v>
      </c>
      <c r="N122" s="31">
        <v>80260</v>
      </c>
      <c r="O122" s="42">
        <v>41940</v>
      </c>
      <c r="P122" s="43">
        <v>1.0602409638554217E-2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1555.05</v>
      </c>
      <c r="F123" s="40">
        <v>1555.7</v>
      </c>
      <c r="G123" s="41">
        <v>1543.15</v>
      </c>
      <c r="H123" s="41">
        <v>1531.25</v>
      </c>
      <c r="I123" s="41">
        <v>1518.7</v>
      </c>
      <c r="J123" s="41">
        <v>1567.6000000000001</v>
      </c>
      <c r="K123" s="41">
        <v>1580.1499999999999</v>
      </c>
      <c r="L123" s="41">
        <v>1592.0500000000002</v>
      </c>
      <c r="M123" s="31">
        <v>1568.25</v>
      </c>
      <c r="N123" s="31">
        <v>1543.8</v>
      </c>
      <c r="O123" s="42">
        <v>3210000</v>
      </c>
      <c r="P123" s="43">
        <v>-3.4949267192784669E-2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397.7</v>
      </c>
      <c r="F124" s="40">
        <v>401.2166666666667</v>
      </c>
      <c r="G124" s="41">
        <v>392.93333333333339</v>
      </c>
      <c r="H124" s="41">
        <v>388.16666666666669</v>
      </c>
      <c r="I124" s="41">
        <v>379.88333333333338</v>
      </c>
      <c r="J124" s="41">
        <v>405.98333333333341</v>
      </c>
      <c r="K124" s="41">
        <v>414.26666666666671</v>
      </c>
      <c r="L124" s="41">
        <v>419.03333333333342</v>
      </c>
      <c r="M124" s="31">
        <v>409.5</v>
      </c>
      <c r="N124" s="31">
        <v>396.45</v>
      </c>
      <c r="O124" s="42">
        <v>3040000</v>
      </c>
      <c r="P124" s="43">
        <v>3.1678986272439284E-3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83.45</v>
      </c>
      <c r="F125" s="40">
        <v>83.416666666666671</v>
      </c>
      <c r="G125" s="41">
        <v>82.433333333333337</v>
      </c>
      <c r="H125" s="41">
        <v>81.416666666666671</v>
      </c>
      <c r="I125" s="41">
        <v>80.433333333333337</v>
      </c>
      <c r="J125" s="41">
        <v>84.433333333333337</v>
      </c>
      <c r="K125" s="41">
        <v>85.416666666666657</v>
      </c>
      <c r="L125" s="41">
        <v>86.433333333333337</v>
      </c>
      <c r="M125" s="31">
        <v>84.4</v>
      </c>
      <c r="N125" s="31">
        <v>82.4</v>
      </c>
      <c r="O125" s="42">
        <v>88230000</v>
      </c>
      <c r="P125" s="43">
        <v>-7.3875802997858675E-2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5092.1499999999996</v>
      </c>
      <c r="F126" s="40">
        <v>5096.333333333333</v>
      </c>
      <c r="G126" s="41">
        <v>5003.7166666666662</v>
      </c>
      <c r="H126" s="41">
        <v>4915.2833333333328</v>
      </c>
      <c r="I126" s="41">
        <v>4822.6666666666661</v>
      </c>
      <c r="J126" s="41">
        <v>5184.7666666666664</v>
      </c>
      <c r="K126" s="41">
        <v>5277.3833333333332</v>
      </c>
      <c r="L126" s="41">
        <v>5365.8166666666666</v>
      </c>
      <c r="M126" s="31">
        <v>5188.95</v>
      </c>
      <c r="N126" s="31">
        <v>5007.8999999999996</v>
      </c>
      <c r="O126" s="42">
        <v>1345125</v>
      </c>
      <c r="P126" s="43">
        <v>-1.3295433706216761E-2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3671.7</v>
      </c>
      <c r="F127" s="40">
        <v>3775.2833333333328</v>
      </c>
      <c r="G127" s="41">
        <v>3532.6166666666659</v>
      </c>
      <c r="H127" s="41">
        <v>3393.5333333333328</v>
      </c>
      <c r="I127" s="41">
        <v>3150.8666666666659</v>
      </c>
      <c r="J127" s="41">
        <v>3914.3666666666659</v>
      </c>
      <c r="K127" s="41">
        <v>4157.0333333333328</v>
      </c>
      <c r="L127" s="41">
        <v>4296.1166666666659</v>
      </c>
      <c r="M127" s="31">
        <v>4017.95</v>
      </c>
      <c r="N127" s="31">
        <v>3636.2</v>
      </c>
      <c r="O127" s="42">
        <v>459450</v>
      </c>
      <c r="P127" s="43">
        <v>0.17898383371824481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18088.400000000001</v>
      </c>
      <c r="F128" s="40">
        <v>18083.8</v>
      </c>
      <c r="G128" s="41">
        <v>17996.099999999999</v>
      </c>
      <c r="H128" s="41">
        <v>17903.8</v>
      </c>
      <c r="I128" s="41">
        <v>17816.099999999999</v>
      </c>
      <c r="J128" s="41">
        <v>18176.099999999999</v>
      </c>
      <c r="K128" s="41">
        <v>18263.800000000003</v>
      </c>
      <c r="L128" s="41">
        <v>18356.099999999999</v>
      </c>
      <c r="M128" s="31">
        <v>18171.5</v>
      </c>
      <c r="N128" s="31">
        <v>17991.5</v>
      </c>
      <c r="O128" s="42">
        <v>265350</v>
      </c>
      <c r="P128" s="43">
        <v>8.9509340997741743E-2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175.1</v>
      </c>
      <c r="F129" s="40">
        <v>174.86666666666665</v>
      </c>
      <c r="G129" s="41">
        <v>173.0333333333333</v>
      </c>
      <c r="H129" s="41">
        <v>170.96666666666667</v>
      </c>
      <c r="I129" s="41">
        <v>169.13333333333333</v>
      </c>
      <c r="J129" s="41">
        <v>176.93333333333328</v>
      </c>
      <c r="K129" s="41">
        <v>178.76666666666659</v>
      </c>
      <c r="L129" s="41">
        <v>180.83333333333326</v>
      </c>
      <c r="M129" s="31">
        <v>176.7</v>
      </c>
      <c r="N129" s="31">
        <v>172.8</v>
      </c>
      <c r="O129" s="42">
        <v>94476700</v>
      </c>
      <c r="P129" s="43">
        <v>-6.4120631341600901E-3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119.45</v>
      </c>
      <c r="F130" s="40">
        <v>119.28333333333335</v>
      </c>
      <c r="G130" s="41">
        <v>118.36666666666669</v>
      </c>
      <c r="H130" s="41">
        <v>117.28333333333335</v>
      </c>
      <c r="I130" s="41">
        <v>116.36666666666669</v>
      </c>
      <c r="J130" s="41">
        <v>120.36666666666669</v>
      </c>
      <c r="K130" s="41">
        <v>121.28333333333335</v>
      </c>
      <c r="L130" s="41">
        <v>122.36666666666669</v>
      </c>
      <c r="M130" s="31">
        <v>120.2</v>
      </c>
      <c r="N130" s="31">
        <v>118.2</v>
      </c>
      <c r="O130" s="42">
        <v>52075200</v>
      </c>
      <c r="P130" s="43">
        <v>-5.1691924434295204E-2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114.75</v>
      </c>
      <c r="F131" s="40">
        <v>114.93333333333334</v>
      </c>
      <c r="G131" s="41">
        <v>113.96666666666667</v>
      </c>
      <c r="H131" s="41">
        <v>113.18333333333334</v>
      </c>
      <c r="I131" s="41">
        <v>112.21666666666667</v>
      </c>
      <c r="J131" s="41">
        <v>115.71666666666667</v>
      </c>
      <c r="K131" s="41">
        <v>116.68333333333334</v>
      </c>
      <c r="L131" s="41">
        <v>117.46666666666667</v>
      </c>
      <c r="M131" s="31">
        <v>115.9</v>
      </c>
      <c r="N131" s="31">
        <v>114.15</v>
      </c>
      <c r="O131" s="42">
        <v>57026200</v>
      </c>
      <c r="P131" s="43">
        <v>-4.837409298575652E-3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32917.599999999999</v>
      </c>
      <c r="F132" s="40">
        <v>33222.450000000004</v>
      </c>
      <c r="G132" s="41">
        <v>32455.000000000007</v>
      </c>
      <c r="H132" s="41">
        <v>31992.400000000001</v>
      </c>
      <c r="I132" s="41">
        <v>31224.950000000004</v>
      </c>
      <c r="J132" s="41">
        <v>33685.05000000001</v>
      </c>
      <c r="K132" s="41">
        <v>34452.500000000007</v>
      </c>
      <c r="L132" s="41">
        <v>34915.100000000013</v>
      </c>
      <c r="M132" s="31">
        <v>33989.9</v>
      </c>
      <c r="N132" s="31">
        <v>32759.85</v>
      </c>
      <c r="O132" s="42">
        <v>69420</v>
      </c>
      <c r="P132" s="43">
        <v>1.0921799912625601E-2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2251.1999999999998</v>
      </c>
      <c r="F133" s="40">
        <v>2250.7333333333336</v>
      </c>
      <c r="G133" s="41">
        <v>2232.5666666666671</v>
      </c>
      <c r="H133" s="41">
        <v>2213.9333333333334</v>
      </c>
      <c r="I133" s="41">
        <v>2195.7666666666669</v>
      </c>
      <c r="J133" s="41">
        <v>2269.3666666666672</v>
      </c>
      <c r="K133" s="41">
        <v>2287.5333333333333</v>
      </c>
      <c r="L133" s="41">
        <v>2306.1666666666674</v>
      </c>
      <c r="M133" s="31">
        <v>2268.9</v>
      </c>
      <c r="N133" s="31">
        <v>2232.1</v>
      </c>
      <c r="O133" s="42">
        <v>3304950</v>
      </c>
      <c r="P133" s="43">
        <v>1.7504376094023505E-3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218.6</v>
      </c>
      <c r="F134" s="40">
        <v>219.08333333333334</v>
      </c>
      <c r="G134" s="41">
        <v>217.76666666666668</v>
      </c>
      <c r="H134" s="41">
        <v>216.93333333333334</v>
      </c>
      <c r="I134" s="41">
        <v>215.61666666666667</v>
      </c>
      <c r="J134" s="41">
        <v>219.91666666666669</v>
      </c>
      <c r="K134" s="41">
        <v>221.23333333333335</v>
      </c>
      <c r="L134" s="41">
        <v>222.06666666666669</v>
      </c>
      <c r="M134" s="31">
        <v>220.4</v>
      </c>
      <c r="N134" s="31">
        <v>218.25</v>
      </c>
      <c r="O134" s="42">
        <v>26244000</v>
      </c>
      <c r="P134" s="43">
        <v>9.3457943925233638E-3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127.95</v>
      </c>
      <c r="F135" s="40">
        <v>128.06666666666666</v>
      </c>
      <c r="G135" s="41">
        <v>126.93333333333334</v>
      </c>
      <c r="H135" s="41">
        <v>125.91666666666667</v>
      </c>
      <c r="I135" s="41">
        <v>124.78333333333335</v>
      </c>
      <c r="J135" s="41">
        <v>129.08333333333331</v>
      </c>
      <c r="K135" s="41">
        <v>130.21666666666664</v>
      </c>
      <c r="L135" s="41">
        <v>131.23333333333332</v>
      </c>
      <c r="M135" s="31">
        <v>129.19999999999999</v>
      </c>
      <c r="N135" s="31">
        <v>127.05</v>
      </c>
      <c r="O135" s="42">
        <v>33994600</v>
      </c>
      <c r="P135" s="43">
        <v>1.0504976041282713E-2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5674.8</v>
      </c>
      <c r="F136" s="40">
        <v>5649.5333333333328</v>
      </c>
      <c r="G136" s="41">
        <v>5606.8666666666659</v>
      </c>
      <c r="H136" s="41">
        <v>5538.9333333333334</v>
      </c>
      <c r="I136" s="41">
        <v>5496.2666666666664</v>
      </c>
      <c r="J136" s="41">
        <v>5717.4666666666653</v>
      </c>
      <c r="K136" s="41">
        <v>5760.1333333333332</v>
      </c>
      <c r="L136" s="41">
        <v>5828.0666666666648</v>
      </c>
      <c r="M136" s="31">
        <v>5692.2</v>
      </c>
      <c r="N136" s="31">
        <v>5581.6</v>
      </c>
      <c r="O136" s="42">
        <v>330750</v>
      </c>
      <c r="P136" s="43">
        <v>3.927729772191673E-2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2312</v>
      </c>
      <c r="F137" s="40">
        <v>2309.2000000000003</v>
      </c>
      <c r="G137" s="41">
        <v>2293.3500000000004</v>
      </c>
      <c r="H137" s="41">
        <v>2274.7000000000003</v>
      </c>
      <c r="I137" s="41">
        <v>2258.8500000000004</v>
      </c>
      <c r="J137" s="41">
        <v>2327.8500000000004</v>
      </c>
      <c r="K137" s="41">
        <v>2343.6999999999998</v>
      </c>
      <c r="L137" s="41">
        <v>2362.3500000000004</v>
      </c>
      <c r="M137" s="31">
        <v>2325.0500000000002</v>
      </c>
      <c r="N137" s="31">
        <v>2290.5500000000002</v>
      </c>
      <c r="O137" s="42">
        <v>2124000</v>
      </c>
      <c r="P137" s="43">
        <v>1.8216682646212849E-2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3078.25</v>
      </c>
      <c r="F138" s="40">
        <v>3086.65</v>
      </c>
      <c r="G138" s="41">
        <v>3008.3</v>
      </c>
      <c r="H138" s="41">
        <v>2938.35</v>
      </c>
      <c r="I138" s="41">
        <v>2860</v>
      </c>
      <c r="J138" s="41">
        <v>3156.6000000000004</v>
      </c>
      <c r="K138" s="41">
        <v>3234.95</v>
      </c>
      <c r="L138" s="41">
        <v>3304.9000000000005</v>
      </c>
      <c r="M138" s="31">
        <v>3165</v>
      </c>
      <c r="N138" s="31">
        <v>3016.7</v>
      </c>
      <c r="O138" s="42">
        <v>900750</v>
      </c>
      <c r="P138" s="43">
        <v>-2.2252374491180463E-2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39.35</v>
      </c>
      <c r="F139" s="40">
        <v>39.583333333333336</v>
      </c>
      <c r="G139" s="41">
        <v>38.966666666666669</v>
      </c>
      <c r="H139" s="41">
        <v>38.583333333333336</v>
      </c>
      <c r="I139" s="41">
        <v>37.966666666666669</v>
      </c>
      <c r="J139" s="41">
        <v>39.966666666666669</v>
      </c>
      <c r="K139" s="41">
        <v>40.583333333333329</v>
      </c>
      <c r="L139" s="41">
        <v>40.966666666666669</v>
      </c>
      <c r="M139" s="31">
        <v>40.200000000000003</v>
      </c>
      <c r="N139" s="31">
        <v>39.200000000000003</v>
      </c>
      <c r="O139" s="42">
        <v>334576000</v>
      </c>
      <c r="P139" s="43">
        <v>1.5195650063112924E-2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232.55</v>
      </c>
      <c r="F140" s="40">
        <v>233.20000000000002</v>
      </c>
      <c r="G140" s="41">
        <v>231.25000000000003</v>
      </c>
      <c r="H140" s="41">
        <v>229.95000000000002</v>
      </c>
      <c r="I140" s="41">
        <v>228.00000000000003</v>
      </c>
      <c r="J140" s="41">
        <v>234.50000000000003</v>
      </c>
      <c r="K140" s="41">
        <v>236.45000000000002</v>
      </c>
      <c r="L140" s="41">
        <v>237.75000000000003</v>
      </c>
      <c r="M140" s="31">
        <v>235.15</v>
      </c>
      <c r="N140" s="31">
        <v>231.9</v>
      </c>
      <c r="O140" s="42">
        <v>21596000</v>
      </c>
      <c r="P140" s="43">
        <v>1.6569384296742609E-2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1331.2</v>
      </c>
      <c r="F141" s="40">
        <v>1357.2333333333333</v>
      </c>
      <c r="G141" s="41">
        <v>1301.9666666666667</v>
      </c>
      <c r="H141" s="41">
        <v>1272.7333333333333</v>
      </c>
      <c r="I141" s="41">
        <v>1217.4666666666667</v>
      </c>
      <c r="J141" s="41">
        <v>1386.4666666666667</v>
      </c>
      <c r="K141" s="41">
        <v>1441.7333333333336</v>
      </c>
      <c r="L141" s="41">
        <v>1470.9666666666667</v>
      </c>
      <c r="M141" s="31">
        <v>1412.5</v>
      </c>
      <c r="N141" s="31">
        <v>1328</v>
      </c>
      <c r="O141" s="42">
        <v>1503865</v>
      </c>
      <c r="P141" s="43">
        <v>4.0551957195156293E-2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1125.5</v>
      </c>
      <c r="F142" s="40">
        <v>1114.9833333333333</v>
      </c>
      <c r="G142" s="41">
        <v>1101.2666666666667</v>
      </c>
      <c r="H142" s="41">
        <v>1077.0333333333333</v>
      </c>
      <c r="I142" s="41">
        <v>1063.3166666666666</v>
      </c>
      <c r="J142" s="41">
        <v>1139.2166666666667</v>
      </c>
      <c r="K142" s="41">
        <v>1152.9333333333334</v>
      </c>
      <c r="L142" s="41">
        <v>1177.1666666666667</v>
      </c>
      <c r="M142" s="31">
        <v>1128.7</v>
      </c>
      <c r="N142" s="31">
        <v>1090.75</v>
      </c>
      <c r="O142" s="42">
        <v>2194700</v>
      </c>
      <c r="P142" s="43">
        <v>-1.8996960486322188E-2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197.6</v>
      </c>
      <c r="F143" s="40">
        <v>199.98333333333335</v>
      </c>
      <c r="G143" s="41">
        <v>194.66666666666669</v>
      </c>
      <c r="H143" s="41">
        <v>191.73333333333335</v>
      </c>
      <c r="I143" s="41">
        <v>186.41666666666669</v>
      </c>
      <c r="J143" s="41">
        <v>202.91666666666669</v>
      </c>
      <c r="K143" s="41">
        <v>208.23333333333335</v>
      </c>
      <c r="L143" s="41">
        <v>211.16666666666669</v>
      </c>
      <c r="M143" s="31">
        <v>205.3</v>
      </c>
      <c r="N143" s="31">
        <v>197.05</v>
      </c>
      <c r="O143" s="42">
        <v>36429800</v>
      </c>
      <c r="P143" s="43">
        <v>1.3309671694764862E-2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150.9</v>
      </c>
      <c r="F144" s="40">
        <v>151.66666666666666</v>
      </c>
      <c r="G144" s="41">
        <v>149.68333333333331</v>
      </c>
      <c r="H144" s="41">
        <v>148.46666666666664</v>
      </c>
      <c r="I144" s="41">
        <v>146.48333333333329</v>
      </c>
      <c r="J144" s="41">
        <v>152.88333333333333</v>
      </c>
      <c r="K144" s="41">
        <v>154.86666666666667</v>
      </c>
      <c r="L144" s="41">
        <v>156.08333333333334</v>
      </c>
      <c r="M144" s="31">
        <v>153.65</v>
      </c>
      <c r="N144" s="31">
        <v>150.44999999999999</v>
      </c>
      <c r="O144" s="42">
        <v>21510000</v>
      </c>
      <c r="P144" s="43">
        <v>-1.3755158184319119E-2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2077.9</v>
      </c>
      <c r="F145" s="40">
        <v>2090.6333333333332</v>
      </c>
      <c r="G145" s="41">
        <v>2062.1666666666665</v>
      </c>
      <c r="H145" s="41">
        <v>2046.4333333333334</v>
      </c>
      <c r="I145" s="41">
        <v>2017.9666666666667</v>
      </c>
      <c r="J145" s="41">
        <v>2106.3666666666663</v>
      </c>
      <c r="K145" s="41">
        <v>2134.8333333333335</v>
      </c>
      <c r="L145" s="41">
        <v>2150.5666666666662</v>
      </c>
      <c r="M145" s="31">
        <v>2119.1</v>
      </c>
      <c r="N145" s="31">
        <v>2074.9</v>
      </c>
      <c r="O145" s="42">
        <v>41494000</v>
      </c>
      <c r="P145" s="43">
        <v>4.0856384946789497E-2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129.69999999999999</v>
      </c>
      <c r="F146" s="40">
        <v>129.28333333333333</v>
      </c>
      <c r="G146" s="41">
        <v>127.31666666666666</v>
      </c>
      <c r="H146" s="41">
        <v>124.93333333333334</v>
      </c>
      <c r="I146" s="41">
        <v>122.96666666666667</v>
      </c>
      <c r="J146" s="41">
        <v>131.66666666666666</v>
      </c>
      <c r="K146" s="41">
        <v>133.6333333333333</v>
      </c>
      <c r="L146" s="41">
        <v>136.01666666666665</v>
      </c>
      <c r="M146" s="31">
        <v>131.25</v>
      </c>
      <c r="N146" s="31">
        <v>126.9</v>
      </c>
      <c r="O146" s="42">
        <v>196355500</v>
      </c>
      <c r="P146" s="43">
        <v>3.9113166758835652E-2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1078.05</v>
      </c>
      <c r="F147" s="40">
        <v>1074.2666666666667</v>
      </c>
      <c r="G147" s="41">
        <v>1044.1333333333332</v>
      </c>
      <c r="H147" s="41">
        <v>1010.2166666666665</v>
      </c>
      <c r="I147" s="41">
        <v>980.08333333333303</v>
      </c>
      <c r="J147" s="41">
        <v>1108.1833333333334</v>
      </c>
      <c r="K147" s="41">
        <v>1138.3166666666671</v>
      </c>
      <c r="L147" s="41">
        <v>1172.2333333333336</v>
      </c>
      <c r="M147" s="31">
        <v>1104.4000000000001</v>
      </c>
      <c r="N147" s="31">
        <v>1040.3499999999999</v>
      </c>
      <c r="O147" s="42">
        <v>5597250</v>
      </c>
      <c r="P147" s="43">
        <v>0.2965601111883252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423.5</v>
      </c>
      <c r="F148" s="40">
        <v>424.76666666666671</v>
      </c>
      <c r="G148" s="41">
        <v>420.83333333333343</v>
      </c>
      <c r="H148" s="41">
        <v>418.16666666666674</v>
      </c>
      <c r="I148" s="41">
        <v>414.23333333333346</v>
      </c>
      <c r="J148" s="41">
        <v>427.43333333333339</v>
      </c>
      <c r="K148" s="41">
        <v>431.36666666666667</v>
      </c>
      <c r="L148" s="41">
        <v>434.03333333333336</v>
      </c>
      <c r="M148" s="31">
        <v>428.7</v>
      </c>
      <c r="N148" s="31">
        <v>422.1</v>
      </c>
      <c r="O148" s="42">
        <v>88180500</v>
      </c>
      <c r="P148" s="43">
        <v>6.9025760482323926E-3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28010.5</v>
      </c>
      <c r="F149" s="40">
        <v>28040.166666666668</v>
      </c>
      <c r="G149" s="41">
        <v>27830.333333333336</v>
      </c>
      <c r="H149" s="41">
        <v>27650.166666666668</v>
      </c>
      <c r="I149" s="41">
        <v>27440.333333333336</v>
      </c>
      <c r="J149" s="41">
        <v>28220.333333333336</v>
      </c>
      <c r="K149" s="41">
        <v>28430.166666666672</v>
      </c>
      <c r="L149" s="41">
        <v>28610.333333333336</v>
      </c>
      <c r="M149" s="31">
        <v>28250</v>
      </c>
      <c r="N149" s="31">
        <v>27860</v>
      </c>
      <c r="O149" s="42">
        <v>202800</v>
      </c>
      <c r="P149" s="43">
        <v>3.7207518220176448E-2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1977.55</v>
      </c>
      <c r="F150" s="40">
        <v>1978.3833333333332</v>
      </c>
      <c r="G150" s="41">
        <v>1965.8166666666664</v>
      </c>
      <c r="H150" s="41">
        <v>1954.0833333333333</v>
      </c>
      <c r="I150" s="41">
        <v>1941.5166666666664</v>
      </c>
      <c r="J150" s="41">
        <v>1990.1166666666663</v>
      </c>
      <c r="K150" s="41">
        <v>2002.6833333333329</v>
      </c>
      <c r="L150" s="41">
        <v>2014.4166666666663</v>
      </c>
      <c r="M150" s="31">
        <v>1990.95</v>
      </c>
      <c r="N150" s="31">
        <v>1966.65</v>
      </c>
      <c r="O150" s="42">
        <v>1584000</v>
      </c>
      <c r="P150" s="43">
        <v>-2.7700831024930748E-3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7822.5</v>
      </c>
      <c r="F151" s="40">
        <v>7856.0999999999995</v>
      </c>
      <c r="G151" s="41">
        <v>7694.7999999999993</v>
      </c>
      <c r="H151" s="41">
        <v>7567.0999999999995</v>
      </c>
      <c r="I151" s="41">
        <v>7405.7999999999993</v>
      </c>
      <c r="J151" s="41">
        <v>7983.7999999999993</v>
      </c>
      <c r="K151" s="41">
        <v>8145.1</v>
      </c>
      <c r="L151" s="41">
        <v>8272.7999999999993</v>
      </c>
      <c r="M151" s="31">
        <v>8017.4</v>
      </c>
      <c r="N151" s="31">
        <v>7728.4</v>
      </c>
      <c r="O151" s="42">
        <v>429875</v>
      </c>
      <c r="P151" s="43">
        <v>-2.2733731173628872E-2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1363.7</v>
      </c>
      <c r="F152" s="40">
        <v>1363.85</v>
      </c>
      <c r="G152" s="41">
        <v>1321.6999999999998</v>
      </c>
      <c r="H152" s="41">
        <v>1279.6999999999998</v>
      </c>
      <c r="I152" s="41">
        <v>1237.5499999999997</v>
      </c>
      <c r="J152" s="41">
        <v>1405.85</v>
      </c>
      <c r="K152" s="41">
        <v>1448</v>
      </c>
      <c r="L152" s="41">
        <v>1490</v>
      </c>
      <c r="M152" s="31">
        <v>1406</v>
      </c>
      <c r="N152" s="31">
        <v>1321.85</v>
      </c>
      <c r="O152" s="42">
        <v>3588000</v>
      </c>
      <c r="P152" s="43">
        <v>4.7774792664408365E-2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702.8</v>
      </c>
      <c r="F153" s="40">
        <v>701.25</v>
      </c>
      <c r="G153" s="41">
        <v>697.6</v>
      </c>
      <c r="H153" s="41">
        <v>692.4</v>
      </c>
      <c r="I153" s="41">
        <v>688.75</v>
      </c>
      <c r="J153" s="41">
        <v>706.45</v>
      </c>
      <c r="K153" s="41">
        <v>710.10000000000014</v>
      </c>
      <c r="L153" s="41">
        <v>715.30000000000007</v>
      </c>
      <c r="M153" s="31">
        <v>704.9</v>
      </c>
      <c r="N153" s="31">
        <v>696.05</v>
      </c>
      <c r="O153" s="42">
        <v>45946600</v>
      </c>
      <c r="P153" s="43">
        <v>2.7102306512690515E-2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547.1</v>
      </c>
      <c r="F154" s="40">
        <v>543.58333333333337</v>
      </c>
      <c r="G154" s="41">
        <v>538.16666666666674</v>
      </c>
      <c r="H154" s="41">
        <v>529.23333333333335</v>
      </c>
      <c r="I154" s="41">
        <v>523.81666666666672</v>
      </c>
      <c r="J154" s="41">
        <v>552.51666666666677</v>
      </c>
      <c r="K154" s="41">
        <v>557.93333333333351</v>
      </c>
      <c r="L154" s="41">
        <v>566.86666666666679</v>
      </c>
      <c r="M154" s="31">
        <v>549</v>
      </c>
      <c r="N154" s="31">
        <v>534.65</v>
      </c>
      <c r="O154" s="42">
        <v>11901000</v>
      </c>
      <c r="P154" s="43">
        <v>-5.9506875296348981E-2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759.15</v>
      </c>
      <c r="F155" s="40">
        <v>755.9</v>
      </c>
      <c r="G155" s="41">
        <v>745.8</v>
      </c>
      <c r="H155" s="41">
        <v>732.44999999999993</v>
      </c>
      <c r="I155" s="41">
        <v>722.34999999999991</v>
      </c>
      <c r="J155" s="41">
        <v>769.25</v>
      </c>
      <c r="K155" s="41">
        <v>779.35000000000014</v>
      </c>
      <c r="L155" s="41">
        <v>792.7</v>
      </c>
      <c r="M155" s="31">
        <v>766</v>
      </c>
      <c r="N155" s="31">
        <v>742.55</v>
      </c>
      <c r="O155" s="42">
        <v>9149000</v>
      </c>
      <c r="P155" s="43">
        <v>6.9337442218798152E-3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777.25</v>
      </c>
      <c r="F156" s="40">
        <v>778.6</v>
      </c>
      <c r="G156" s="41">
        <v>771</v>
      </c>
      <c r="H156" s="41">
        <v>764.75</v>
      </c>
      <c r="I156" s="41">
        <v>757.15</v>
      </c>
      <c r="J156" s="41">
        <v>784.85</v>
      </c>
      <c r="K156" s="41">
        <v>792.45000000000016</v>
      </c>
      <c r="L156" s="41">
        <v>798.7</v>
      </c>
      <c r="M156" s="31">
        <v>786.2</v>
      </c>
      <c r="N156" s="31">
        <v>772.35</v>
      </c>
      <c r="O156" s="42">
        <v>7680150</v>
      </c>
      <c r="P156" s="43">
        <v>-1.4038128249566724E-2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293.25</v>
      </c>
      <c r="F157" s="40">
        <v>293.83333333333331</v>
      </c>
      <c r="G157" s="41">
        <v>289.96666666666664</v>
      </c>
      <c r="H157" s="41">
        <v>286.68333333333334</v>
      </c>
      <c r="I157" s="41">
        <v>282.81666666666666</v>
      </c>
      <c r="J157" s="41">
        <v>297.11666666666662</v>
      </c>
      <c r="K157" s="41">
        <v>300.98333333333329</v>
      </c>
      <c r="L157" s="41">
        <v>304.26666666666659</v>
      </c>
      <c r="M157" s="31">
        <v>297.7</v>
      </c>
      <c r="N157" s="31">
        <v>290.55</v>
      </c>
      <c r="O157" s="42">
        <v>142745100</v>
      </c>
      <c r="P157" s="43">
        <v>-4.0645111860251305E-2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122.6</v>
      </c>
      <c r="F158" s="40">
        <v>122.8</v>
      </c>
      <c r="G158" s="41">
        <v>121.85</v>
      </c>
      <c r="H158" s="41">
        <v>121.1</v>
      </c>
      <c r="I158" s="41">
        <v>120.14999999999999</v>
      </c>
      <c r="J158" s="41">
        <v>123.55</v>
      </c>
      <c r="K158" s="41">
        <v>124.50000000000001</v>
      </c>
      <c r="L158" s="41">
        <v>125.25</v>
      </c>
      <c r="M158" s="31">
        <v>123.75</v>
      </c>
      <c r="N158" s="31">
        <v>122.05</v>
      </c>
      <c r="O158" s="42">
        <v>139212000</v>
      </c>
      <c r="P158" s="43">
        <v>-2.3715976331360945E-2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1299.9000000000001</v>
      </c>
      <c r="F159" s="40">
        <v>1295.95</v>
      </c>
      <c r="G159" s="41">
        <v>1281.5500000000002</v>
      </c>
      <c r="H159" s="41">
        <v>1263.2</v>
      </c>
      <c r="I159" s="41">
        <v>1248.8000000000002</v>
      </c>
      <c r="J159" s="41">
        <v>1314.3000000000002</v>
      </c>
      <c r="K159" s="41">
        <v>1328.7000000000003</v>
      </c>
      <c r="L159" s="41">
        <v>1347.0500000000002</v>
      </c>
      <c r="M159" s="31">
        <v>1310.3499999999999</v>
      </c>
      <c r="N159" s="31">
        <v>1277.5999999999999</v>
      </c>
      <c r="O159" s="42">
        <v>46288450</v>
      </c>
      <c r="P159" s="43">
        <v>3.4615749976251546E-2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3202.8</v>
      </c>
      <c r="F160" s="40">
        <v>3208.2666666666664</v>
      </c>
      <c r="G160" s="41">
        <v>3187.5333333333328</v>
      </c>
      <c r="H160" s="41">
        <v>3172.2666666666664</v>
      </c>
      <c r="I160" s="41">
        <v>3151.5333333333328</v>
      </c>
      <c r="J160" s="41">
        <v>3223.5333333333328</v>
      </c>
      <c r="K160" s="41">
        <v>3244.2666666666664</v>
      </c>
      <c r="L160" s="41">
        <v>3259.5333333333328</v>
      </c>
      <c r="M160" s="31">
        <v>3229</v>
      </c>
      <c r="N160" s="31">
        <v>3193</v>
      </c>
      <c r="O160" s="42">
        <v>10211100</v>
      </c>
      <c r="P160" s="43">
        <v>1.6151182230714115E-2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1120.25</v>
      </c>
      <c r="F161" s="40">
        <v>1126</v>
      </c>
      <c r="G161" s="41">
        <v>1113.25</v>
      </c>
      <c r="H161" s="41">
        <v>1106.25</v>
      </c>
      <c r="I161" s="41">
        <v>1093.5</v>
      </c>
      <c r="J161" s="41">
        <v>1133</v>
      </c>
      <c r="K161" s="41">
        <v>1145.75</v>
      </c>
      <c r="L161" s="41">
        <v>1152.75</v>
      </c>
      <c r="M161" s="31">
        <v>1138.75</v>
      </c>
      <c r="N161" s="31">
        <v>1119</v>
      </c>
      <c r="O161" s="42">
        <v>15871200</v>
      </c>
      <c r="P161" s="43">
        <v>-1.4823091247672253E-2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1725.75</v>
      </c>
      <c r="F162" s="40">
        <v>1723.0666666666668</v>
      </c>
      <c r="G162" s="41">
        <v>1705.3333333333337</v>
      </c>
      <c r="H162" s="41">
        <v>1684.916666666667</v>
      </c>
      <c r="I162" s="41">
        <v>1667.1833333333338</v>
      </c>
      <c r="J162" s="41">
        <v>1743.4833333333336</v>
      </c>
      <c r="K162" s="41">
        <v>1761.2166666666667</v>
      </c>
      <c r="L162" s="41">
        <v>1781.6333333333334</v>
      </c>
      <c r="M162" s="31">
        <v>1740.8</v>
      </c>
      <c r="N162" s="31">
        <v>1702.65</v>
      </c>
      <c r="O162" s="42">
        <v>5165250</v>
      </c>
      <c r="P162" s="43">
        <v>2.1885896579864974E-2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3078.6</v>
      </c>
      <c r="F163" s="40">
        <v>3075.9833333333336</v>
      </c>
      <c r="G163" s="41">
        <v>3037.9666666666672</v>
      </c>
      <c r="H163" s="41">
        <v>2997.3333333333335</v>
      </c>
      <c r="I163" s="41">
        <v>2959.3166666666671</v>
      </c>
      <c r="J163" s="41">
        <v>3116.6166666666672</v>
      </c>
      <c r="K163" s="41">
        <v>3154.6333333333337</v>
      </c>
      <c r="L163" s="41">
        <v>3195.2666666666673</v>
      </c>
      <c r="M163" s="31">
        <v>3114</v>
      </c>
      <c r="N163" s="31">
        <v>3035.35</v>
      </c>
      <c r="O163" s="42">
        <v>874750</v>
      </c>
      <c r="P163" s="43">
        <v>6.1589805825242719E-2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467.8</v>
      </c>
      <c r="F164" s="40">
        <v>467.2166666666667</v>
      </c>
      <c r="G164" s="41">
        <v>464.58333333333337</v>
      </c>
      <c r="H164" s="41">
        <v>461.36666666666667</v>
      </c>
      <c r="I164" s="41">
        <v>458.73333333333335</v>
      </c>
      <c r="J164" s="41">
        <v>470.43333333333339</v>
      </c>
      <c r="K164" s="41">
        <v>473.06666666666672</v>
      </c>
      <c r="L164" s="41">
        <v>476.28333333333342</v>
      </c>
      <c r="M164" s="31">
        <v>469.85</v>
      </c>
      <c r="N164" s="31">
        <v>464</v>
      </c>
      <c r="O164" s="42">
        <v>2980500</v>
      </c>
      <c r="P164" s="43">
        <v>1.4293006636038795E-2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890.15</v>
      </c>
      <c r="F165" s="40">
        <v>885.19999999999993</v>
      </c>
      <c r="G165" s="41">
        <v>874.59999999999991</v>
      </c>
      <c r="H165" s="41">
        <v>859.05</v>
      </c>
      <c r="I165" s="41">
        <v>848.44999999999993</v>
      </c>
      <c r="J165" s="41">
        <v>900.74999999999989</v>
      </c>
      <c r="K165" s="41">
        <v>911.35</v>
      </c>
      <c r="L165" s="41">
        <v>926.89999999999986</v>
      </c>
      <c r="M165" s="31">
        <v>895.8</v>
      </c>
      <c r="N165" s="31">
        <v>869.65</v>
      </c>
      <c r="O165" s="42">
        <v>1090400</v>
      </c>
      <c r="P165" s="43">
        <v>-1.4416775884665793E-2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584.54999999999995</v>
      </c>
      <c r="F166" s="40">
        <v>584.18333333333328</v>
      </c>
      <c r="G166" s="41">
        <v>580.41666666666652</v>
      </c>
      <c r="H166" s="41">
        <v>576.28333333333319</v>
      </c>
      <c r="I166" s="41">
        <v>572.51666666666642</v>
      </c>
      <c r="J166" s="41">
        <v>588.31666666666661</v>
      </c>
      <c r="K166" s="41">
        <v>592.08333333333326</v>
      </c>
      <c r="L166" s="41">
        <v>596.2166666666667</v>
      </c>
      <c r="M166" s="31">
        <v>587.95000000000005</v>
      </c>
      <c r="N166" s="31">
        <v>580.04999999999995</v>
      </c>
      <c r="O166" s="42">
        <v>6351800</v>
      </c>
      <c r="P166" s="43">
        <v>-4.7249055018899623E-2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1432.25</v>
      </c>
      <c r="F167" s="40">
        <v>1440.6833333333334</v>
      </c>
      <c r="G167" s="41">
        <v>1406.7166666666667</v>
      </c>
      <c r="H167" s="41">
        <v>1381.1833333333334</v>
      </c>
      <c r="I167" s="41">
        <v>1347.2166666666667</v>
      </c>
      <c r="J167" s="41">
        <v>1466.2166666666667</v>
      </c>
      <c r="K167" s="41">
        <v>1500.1833333333334</v>
      </c>
      <c r="L167" s="41">
        <v>1525.7166666666667</v>
      </c>
      <c r="M167" s="31">
        <v>1474.65</v>
      </c>
      <c r="N167" s="31">
        <v>1415.15</v>
      </c>
      <c r="O167" s="42">
        <v>1717100</v>
      </c>
      <c r="P167" s="43">
        <v>1.8264840182648401E-2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7605</v>
      </c>
      <c r="F168" s="40">
        <v>7549.583333333333</v>
      </c>
      <c r="G168" s="41">
        <v>7462.3666666666659</v>
      </c>
      <c r="H168" s="41">
        <v>7319.7333333333327</v>
      </c>
      <c r="I168" s="41">
        <v>7232.5166666666655</v>
      </c>
      <c r="J168" s="41">
        <v>7692.2166666666662</v>
      </c>
      <c r="K168" s="41">
        <v>7779.4333333333334</v>
      </c>
      <c r="L168" s="41">
        <v>7922.0666666666666</v>
      </c>
      <c r="M168" s="31">
        <v>7636.8</v>
      </c>
      <c r="N168" s="31">
        <v>7406.95</v>
      </c>
      <c r="O168" s="42">
        <v>2072700</v>
      </c>
      <c r="P168" s="43">
        <v>-0.1080557707203718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820</v>
      </c>
      <c r="F169" s="40">
        <v>818.55000000000007</v>
      </c>
      <c r="G169" s="41">
        <v>808.70000000000016</v>
      </c>
      <c r="H169" s="41">
        <v>797.40000000000009</v>
      </c>
      <c r="I169" s="41">
        <v>787.55000000000018</v>
      </c>
      <c r="J169" s="41">
        <v>829.85000000000014</v>
      </c>
      <c r="K169" s="41">
        <v>839.7</v>
      </c>
      <c r="L169" s="41">
        <v>851.00000000000011</v>
      </c>
      <c r="M169" s="31">
        <v>828.4</v>
      </c>
      <c r="N169" s="31">
        <v>807.25</v>
      </c>
      <c r="O169" s="42">
        <v>24020100</v>
      </c>
      <c r="P169" s="43">
        <v>3.3668205267445017E-3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272.35000000000002</v>
      </c>
      <c r="F170" s="40">
        <v>271.11666666666667</v>
      </c>
      <c r="G170" s="41">
        <v>268.33333333333337</v>
      </c>
      <c r="H170" s="41">
        <v>264.31666666666672</v>
      </c>
      <c r="I170" s="41">
        <v>261.53333333333342</v>
      </c>
      <c r="J170" s="41">
        <v>275.13333333333333</v>
      </c>
      <c r="K170" s="41">
        <v>277.91666666666663</v>
      </c>
      <c r="L170" s="41">
        <v>281.93333333333328</v>
      </c>
      <c r="M170" s="31">
        <v>273.89999999999998</v>
      </c>
      <c r="N170" s="31">
        <v>267.10000000000002</v>
      </c>
      <c r="O170" s="42">
        <v>120754300</v>
      </c>
      <c r="P170" s="43">
        <v>1.4110541251204083E-2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1028.75</v>
      </c>
      <c r="F171" s="40">
        <v>1034.1166666666668</v>
      </c>
      <c r="G171" s="41">
        <v>1021.8333333333335</v>
      </c>
      <c r="H171" s="41">
        <v>1014.9166666666667</v>
      </c>
      <c r="I171" s="41">
        <v>1002.6333333333334</v>
      </c>
      <c r="J171" s="41">
        <v>1041.0333333333335</v>
      </c>
      <c r="K171" s="41">
        <v>1053.3166666666668</v>
      </c>
      <c r="L171" s="41">
        <v>1060.2333333333336</v>
      </c>
      <c r="M171" s="31">
        <v>1046.4000000000001</v>
      </c>
      <c r="N171" s="31">
        <v>1027.2</v>
      </c>
      <c r="O171" s="42">
        <v>3662500</v>
      </c>
      <c r="P171" s="43">
        <v>0.15481633296547376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591</v>
      </c>
      <c r="F172" s="40">
        <v>593.2166666666667</v>
      </c>
      <c r="G172" s="41">
        <v>587.13333333333344</v>
      </c>
      <c r="H172" s="41">
        <v>583.26666666666677</v>
      </c>
      <c r="I172" s="41">
        <v>577.18333333333351</v>
      </c>
      <c r="J172" s="41">
        <v>597.08333333333337</v>
      </c>
      <c r="K172" s="41">
        <v>603.16666666666663</v>
      </c>
      <c r="L172" s="41">
        <v>607.0333333333333</v>
      </c>
      <c r="M172" s="31">
        <v>599.29999999999995</v>
      </c>
      <c r="N172" s="31">
        <v>589.35</v>
      </c>
      <c r="O172" s="42">
        <v>31542400</v>
      </c>
      <c r="P172" s="43">
        <v>-5.4076099995201764E-2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205.5</v>
      </c>
      <c r="F173" s="40">
        <v>206.36666666666667</v>
      </c>
      <c r="G173" s="41">
        <v>203.53333333333336</v>
      </c>
      <c r="H173" s="41">
        <v>201.56666666666669</v>
      </c>
      <c r="I173" s="41">
        <v>198.73333333333338</v>
      </c>
      <c r="J173" s="41">
        <v>208.33333333333334</v>
      </c>
      <c r="K173" s="41">
        <v>211.16666666666666</v>
      </c>
      <c r="L173" s="41">
        <v>213.13333333333333</v>
      </c>
      <c r="M173" s="31">
        <v>209.2</v>
      </c>
      <c r="N173" s="31">
        <v>204.4</v>
      </c>
      <c r="O173" s="42">
        <v>64869000</v>
      </c>
      <c r="P173" s="43">
        <v>1.7409306921375805E-2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44404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44" t="s">
        <v>16</v>
      </c>
      <c r="B8" s="446"/>
      <c r="C8" s="450" t="s">
        <v>20</v>
      </c>
      <c r="D8" s="450" t="s">
        <v>21</v>
      </c>
      <c r="E8" s="441" t="s">
        <v>22</v>
      </c>
      <c r="F8" s="442"/>
      <c r="G8" s="443"/>
      <c r="H8" s="441" t="s">
        <v>23</v>
      </c>
      <c r="I8" s="442"/>
      <c r="J8" s="443"/>
      <c r="K8" s="26"/>
      <c r="L8" s="55"/>
      <c r="M8" s="55"/>
      <c r="N8" s="1"/>
      <c r="O8" s="1"/>
    </row>
    <row r="9" spans="1:15" ht="36" customHeight="1">
      <c r="A9" s="448"/>
      <c r="B9" s="449"/>
      <c r="C9" s="449"/>
      <c r="D9" s="4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15824.45</v>
      </c>
      <c r="D10" s="35">
        <v>15838.266666666668</v>
      </c>
      <c r="E10" s="35">
        <v>15783.183333333336</v>
      </c>
      <c r="F10" s="35">
        <v>15741.916666666668</v>
      </c>
      <c r="G10" s="35">
        <v>15686.833333333336</v>
      </c>
      <c r="H10" s="35">
        <v>15879.533333333336</v>
      </c>
      <c r="I10" s="35">
        <v>15934.616666666669</v>
      </c>
      <c r="J10" s="35">
        <v>15975.883333333337</v>
      </c>
      <c r="K10" s="37">
        <v>15893.35</v>
      </c>
      <c r="L10" s="37">
        <v>15797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34949.699999999997</v>
      </c>
      <c r="D11" s="40">
        <v>34919.15</v>
      </c>
      <c r="E11" s="40">
        <v>34700.100000000006</v>
      </c>
      <c r="F11" s="40">
        <v>34450.500000000007</v>
      </c>
      <c r="G11" s="40">
        <v>34231.450000000012</v>
      </c>
      <c r="H11" s="40">
        <v>35168.75</v>
      </c>
      <c r="I11" s="40">
        <v>35387.800000000003</v>
      </c>
      <c r="J11" s="40">
        <v>35637.399999999994</v>
      </c>
      <c r="K11" s="31">
        <v>35138.199999999997</v>
      </c>
      <c r="L11" s="31">
        <v>34669.550000000003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2042.65</v>
      </c>
      <c r="D12" s="40">
        <v>2043.05</v>
      </c>
      <c r="E12" s="40">
        <v>2031</v>
      </c>
      <c r="F12" s="40">
        <v>2019.3500000000001</v>
      </c>
      <c r="G12" s="40">
        <v>2007.3000000000002</v>
      </c>
      <c r="H12" s="40">
        <v>2054.6999999999998</v>
      </c>
      <c r="I12" s="40">
        <v>2066.7499999999995</v>
      </c>
      <c r="J12" s="40">
        <v>2078.3999999999996</v>
      </c>
      <c r="K12" s="31">
        <v>2055.1</v>
      </c>
      <c r="L12" s="31">
        <v>2031.4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4446.5</v>
      </c>
      <c r="D13" s="40">
        <v>4452.1500000000005</v>
      </c>
      <c r="E13" s="40">
        <v>4430.0500000000011</v>
      </c>
      <c r="F13" s="40">
        <v>4413.6000000000004</v>
      </c>
      <c r="G13" s="40">
        <v>4391.5000000000009</v>
      </c>
      <c r="H13" s="40">
        <v>4468.6000000000013</v>
      </c>
      <c r="I13" s="40">
        <v>4490.7000000000016</v>
      </c>
      <c r="J13" s="40">
        <v>4507.1500000000015</v>
      </c>
      <c r="K13" s="31">
        <v>4474.25</v>
      </c>
      <c r="L13" s="31">
        <v>4435.7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29940.400000000001</v>
      </c>
      <c r="D14" s="40">
        <v>29979.733333333337</v>
      </c>
      <c r="E14" s="40">
        <v>29820.266666666674</v>
      </c>
      <c r="F14" s="40">
        <v>29700.133333333335</v>
      </c>
      <c r="G14" s="40">
        <v>29540.666666666672</v>
      </c>
      <c r="H14" s="40">
        <v>30099.866666666676</v>
      </c>
      <c r="I14" s="40">
        <v>30259.333333333336</v>
      </c>
      <c r="J14" s="40">
        <v>30379.466666666678</v>
      </c>
      <c r="K14" s="31">
        <v>30139.200000000001</v>
      </c>
      <c r="L14" s="31">
        <v>29859.599999999999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3589.9</v>
      </c>
      <c r="D15" s="40">
        <v>3594.85</v>
      </c>
      <c r="E15" s="40">
        <v>3575.5</v>
      </c>
      <c r="F15" s="40">
        <v>3561.1</v>
      </c>
      <c r="G15" s="40">
        <v>3541.75</v>
      </c>
      <c r="H15" s="40">
        <v>3609.25</v>
      </c>
      <c r="I15" s="40">
        <v>3628.5999999999995</v>
      </c>
      <c r="J15" s="40">
        <v>3643</v>
      </c>
      <c r="K15" s="31">
        <v>3614.2</v>
      </c>
      <c r="L15" s="31">
        <v>3580.45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7549.05</v>
      </c>
      <c r="D16" s="40">
        <v>7567.0333333333328</v>
      </c>
      <c r="E16" s="40">
        <v>7519.5666666666657</v>
      </c>
      <c r="F16" s="40">
        <v>7490.083333333333</v>
      </c>
      <c r="G16" s="40">
        <v>7442.6166666666659</v>
      </c>
      <c r="H16" s="40">
        <v>7596.5166666666655</v>
      </c>
      <c r="I16" s="40">
        <v>7643.9833333333327</v>
      </c>
      <c r="J16" s="40">
        <v>7673.4666666666653</v>
      </c>
      <c r="K16" s="31">
        <v>7614.5</v>
      </c>
      <c r="L16" s="31">
        <v>7537.55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2369.1999999999998</v>
      </c>
      <c r="D17" s="40">
        <v>2350.7000000000003</v>
      </c>
      <c r="E17" s="40">
        <v>2326.6000000000004</v>
      </c>
      <c r="F17" s="40">
        <v>2284</v>
      </c>
      <c r="G17" s="40">
        <v>2259.9</v>
      </c>
      <c r="H17" s="40">
        <v>2393.3000000000006</v>
      </c>
      <c r="I17" s="40">
        <v>2417.4</v>
      </c>
      <c r="J17" s="40">
        <v>2460.0000000000009</v>
      </c>
      <c r="K17" s="31">
        <v>2374.8000000000002</v>
      </c>
      <c r="L17" s="31">
        <v>2308.1</v>
      </c>
      <c r="M17" s="31">
        <v>6.9539299999999997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1179.5</v>
      </c>
      <c r="D18" s="40">
        <v>1176.1000000000001</v>
      </c>
      <c r="E18" s="40">
        <v>1161.2000000000003</v>
      </c>
      <c r="F18" s="40">
        <v>1142.9000000000001</v>
      </c>
      <c r="G18" s="40">
        <v>1128.0000000000002</v>
      </c>
      <c r="H18" s="40">
        <v>1194.4000000000003</v>
      </c>
      <c r="I18" s="40">
        <v>1209.3000000000004</v>
      </c>
      <c r="J18" s="40">
        <v>1227.6000000000004</v>
      </c>
      <c r="K18" s="31">
        <v>1191</v>
      </c>
      <c r="L18" s="31">
        <v>1157.8</v>
      </c>
      <c r="M18" s="31">
        <v>12.19279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895.8</v>
      </c>
      <c r="D19" s="40">
        <v>893.31666666666661</v>
      </c>
      <c r="E19" s="40">
        <v>885.58333333333326</v>
      </c>
      <c r="F19" s="40">
        <v>875.36666666666667</v>
      </c>
      <c r="G19" s="40">
        <v>867.63333333333333</v>
      </c>
      <c r="H19" s="40">
        <v>903.53333333333319</v>
      </c>
      <c r="I19" s="40">
        <v>911.26666666666654</v>
      </c>
      <c r="J19" s="40">
        <v>921.48333333333312</v>
      </c>
      <c r="K19" s="31">
        <v>901.05</v>
      </c>
      <c r="L19" s="31">
        <v>883.1</v>
      </c>
      <c r="M19" s="31">
        <v>8.16371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17859.849999999999</v>
      </c>
      <c r="D20" s="40">
        <v>17821.600000000002</v>
      </c>
      <c r="E20" s="40">
        <v>17658.200000000004</v>
      </c>
      <c r="F20" s="40">
        <v>17456.550000000003</v>
      </c>
      <c r="G20" s="40">
        <v>17293.150000000005</v>
      </c>
      <c r="H20" s="40">
        <v>18023.250000000004</v>
      </c>
      <c r="I20" s="40">
        <v>18186.650000000005</v>
      </c>
      <c r="J20" s="40">
        <v>18388.300000000003</v>
      </c>
      <c r="K20" s="31">
        <v>17985</v>
      </c>
      <c r="L20" s="31">
        <v>17619.95</v>
      </c>
      <c r="M20" s="31">
        <v>7.3800000000000004E-2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1403.9</v>
      </c>
      <c r="D21" s="40">
        <v>1404.2333333333333</v>
      </c>
      <c r="E21" s="40">
        <v>1391.6666666666667</v>
      </c>
      <c r="F21" s="40">
        <v>1379.4333333333334</v>
      </c>
      <c r="G21" s="40">
        <v>1366.8666666666668</v>
      </c>
      <c r="H21" s="40">
        <v>1416.4666666666667</v>
      </c>
      <c r="I21" s="40">
        <v>1429.0333333333333</v>
      </c>
      <c r="J21" s="40">
        <v>1441.2666666666667</v>
      </c>
      <c r="K21" s="31">
        <v>1416.8</v>
      </c>
      <c r="L21" s="31">
        <v>1392</v>
      </c>
      <c r="M21" s="31">
        <v>20.54318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942.2</v>
      </c>
      <c r="D22" s="40">
        <v>950.76666666666677</v>
      </c>
      <c r="E22" s="40">
        <v>926.53333333333353</v>
      </c>
      <c r="F22" s="40">
        <v>910.86666666666679</v>
      </c>
      <c r="G22" s="40">
        <v>886.63333333333355</v>
      </c>
      <c r="H22" s="40">
        <v>966.43333333333351</v>
      </c>
      <c r="I22" s="40">
        <v>990.66666666666686</v>
      </c>
      <c r="J22" s="40">
        <v>1006.3333333333335</v>
      </c>
      <c r="K22" s="31">
        <v>975</v>
      </c>
      <c r="L22" s="31">
        <v>935.1</v>
      </c>
      <c r="M22" s="31">
        <v>0.95733000000000001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682.8</v>
      </c>
      <c r="D23" s="40">
        <v>682.73333333333323</v>
      </c>
      <c r="E23" s="40">
        <v>674.51666666666642</v>
      </c>
      <c r="F23" s="40">
        <v>666.23333333333323</v>
      </c>
      <c r="G23" s="40">
        <v>658.01666666666642</v>
      </c>
      <c r="H23" s="40">
        <v>691.01666666666642</v>
      </c>
      <c r="I23" s="40">
        <v>699.23333333333335</v>
      </c>
      <c r="J23" s="40">
        <v>707.51666666666642</v>
      </c>
      <c r="K23" s="31">
        <v>690.95</v>
      </c>
      <c r="L23" s="31">
        <v>674.45</v>
      </c>
      <c r="M23" s="31">
        <v>53.391159999999999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907.45</v>
      </c>
      <c r="D24" s="40">
        <v>892.48333333333323</v>
      </c>
      <c r="E24" s="40">
        <v>869.96666666666647</v>
      </c>
      <c r="F24" s="40">
        <v>832.48333333333323</v>
      </c>
      <c r="G24" s="40">
        <v>809.96666666666647</v>
      </c>
      <c r="H24" s="40">
        <v>929.96666666666647</v>
      </c>
      <c r="I24" s="40">
        <v>952.48333333333312</v>
      </c>
      <c r="J24" s="40">
        <v>989.96666666666647</v>
      </c>
      <c r="K24" s="31">
        <v>915</v>
      </c>
      <c r="L24" s="31">
        <v>855</v>
      </c>
      <c r="M24" s="31">
        <v>1.9417899999999999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939.7</v>
      </c>
      <c r="D25" s="40">
        <v>944.9</v>
      </c>
      <c r="E25" s="40">
        <v>924.8</v>
      </c>
      <c r="F25" s="40">
        <v>909.9</v>
      </c>
      <c r="G25" s="40">
        <v>889.8</v>
      </c>
      <c r="H25" s="40">
        <v>959.8</v>
      </c>
      <c r="I25" s="40">
        <v>979.90000000000009</v>
      </c>
      <c r="J25" s="40">
        <v>994.8</v>
      </c>
      <c r="K25" s="31">
        <v>965</v>
      </c>
      <c r="L25" s="31">
        <v>930</v>
      </c>
      <c r="M25" s="31">
        <v>0.56957000000000002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117.65</v>
      </c>
      <c r="D26" s="40">
        <v>118.2</v>
      </c>
      <c r="E26" s="40">
        <v>117.05000000000001</v>
      </c>
      <c r="F26" s="40">
        <v>116.45</v>
      </c>
      <c r="G26" s="40">
        <v>115.30000000000001</v>
      </c>
      <c r="H26" s="40">
        <v>118.80000000000001</v>
      </c>
      <c r="I26" s="40">
        <v>119.95000000000002</v>
      </c>
      <c r="J26" s="40">
        <v>120.55000000000001</v>
      </c>
      <c r="K26" s="31">
        <v>119.35</v>
      </c>
      <c r="L26" s="31">
        <v>117.6</v>
      </c>
      <c r="M26" s="31">
        <v>23.968669999999999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217.15</v>
      </c>
      <c r="D27" s="40">
        <v>217.61666666666667</v>
      </c>
      <c r="E27" s="40">
        <v>214.63333333333335</v>
      </c>
      <c r="F27" s="40">
        <v>212.11666666666667</v>
      </c>
      <c r="G27" s="40">
        <v>209.13333333333335</v>
      </c>
      <c r="H27" s="40">
        <v>220.13333333333335</v>
      </c>
      <c r="I27" s="40">
        <v>223.1166666666667</v>
      </c>
      <c r="J27" s="40">
        <v>225.63333333333335</v>
      </c>
      <c r="K27" s="31">
        <v>220.6</v>
      </c>
      <c r="L27" s="31">
        <v>215.1</v>
      </c>
      <c r="M27" s="31">
        <v>19.46142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2216.5500000000002</v>
      </c>
      <c r="D28" s="40">
        <v>2202.3833333333332</v>
      </c>
      <c r="E28" s="40">
        <v>2161.8166666666666</v>
      </c>
      <c r="F28" s="40">
        <v>2107.0833333333335</v>
      </c>
      <c r="G28" s="40">
        <v>2066.5166666666669</v>
      </c>
      <c r="H28" s="40">
        <v>2257.1166666666663</v>
      </c>
      <c r="I28" s="40">
        <v>2297.6833333333329</v>
      </c>
      <c r="J28" s="40">
        <v>2352.4166666666661</v>
      </c>
      <c r="K28" s="31">
        <v>2242.9499999999998</v>
      </c>
      <c r="L28" s="31">
        <v>2147.65</v>
      </c>
      <c r="M28" s="31">
        <v>1.2452099999999999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909.8</v>
      </c>
      <c r="D29" s="40">
        <v>920.31666666666661</v>
      </c>
      <c r="E29" s="40">
        <v>890.63333333333321</v>
      </c>
      <c r="F29" s="40">
        <v>871.46666666666658</v>
      </c>
      <c r="G29" s="40">
        <v>841.78333333333319</v>
      </c>
      <c r="H29" s="40">
        <v>939.48333333333323</v>
      </c>
      <c r="I29" s="40">
        <v>969.16666666666663</v>
      </c>
      <c r="J29" s="40">
        <v>988.33333333333326</v>
      </c>
      <c r="K29" s="31">
        <v>950</v>
      </c>
      <c r="L29" s="31">
        <v>901.15</v>
      </c>
      <c r="M29" s="31">
        <v>7.6799099999999996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3427.4</v>
      </c>
      <c r="D30" s="40">
        <v>3427.2833333333328</v>
      </c>
      <c r="E30" s="40">
        <v>3390.5666666666657</v>
      </c>
      <c r="F30" s="40">
        <v>3353.7333333333327</v>
      </c>
      <c r="G30" s="40">
        <v>3317.0166666666655</v>
      </c>
      <c r="H30" s="40">
        <v>3464.1166666666659</v>
      </c>
      <c r="I30" s="40">
        <v>3500.833333333333</v>
      </c>
      <c r="J30" s="40">
        <v>3537.6666666666661</v>
      </c>
      <c r="K30" s="31">
        <v>3464</v>
      </c>
      <c r="L30" s="31">
        <v>3390.45</v>
      </c>
      <c r="M30" s="31">
        <v>1.31243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724.2</v>
      </c>
      <c r="D31" s="40">
        <v>724.73333333333323</v>
      </c>
      <c r="E31" s="40">
        <v>719.46666666666647</v>
      </c>
      <c r="F31" s="40">
        <v>714.73333333333323</v>
      </c>
      <c r="G31" s="40">
        <v>709.46666666666647</v>
      </c>
      <c r="H31" s="40">
        <v>729.46666666666647</v>
      </c>
      <c r="I31" s="40">
        <v>734.73333333333312</v>
      </c>
      <c r="J31" s="40">
        <v>739.46666666666647</v>
      </c>
      <c r="K31" s="31">
        <v>730</v>
      </c>
      <c r="L31" s="31">
        <v>720</v>
      </c>
      <c r="M31" s="31">
        <v>4.8018900000000002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408.1</v>
      </c>
      <c r="D32" s="40">
        <v>402.84999999999997</v>
      </c>
      <c r="E32" s="40">
        <v>396.19999999999993</v>
      </c>
      <c r="F32" s="40">
        <v>384.29999999999995</v>
      </c>
      <c r="G32" s="40">
        <v>377.64999999999992</v>
      </c>
      <c r="H32" s="40">
        <v>414.74999999999994</v>
      </c>
      <c r="I32" s="40">
        <v>421.39999999999992</v>
      </c>
      <c r="J32" s="40">
        <v>433.29999999999995</v>
      </c>
      <c r="K32" s="31">
        <v>409.5</v>
      </c>
      <c r="L32" s="31">
        <v>390.95</v>
      </c>
      <c r="M32" s="31">
        <v>85.861949999999993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4100.3500000000004</v>
      </c>
      <c r="D33" s="40">
        <v>4063.0500000000006</v>
      </c>
      <c r="E33" s="40">
        <v>3967.3000000000011</v>
      </c>
      <c r="F33" s="40">
        <v>3834.2500000000005</v>
      </c>
      <c r="G33" s="40">
        <v>3738.5000000000009</v>
      </c>
      <c r="H33" s="40">
        <v>4196.1000000000013</v>
      </c>
      <c r="I33" s="40">
        <v>4291.8500000000004</v>
      </c>
      <c r="J33" s="40">
        <v>4424.9000000000015</v>
      </c>
      <c r="K33" s="31">
        <v>4158.8</v>
      </c>
      <c r="L33" s="31">
        <v>3930</v>
      </c>
      <c r="M33" s="31">
        <v>19.825310000000002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222.25</v>
      </c>
      <c r="D34" s="40">
        <v>223.35</v>
      </c>
      <c r="E34" s="40">
        <v>220.6</v>
      </c>
      <c r="F34" s="40">
        <v>218.95</v>
      </c>
      <c r="G34" s="40">
        <v>216.2</v>
      </c>
      <c r="H34" s="40">
        <v>225</v>
      </c>
      <c r="I34" s="40">
        <v>227.75</v>
      </c>
      <c r="J34" s="40">
        <v>229.4</v>
      </c>
      <c r="K34" s="31">
        <v>226.1</v>
      </c>
      <c r="L34" s="31">
        <v>221.7</v>
      </c>
      <c r="M34" s="31">
        <v>29.360019999999999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121.85</v>
      </c>
      <c r="D35" s="40">
        <v>122.56666666666668</v>
      </c>
      <c r="E35" s="40">
        <v>120.68333333333335</v>
      </c>
      <c r="F35" s="40">
        <v>119.51666666666668</v>
      </c>
      <c r="G35" s="40">
        <v>117.63333333333335</v>
      </c>
      <c r="H35" s="40">
        <v>123.73333333333335</v>
      </c>
      <c r="I35" s="40">
        <v>125.61666666666667</v>
      </c>
      <c r="J35" s="40">
        <v>126.78333333333335</v>
      </c>
      <c r="K35" s="31">
        <v>124.45</v>
      </c>
      <c r="L35" s="31">
        <v>121.4</v>
      </c>
      <c r="M35" s="31">
        <v>70.111609999999999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3061.2</v>
      </c>
      <c r="D36" s="40">
        <v>3077.1333333333332</v>
      </c>
      <c r="E36" s="40">
        <v>3035.2666666666664</v>
      </c>
      <c r="F36" s="40">
        <v>3009.333333333333</v>
      </c>
      <c r="G36" s="40">
        <v>2967.4666666666662</v>
      </c>
      <c r="H36" s="40">
        <v>3103.0666666666666</v>
      </c>
      <c r="I36" s="40">
        <v>3144.9333333333334</v>
      </c>
      <c r="J36" s="40">
        <v>3170.8666666666668</v>
      </c>
      <c r="K36" s="31">
        <v>3119</v>
      </c>
      <c r="L36" s="31">
        <v>3051.2</v>
      </c>
      <c r="M36" s="31">
        <v>11.368840000000001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952.8</v>
      </c>
      <c r="D37" s="40">
        <v>957.58333333333337</v>
      </c>
      <c r="E37" s="40">
        <v>946.7166666666667</v>
      </c>
      <c r="F37" s="40">
        <v>940.63333333333333</v>
      </c>
      <c r="G37" s="40">
        <v>929.76666666666665</v>
      </c>
      <c r="H37" s="40">
        <v>963.66666666666674</v>
      </c>
      <c r="I37" s="40">
        <v>974.5333333333333</v>
      </c>
      <c r="J37" s="40">
        <v>980.61666666666679</v>
      </c>
      <c r="K37" s="31">
        <v>968.45</v>
      </c>
      <c r="L37" s="31">
        <v>951.5</v>
      </c>
      <c r="M37" s="31">
        <v>7.5342099999999999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3483.55</v>
      </c>
      <c r="D38" s="40">
        <v>3460.4500000000003</v>
      </c>
      <c r="E38" s="40">
        <v>3421.4000000000005</v>
      </c>
      <c r="F38" s="40">
        <v>3359.2500000000005</v>
      </c>
      <c r="G38" s="40">
        <v>3320.2000000000007</v>
      </c>
      <c r="H38" s="40">
        <v>3522.6000000000004</v>
      </c>
      <c r="I38" s="40">
        <v>3561.6500000000005</v>
      </c>
      <c r="J38" s="40">
        <v>3623.8</v>
      </c>
      <c r="K38" s="31">
        <v>3499.5</v>
      </c>
      <c r="L38" s="31">
        <v>3398.3</v>
      </c>
      <c r="M38" s="31">
        <v>3.1972800000000001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756.3</v>
      </c>
      <c r="D39" s="40">
        <v>753.76666666666677</v>
      </c>
      <c r="E39" s="40">
        <v>747.53333333333353</v>
      </c>
      <c r="F39" s="40">
        <v>738.76666666666677</v>
      </c>
      <c r="G39" s="40">
        <v>732.53333333333353</v>
      </c>
      <c r="H39" s="40">
        <v>762.53333333333353</v>
      </c>
      <c r="I39" s="40">
        <v>768.76666666666688</v>
      </c>
      <c r="J39" s="40">
        <v>777.53333333333353</v>
      </c>
      <c r="K39" s="31">
        <v>760</v>
      </c>
      <c r="L39" s="31">
        <v>745</v>
      </c>
      <c r="M39" s="31">
        <v>78.90992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3836.35</v>
      </c>
      <c r="D40" s="40">
        <v>3845.8833333333332</v>
      </c>
      <c r="E40" s="40">
        <v>3820.4666666666662</v>
      </c>
      <c r="F40" s="40">
        <v>3804.583333333333</v>
      </c>
      <c r="G40" s="40">
        <v>3779.1666666666661</v>
      </c>
      <c r="H40" s="40">
        <v>3861.7666666666664</v>
      </c>
      <c r="I40" s="40">
        <v>3887.1833333333334</v>
      </c>
      <c r="J40" s="40">
        <v>3903.0666666666666</v>
      </c>
      <c r="K40" s="31">
        <v>3871.3</v>
      </c>
      <c r="L40" s="31">
        <v>3830</v>
      </c>
      <c r="M40" s="31">
        <v>4.08134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6162.45</v>
      </c>
      <c r="D41" s="40">
        <v>6163.583333333333</v>
      </c>
      <c r="E41" s="40">
        <v>6128.8666666666659</v>
      </c>
      <c r="F41" s="40">
        <v>6095.2833333333328</v>
      </c>
      <c r="G41" s="40">
        <v>6060.5666666666657</v>
      </c>
      <c r="H41" s="40">
        <v>6197.1666666666661</v>
      </c>
      <c r="I41" s="40">
        <v>6231.8833333333332</v>
      </c>
      <c r="J41" s="40">
        <v>6265.4666666666662</v>
      </c>
      <c r="K41" s="31">
        <v>6198.3</v>
      </c>
      <c r="L41" s="31">
        <v>6130</v>
      </c>
      <c r="M41" s="31">
        <v>7.3350200000000001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13525.05</v>
      </c>
      <c r="D42" s="40">
        <v>13418.466666666667</v>
      </c>
      <c r="E42" s="40">
        <v>13261.483333333334</v>
      </c>
      <c r="F42" s="40">
        <v>12997.916666666666</v>
      </c>
      <c r="G42" s="40">
        <v>12840.933333333332</v>
      </c>
      <c r="H42" s="40">
        <v>13682.033333333335</v>
      </c>
      <c r="I42" s="40">
        <v>13839.016666666668</v>
      </c>
      <c r="J42" s="40">
        <v>14102.583333333336</v>
      </c>
      <c r="K42" s="31">
        <v>13575.45</v>
      </c>
      <c r="L42" s="31">
        <v>13154.9</v>
      </c>
      <c r="M42" s="31">
        <v>4.2117000000000004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3881.9</v>
      </c>
      <c r="D43" s="40">
        <v>3865.7166666666667</v>
      </c>
      <c r="E43" s="40">
        <v>3842.4333333333334</v>
      </c>
      <c r="F43" s="40">
        <v>3802.9666666666667</v>
      </c>
      <c r="G43" s="40">
        <v>3779.6833333333334</v>
      </c>
      <c r="H43" s="40">
        <v>3905.1833333333334</v>
      </c>
      <c r="I43" s="40">
        <v>3928.4666666666672</v>
      </c>
      <c r="J43" s="40">
        <v>3967.9333333333334</v>
      </c>
      <c r="K43" s="31">
        <v>3889</v>
      </c>
      <c r="L43" s="31">
        <v>3826.25</v>
      </c>
      <c r="M43" s="31">
        <v>0.18201999999999999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2335.6999999999998</v>
      </c>
      <c r="D44" s="40">
        <v>2338.15</v>
      </c>
      <c r="E44" s="40">
        <v>2317.65</v>
      </c>
      <c r="F44" s="40">
        <v>2299.6</v>
      </c>
      <c r="G44" s="40">
        <v>2279.1</v>
      </c>
      <c r="H44" s="40">
        <v>2356.2000000000003</v>
      </c>
      <c r="I44" s="40">
        <v>2376.7000000000003</v>
      </c>
      <c r="J44" s="40">
        <v>2394.7500000000005</v>
      </c>
      <c r="K44" s="31">
        <v>2358.65</v>
      </c>
      <c r="L44" s="31">
        <v>2320.1</v>
      </c>
      <c r="M44" s="31">
        <v>1.4368700000000001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297.75</v>
      </c>
      <c r="D45" s="40">
        <v>300.51666666666665</v>
      </c>
      <c r="E45" s="40">
        <v>294.23333333333329</v>
      </c>
      <c r="F45" s="40">
        <v>290.71666666666664</v>
      </c>
      <c r="G45" s="40">
        <v>284.43333333333328</v>
      </c>
      <c r="H45" s="40">
        <v>304.0333333333333</v>
      </c>
      <c r="I45" s="40">
        <v>310.31666666666661</v>
      </c>
      <c r="J45" s="40">
        <v>313.83333333333331</v>
      </c>
      <c r="K45" s="31">
        <v>306.8</v>
      </c>
      <c r="L45" s="31">
        <v>297</v>
      </c>
      <c r="M45" s="31">
        <v>52.60125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79.75</v>
      </c>
      <c r="D46" s="40">
        <v>79.649999999999991</v>
      </c>
      <c r="E46" s="40">
        <v>79.09999999999998</v>
      </c>
      <c r="F46" s="40">
        <v>78.449999999999989</v>
      </c>
      <c r="G46" s="40">
        <v>77.899999999999977</v>
      </c>
      <c r="H46" s="40">
        <v>80.299999999999983</v>
      </c>
      <c r="I46" s="40">
        <v>80.849999999999994</v>
      </c>
      <c r="J46" s="40">
        <v>81.499999999999986</v>
      </c>
      <c r="K46" s="31">
        <v>80.2</v>
      </c>
      <c r="L46" s="31">
        <v>79</v>
      </c>
      <c r="M46" s="31">
        <v>218.09568999999999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71.849999999999994</v>
      </c>
      <c r="D47" s="40">
        <v>72.083333333333329</v>
      </c>
      <c r="E47" s="40">
        <v>71.266666666666652</v>
      </c>
      <c r="F47" s="40">
        <v>70.683333333333323</v>
      </c>
      <c r="G47" s="40">
        <v>69.866666666666646</v>
      </c>
      <c r="H47" s="40">
        <v>72.666666666666657</v>
      </c>
      <c r="I47" s="40">
        <v>73.483333333333348</v>
      </c>
      <c r="J47" s="40">
        <v>74.066666666666663</v>
      </c>
      <c r="K47" s="31">
        <v>72.900000000000006</v>
      </c>
      <c r="L47" s="31">
        <v>71.5</v>
      </c>
      <c r="M47" s="31">
        <v>12.60084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1577.2</v>
      </c>
      <c r="D48" s="40">
        <v>1586.0833333333333</v>
      </c>
      <c r="E48" s="40">
        <v>1564.1166666666666</v>
      </c>
      <c r="F48" s="40">
        <v>1551.0333333333333</v>
      </c>
      <c r="G48" s="40">
        <v>1529.0666666666666</v>
      </c>
      <c r="H48" s="40">
        <v>1599.1666666666665</v>
      </c>
      <c r="I48" s="40">
        <v>1621.1333333333332</v>
      </c>
      <c r="J48" s="40">
        <v>1634.2166666666665</v>
      </c>
      <c r="K48" s="31">
        <v>1608.05</v>
      </c>
      <c r="L48" s="31">
        <v>1573</v>
      </c>
      <c r="M48" s="31">
        <v>2.8557700000000001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849.75</v>
      </c>
      <c r="D49" s="40">
        <v>850.86666666666667</v>
      </c>
      <c r="E49" s="40">
        <v>843.7833333333333</v>
      </c>
      <c r="F49" s="40">
        <v>837.81666666666661</v>
      </c>
      <c r="G49" s="40">
        <v>830.73333333333323</v>
      </c>
      <c r="H49" s="40">
        <v>856.83333333333337</v>
      </c>
      <c r="I49" s="40">
        <v>863.91666666666663</v>
      </c>
      <c r="J49" s="40">
        <v>869.88333333333344</v>
      </c>
      <c r="K49" s="31">
        <v>857.95</v>
      </c>
      <c r="L49" s="31">
        <v>844.9</v>
      </c>
      <c r="M49" s="31">
        <v>6.7326499999999996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184.6</v>
      </c>
      <c r="D50" s="40">
        <v>183.26666666666665</v>
      </c>
      <c r="E50" s="40">
        <v>181.5333333333333</v>
      </c>
      <c r="F50" s="40">
        <v>178.46666666666664</v>
      </c>
      <c r="G50" s="40">
        <v>176.73333333333329</v>
      </c>
      <c r="H50" s="40">
        <v>186.33333333333331</v>
      </c>
      <c r="I50" s="40">
        <v>188.06666666666666</v>
      </c>
      <c r="J50" s="40">
        <v>191.13333333333333</v>
      </c>
      <c r="K50" s="31">
        <v>185</v>
      </c>
      <c r="L50" s="31">
        <v>180.2</v>
      </c>
      <c r="M50" s="31">
        <v>45.844200000000001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783.7</v>
      </c>
      <c r="D51" s="40">
        <v>786.19999999999993</v>
      </c>
      <c r="E51" s="40">
        <v>777.49999999999989</v>
      </c>
      <c r="F51" s="40">
        <v>771.3</v>
      </c>
      <c r="G51" s="40">
        <v>762.59999999999991</v>
      </c>
      <c r="H51" s="40">
        <v>792.39999999999986</v>
      </c>
      <c r="I51" s="40">
        <v>801.09999999999991</v>
      </c>
      <c r="J51" s="40">
        <v>807.29999999999984</v>
      </c>
      <c r="K51" s="31">
        <v>794.9</v>
      </c>
      <c r="L51" s="31">
        <v>780</v>
      </c>
      <c r="M51" s="31">
        <v>12.568530000000001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62.7</v>
      </c>
      <c r="D52" s="40">
        <v>63.066666666666663</v>
      </c>
      <c r="E52" s="40">
        <v>62.133333333333326</v>
      </c>
      <c r="F52" s="40">
        <v>61.566666666666663</v>
      </c>
      <c r="G52" s="40">
        <v>60.633333333333326</v>
      </c>
      <c r="H52" s="40">
        <v>63.633333333333326</v>
      </c>
      <c r="I52" s="40">
        <v>64.566666666666663</v>
      </c>
      <c r="J52" s="40">
        <v>65.133333333333326</v>
      </c>
      <c r="K52" s="31">
        <v>64</v>
      </c>
      <c r="L52" s="31">
        <v>62.5</v>
      </c>
      <c r="M52" s="31">
        <v>208.30092999999999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456</v>
      </c>
      <c r="D53" s="40">
        <v>457.88333333333338</v>
      </c>
      <c r="E53" s="40">
        <v>453.21666666666675</v>
      </c>
      <c r="F53" s="40">
        <v>450.43333333333339</v>
      </c>
      <c r="G53" s="40">
        <v>445.76666666666677</v>
      </c>
      <c r="H53" s="40">
        <v>460.66666666666674</v>
      </c>
      <c r="I53" s="40">
        <v>465.33333333333337</v>
      </c>
      <c r="J53" s="40">
        <v>468.11666666666673</v>
      </c>
      <c r="K53" s="31">
        <v>462.55</v>
      </c>
      <c r="L53" s="31">
        <v>455.1</v>
      </c>
      <c r="M53" s="31">
        <v>25.88738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544.04999999999995</v>
      </c>
      <c r="D54" s="40">
        <v>546.66666666666663</v>
      </c>
      <c r="E54" s="40">
        <v>539.48333333333323</v>
      </c>
      <c r="F54" s="40">
        <v>534.91666666666663</v>
      </c>
      <c r="G54" s="40">
        <v>527.73333333333323</v>
      </c>
      <c r="H54" s="40">
        <v>551.23333333333323</v>
      </c>
      <c r="I54" s="40">
        <v>558.41666666666663</v>
      </c>
      <c r="J54" s="40">
        <v>562.98333333333323</v>
      </c>
      <c r="K54" s="31">
        <v>553.85</v>
      </c>
      <c r="L54" s="31">
        <v>542.1</v>
      </c>
      <c r="M54" s="31">
        <v>51.184930000000001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389.5</v>
      </c>
      <c r="D55" s="40">
        <v>392.15000000000003</v>
      </c>
      <c r="E55" s="40">
        <v>386.15000000000009</v>
      </c>
      <c r="F55" s="40">
        <v>382.80000000000007</v>
      </c>
      <c r="G55" s="40">
        <v>376.80000000000013</v>
      </c>
      <c r="H55" s="40">
        <v>395.50000000000006</v>
      </c>
      <c r="I55" s="40">
        <v>401.49999999999994</v>
      </c>
      <c r="J55" s="40">
        <v>404.85</v>
      </c>
      <c r="K55" s="31">
        <v>398.15</v>
      </c>
      <c r="L55" s="31">
        <v>388.8</v>
      </c>
      <c r="M55" s="31">
        <v>21.34036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1254.3</v>
      </c>
      <c r="D56" s="40">
        <v>1261.6500000000001</v>
      </c>
      <c r="E56" s="40">
        <v>1244.3000000000002</v>
      </c>
      <c r="F56" s="40">
        <v>1234.3000000000002</v>
      </c>
      <c r="G56" s="40">
        <v>1216.9500000000003</v>
      </c>
      <c r="H56" s="40">
        <v>1271.6500000000001</v>
      </c>
      <c r="I56" s="40">
        <v>1289</v>
      </c>
      <c r="J56" s="40">
        <v>1299</v>
      </c>
      <c r="K56" s="31">
        <v>1279</v>
      </c>
      <c r="L56" s="31">
        <v>1251.6500000000001</v>
      </c>
      <c r="M56" s="31">
        <v>0.57640000000000002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14981.3</v>
      </c>
      <c r="D57" s="40">
        <v>15016.116666666667</v>
      </c>
      <c r="E57" s="40">
        <v>14934.533333333333</v>
      </c>
      <c r="F57" s="40">
        <v>14887.766666666666</v>
      </c>
      <c r="G57" s="40">
        <v>14806.183333333332</v>
      </c>
      <c r="H57" s="40">
        <v>15062.883333333333</v>
      </c>
      <c r="I57" s="40">
        <v>15144.466666666665</v>
      </c>
      <c r="J57" s="40">
        <v>15191.233333333334</v>
      </c>
      <c r="K57" s="31">
        <v>15097.7</v>
      </c>
      <c r="L57" s="31">
        <v>14969.35</v>
      </c>
      <c r="M57" s="31">
        <v>0.14224000000000001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3482</v>
      </c>
      <c r="D58" s="40">
        <v>3470.3333333333335</v>
      </c>
      <c r="E58" s="40">
        <v>3442.666666666667</v>
      </c>
      <c r="F58" s="40">
        <v>3403.3333333333335</v>
      </c>
      <c r="G58" s="40">
        <v>3375.666666666667</v>
      </c>
      <c r="H58" s="40">
        <v>3509.666666666667</v>
      </c>
      <c r="I58" s="40">
        <v>3537.3333333333339</v>
      </c>
      <c r="J58" s="40">
        <v>3576.666666666667</v>
      </c>
      <c r="K58" s="31">
        <v>3498</v>
      </c>
      <c r="L58" s="31">
        <v>3431</v>
      </c>
      <c r="M58" s="31">
        <v>4.3382699999999996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837.75</v>
      </c>
      <c r="D59" s="40">
        <v>833.19999999999993</v>
      </c>
      <c r="E59" s="40">
        <v>818.59999999999991</v>
      </c>
      <c r="F59" s="40">
        <v>799.44999999999993</v>
      </c>
      <c r="G59" s="40">
        <v>784.84999999999991</v>
      </c>
      <c r="H59" s="40">
        <v>852.34999999999991</v>
      </c>
      <c r="I59" s="40">
        <v>866.95</v>
      </c>
      <c r="J59" s="40">
        <v>886.09999999999991</v>
      </c>
      <c r="K59" s="31">
        <v>847.8</v>
      </c>
      <c r="L59" s="31">
        <v>814.05</v>
      </c>
      <c r="M59" s="31">
        <v>3.79013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605.54999999999995</v>
      </c>
      <c r="D60" s="40">
        <v>608.2833333333333</v>
      </c>
      <c r="E60" s="40">
        <v>600.76666666666665</v>
      </c>
      <c r="F60" s="40">
        <v>595.98333333333335</v>
      </c>
      <c r="G60" s="40">
        <v>588.4666666666667</v>
      </c>
      <c r="H60" s="40">
        <v>613.06666666666661</v>
      </c>
      <c r="I60" s="40">
        <v>620.58333333333326</v>
      </c>
      <c r="J60" s="40">
        <v>625.36666666666656</v>
      </c>
      <c r="K60" s="31">
        <v>615.79999999999995</v>
      </c>
      <c r="L60" s="31">
        <v>603.5</v>
      </c>
      <c r="M60" s="31">
        <v>33.766530000000003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146.65</v>
      </c>
      <c r="D61" s="40">
        <v>146.43333333333334</v>
      </c>
      <c r="E61" s="40">
        <v>145.51666666666668</v>
      </c>
      <c r="F61" s="40">
        <v>144.38333333333335</v>
      </c>
      <c r="G61" s="40">
        <v>143.4666666666667</v>
      </c>
      <c r="H61" s="40">
        <v>147.56666666666666</v>
      </c>
      <c r="I61" s="40">
        <v>148.48333333333329</v>
      </c>
      <c r="J61" s="40">
        <v>149.61666666666665</v>
      </c>
      <c r="K61" s="31">
        <v>147.35</v>
      </c>
      <c r="L61" s="31">
        <v>145.30000000000001</v>
      </c>
      <c r="M61" s="31">
        <v>51.272269999999999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143.44999999999999</v>
      </c>
      <c r="D62" s="40">
        <v>143.98333333333332</v>
      </c>
      <c r="E62" s="40">
        <v>142.26666666666665</v>
      </c>
      <c r="F62" s="40">
        <v>141.08333333333334</v>
      </c>
      <c r="G62" s="40">
        <v>139.36666666666667</v>
      </c>
      <c r="H62" s="40">
        <v>145.16666666666663</v>
      </c>
      <c r="I62" s="40">
        <v>146.88333333333327</v>
      </c>
      <c r="J62" s="40">
        <v>148.06666666666661</v>
      </c>
      <c r="K62" s="31">
        <v>145.69999999999999</v>
      </c>
      <c r="L62" s="31">
        <v>142.80000000000001</v>
      </c>
      <c r="M62" s="31">
        <v>7.7414199999999997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491.7</v>
      </c>
      <c r="D63" s="40">
        <v>495.08333333333331</v>
      </c>
      <c r="E63" s="40">
        <v>484.41666666666663</v>
      </c>
      <c r="F63" s="40">
        <v>477.13333333333333</v>
      </c>
      <c r="G63" s="40">
        <v>466.46666666666664</v>
      </c>
      <c r="H63" s="40">
        <v>502.36666666666662</v>
      </c>
      <c r="I63" s="40">
        <v>513.0333333333333</v>
      </c>
      <c r="J63" s="40">
        <v>520.31666666666661</v>
      </c>
      <c r="K63" s="31">
        <v>505.75</v>
      </c>
      <c r="L63" s="31">
        <v>487.8</v>
      </c>
      <c r="M63" s="31">
        <v>13.563090000000001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950.55</v>
      </c>
      <c r="D64" s="40">
        <v>952.51666666666677</v>
      </c>
      <c r="E64" s="40">
        <v>945.03333333333353</v>
      </c>
      <c r="F64" s="40">
        <v>939.51666666666677</v>
      </c>
      <c r="G64" s="40">
        <v>932.03333333333353</v>
      </c>
      <c r="H64" s="40">
        <v>958.03333333333353</v>
      </c>
      <c r="I64" s="40">
        <v>965.51666666666688</v>
      </c>
      <c r="J64" s="40">
        <v>971.03333333333353</v>
      </c>
      <c r="K64" s="31">
        <v>960</v>
      </c>
      <c r="L64" s="31">
        <v>947</v>
      </c>
      <c r="M64" s="31">
        <v>13.06026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153.69999999999999</v>
      </c>
      <c r="D65" s="40">
        <v>154.28333333333333</v>
      </c>
      <c r="E65" s="40">
        <v>152.66666666666666</v>
      </c>
      <c r="F65" s="40">
        <v>151.63333333333333</v>
      </c>
      <c r="G65" s="40">
        <v>150.01666666666665</v>
      </c>
      <c r="H65" s="40">
        <v>155.31666666666666</v>
      </c>
      <c r="I65" s="40">
        <v>156.93333333333334</v>
      </c>
      <c r="J65" s="40">
        <v>157.96666666666667</v>
      </c>
      <c r="K65" s="31">
        <v>155.9</v>
      </c>
      <c r="L65" s="31">
        <v>153.25</v>
      </c>
      <c r="M65" s="31">
        <v>10.0885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</v>
      </c>
      <c r="D66" s="40">
        <v>144.25</v>
      </c>
      <c r="E66" s="40">
        <v>143</v>
      </c>
      <c r="F66" s="40">
        <v>142</v>
      </c>
      <c r="G66" s="40">
        <v>140.75</v>
      </c>
      <c r="H66" s="40">
        <v>145.25</v>
      </c>
      <c r="I66" s="40">
        <v>146.5</v>
      </c>
      <c r="J66" s="40">
        <v>147.5</v>
      </c>
      <c r="K66" s="31">
        <v>145.5</v>
      </c>
      <c r="L66" s="31">
        <v>143.25</v>
      </c>
      <c r="M66" s="31">
        <v>44.235959999999999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4717.55</v>
      </c>
      <c r="D67" s="40">
        <v>4719.1500000000005</v>
      </c>
      <c r="E67" s="40">
        <v>4678.4000000000015</v>
      </c>
      <c r="F67" s="40">
        <v>4639.2500000000009</v>
      </c>
      <c r="G67" s="40">
        <v>4598.5000000000018</v>
      </c>
      <c r="H67" s="40">
        <v>4758.3000000000011</v>
      </c>
      <c r="I67" s="40">
        <v>4799.0499999999993</v>
      </c>
      <c r="J67" s="40">
        <v>4838.2000000000007</v>
      </c>
      <c r="K67" s="31">
        <v>4759.8999999999996</v>
      </c>
      <c r="L67" s="31">
        <v>4680</v>
      </c>
      <c r="M67" s="31">
        <v>2.5731700000000002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1805.95</v>
      </c>
      <c r="D68" s="40">
        <v>1806.45</v>
      </c>
      <c r="E68" s="40">
        <v>1789.5</v>
      </c>
      <c r="F68" s="40">
        <v>1773.05</v>
      </c>
      <c r="G68" s="40">
        <v>1756.1</v>
      </c>
      <c r="H68" s="40">
        <v>1822.9</v>
      </c>
      <c r="I68" s="40">
        <v>1839.8500000000004</v>
      </c>
      <c r="J68" s="40">
        <v>1856.3000000000002</v>
      </c>
      <c r="K68" s="31">
        <v>1823.4</v>
      </c>
      <c r="L68" s="31">
        <v>1790</v>
      </c>
      <c r="M68" s="31">
        <v>4.6878099999999998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658.25</v>
      </c>
      <c r="D69" s="40">
        <v>661.15</v>
      </c>
      <c r="E69" s="40">
        <v>653.59999999999991</v>
      </c>
      <c r="F69" s="40">
        <v>648.94999999999993</v>
      </c>
      <c r="G69" s="40">
        <v>641.39999999999986</v>
      </c>
      <c r="H69" s="40">
        <v>665.8</v>
      </c>
      <c r="I69" s="40">
        <v>673.34999999999991</v>
      </c>
      <c r="J69" s="40">
        <v>678</v>
      </c>
      <c r="K69" s="31">
        <v>668.7</v>
      </c>
      <c r="L69" s="31">
        <v>656.5</v>
      </c>
      <c r="M69" s="31">
        <v>8.7622300000000006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914.2</v>
      </c>
      <c r="D70" s="40">
        <v>900.76666666666677</v>
      </c>
      <c r="E70" s="40">
        <v>881.53333333333353</v>
      </c>
      <c r="F70" s="40">
        <v>848.86666666666679</v>
      </c>
      <c r="G70" s="40">
        <v>829.63333333333355</v>
      </c>
      <c r="H70" s="40">
        <v>933.43333333333351</v>
      </c>
      <c r="I70" s="40">
        <v>952.66666666666686</v>
      </c>
      <c r="J70" s="40">
        <v>985.33333333333348</v>
      </c>
      <c r="K70" s="31">
        <v>920</v>
      </c>
      <c r="L70" s="31">
        <v>868.1</v>
      </c>
      <c r="M70" s="31">
        <v>21.952290000000001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468.45</v>
      </c>
      <c r="D71" s="40">
        <v>464.75</v>
      </c>
      <c r="E71" s="40">
        <v>457.05</v>
      </c>
      <c r="F71" s="40">
        <v>445.65000000000003</v>
      </c>
      <c r="G71" s="40">
        <v>437.95000000000005</v>
      </c>
      <c r="H71" s="40">
        <v>476.15</v>
      </c>
      <c r="I71" s="40">
        <v>483.85</v>
      </c>
      <c r="J71" s="40">
        <v>495.24999999999994</v>
      </c>
      <c r="K71" s="31">
        <v>472.45</v>
      </c>
      <c r="L71" s="31">
        <v>453.35</v>
      </c>
      <c r="M71" s="31">
        <v>11.7644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851.9</v>
      </c>
      <c r="D72" s="40">
        <v>855.58333333333337</v>
      </c>
      <c r="E72" s="40">
        <v>846.31666666666672</v>
      </c>
      <c r="F72" s="40">
        <v>840.73333333333335</v>
      </c>
      <c r="G72" s="40">
        <v>831.4666666666667</v>
      </c>
      <c r="H72" s="40">
        <v>861.16666666666674</v>
      </c>
      <c r="I72" s="40">
        <v>870.43333333333339</v>
      </c>
      <c r="J72" s="40">
        <v>876.01666666666677</v>
      </c>
      <c r="K72" s="31">
        <v>864.85</v>
      </c>
      <c r="L72" s="31">
        <v>850</v>
      </c>
      <c r="M72" s="31">
        <v>3.2194699999999998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333.95</v>
      </c>
      <c r="D73" s="40">
        <v>335.73333333333329</v>
      </c>
      <c r="E73" s="40">
        <v>330.36666666666656</v>
      </c>
      <c r="F73" s="40">
        <v>326.78333333333325</v>
      </c>
      <c r="G73" s="40">
        <v>321.41666666666652</v>
      </c>
      <c r="H73" s="40">
        <v>339.31666666666661</v>
      </c>
      <c r="I73" s="40">
        <v>344.68333333333328</v>
      </c>
      <c r="J73" s="40">
        <v>348.26666666666665</v>
      </c>
      <c r="K73" s="31">
        <v>341.1</v>
      </c>
      <c r="L73" s="31">
        <v>332.15</v>
      </c>
      <c r="M73" s="31">
        <v>115.40718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595.35</v>
      </c>
      <c r="D74" s="40">
        <v>594.83333333333337</v>
      </c>
      <c r="E74" s="40">
        <v>590.66666666666674</v>
      </c>
      <c r="F74" s="40">
        <v>585.98333333333335</v>
      </c>
      <c r="G74" s="40">
        <v>581.81666666666672</v>
      </c>
      <c r="H74" s="40">
        <v>599.51666666666677</v>
      </c>
      <c r="I74" s="40">
        <v>603.68333333333351</v>
      </c>
      <c r="J74" s="40">
        <v>608.36666666666679</v>
      </c>
      <c r="K74" s="31">
        <v>599</v>
      </c>
      <c r="L74" s="31">
        <v>590.15</v>
      </c>
      <c r="M74" s="31">
        <v>15.27942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2226.9499999999998</v>
      </c>
      <c r="D75" s="40">
        <v>2265.65</v>
      </c>
      <c r="E75" s="40">
        <v>2156.3000000000002</v>
      </c>
      <c r="F75" s="40">
        <v>2085.65</v>
      </c>
      <c r="G75" s="40">
        <v>1976.3000000000002</v>
      </c>
      <c r="H75" s="40">
        <v>2336.3000000000002</v>
      </c>
      <c r="I75" s="40">
        <v>2445.6499999999996</v>
      </c>
      <c r="J75" s="40">
        <v>2516.3000000000002</v>
      </c>
      <c r="K75" s="31">
        <v>2375</v>
      </c>
      <c r="L75" s="31">
        <v>2195</v>
      </c>
      <c r="M75" s="31">
        <v>2.4920900000000001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1921.8</v>
      </c>
      <c r="D76" s="40">
        <v>1932.9333333333334</v>
      </c>
      <c r="E76" s="40">
        <v>1903.8666666666668</v>
      </c>
      <c r="F76" s="40">
        <v>1885.9333333333334</v>
      </c>
      <c r="G76" s="40">
        <v>1856.8666666666668</v>
      </c>
      <c r="H76" s="40">
        <v>1950.8666666666668</v>
      </c>
      <c r="I76" s="40">
        <v>1979.9333333333334</v>
      </c>
      <c r="J76" s="40">
        <v>1997.8666666666668</v>
      </c>
      <c r="K76" s="31">
        <v>1962</v>
      </c>
      <c r="L76" s="31">
        <v>1915</v>
      </c>
      <c r="M76" s="31">
        <v>8.2546800000000005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219.2</v>
      </c>
      <c r="D77" s="40">
        <v>216.38333333333335</v>
      </c>
      <c r="E77" s="40">
        <v>211.8666666666667</v>
      </c>
      <c r="F77" s="40">
        <v>204.53333333333336</v>
      </c>
      <c r="G77" s="40">
        <v>200.01666666666671</v>
      </c>
      <c r="H77" s="40">
        <v>223.7166666666667</v>
      </c>
      <c r="I77" s="40">
        <v>228.23333333333335</v>
      </c>
      <c r="J77" s="40">
        <v>235.56666666666669</v>
      </c>
      <c r="K77" s="31">
        <v>220.9</v>
      </c>
      <c r="L77" s="31">
        <v>209.05</v>
      </c>
      <c r="M77" s="31">
        <v>16.06964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4921.1499999999996</v>
      </c>
      <c r="D78" s="40">
        <v>4895.5166666666664</v>
      </c>
      <c r="E78" s="40">
        <v>4850.3833333333332</v>
      </c>
      <c r="F78" s="40">
        <v>4779.6166666666668</v>
      </c>
      <c r="G78" s="40">
        <v>4734.4833333333336</v>
      </c>
      <c r="H78" s="40">
        <v>4966.2833333333328</v>
      </c>
      <c r="I78" s="40">
        <v>5011.4166666666661</v>
      </c>
      <c r="J78" s="40">
        <v>5082.1833333333325</v>
      </c>
      <c r="K78" s="31">
        <v>4940.6499999999996</v>
      </c>
      <c r="L78" s="31">
        <v>4824.75</v>
      </c>
      <c r="M78" s="31">
        <v>6.1995500000000003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4530.5</v>
      </c>
      <c r="D79" s="40">
        <v>4543.333333333333</v>
      </c>
      <c r="E79" s="40">
        <v>4502.6666666666661</v>
      </c>
      <c r="F79" s="40">
        <v>4474.833333333333</v>
      </c>
      <c r="G79" s="40">
        <v>4434.1666666666661</v>
      </c>
      <c r="H79" s="40">
        <v>4571.1666666666661</v>
      </c>
      <c r="I79" s="40">
        <v>4611.8333333333321</v>
      </c>
      <c r="J79" s="40">
        <v>4639.6666666666661</v>
      </c>
      <c r="K79" s="31">
        <v>4584</v>
      </c>
      <c r="L79" s="31">
        <v>4515.5</v>
      </c>
      <c r="M79" s="31">
        <v>0.80891000000000002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3534.55</v>
      </c>
      <c r="D80" s="40">
        <v>3523.8833333333332</v>
      </c>
      <c r="E80" s="40">
        <v>3455.8166666666666</v>
      </c>
      <c r="F80" s="40">
        <v>3377.0833333333335</v>
      </c>
      <c r="G80" s="40">
        <v>3309.0166666666669</v>
      </c>
      <c r="H80" s="40">
        <v>3602.6166666666663</v>
      </c>
      <c r="I80" s="40">
        <v>3670.6833333333329</v>
      </c>
      <c r="J80" s="40">
        <v>3749.4166666666661</v>
      </c>
      <c r="K80" s="31">
        <v>3591.95</v>
      </c>
      <c r="L80" s="31">
        <v>3445.15</v>
      </c>
      <c r="M80" s="31">
        <v>6.0345199999999997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5411.25</v>
      </c>
      <c r="D81" s="40">
        <v>5419.3499999999995</v>
      </c>
      <c r="E81" s="40">
        <v>5391.6999999999989</v>
      </c>
      <c r="F81" s="40">
        <v>5372.15</v>
      </c>
      <c r="G81" s="40">
        <v>5344.4999999999991</v>
      </c>
      <c r="H81" s="40">
        <v>5438.8999999999987</v>
      </c>
      <c r="I81" s="40">
        <v>5466.5499999999984</v>
      </c>
      <c r="J81" s="40">
        <v>5486.0999999999985</v>
      </c>
      <c r="K81" s="31">
        <v>5447</v>
      </c>
      <c r="L81" s="31">
        <v>5399.8</v>
      </c>
      <c r="M81" s="31">
        <v>1.8693900000000001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2563.1999999999998</v>
      </c>
      <c r="D82" s="40">
        <v>2562.7333333333331</v>
      </c>
      <c r="E82" s="40">
        <v>2540.4666666666662</v>
      </c>
      <c r="F82" s="40">
        <v>2517.7333333333331</v>
      </c>
      <c r="G82" s="40">
        <v>2495.4666666666662</v>
      </c>
      <c r="H82" s="40">
        <v>2585.4666666666662</v>
      </c>
      <c r="I82" s="40">
        <v>2607.7333333333336</v>
      </c>
      <c r="J82" s="40">
        <v>2630.4666666666662</v>
      </c>
      <c r="K82" s="31">
        <v>2585</v>
      </c>
      <c r="L82" s="31">
        <v>2540</v>
      </c>
      <c r="M82" s="31">
        <v>3.0930300000000002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559.6</v>
      </c>
      <c r="D83" s="40">
        <v>558.5</v>
      </c>
      <c r="E83" s="40">
        <v>553.1</v>
      </c>
      <c r="F83" s="40">
        <v>546.6</v>
      </c>
      <c r="G83" s="40">
        <v>541.20000000000005</v>
      </c>
      <c r="H83" s="40">
        <v>565</v>
      </c>
      <c r="I83" s="40">
        <v>570.40000000000009</v>
      </c>
      <c r="J83" s="40">
        <v>576.9</v>
      </c>
      <c r="K83" s="31">
        <v>563.9</v>
      </c>
      <c r="L83" s="31">
        <v>552</v>
      </c>
      <c r="M83" s="31">
        <v>5.0644299999999998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1656</v>
      </c>
      <c r="D84" s="40">
        <v>1667.1666666666667</v>
      </c>
      <c r="E84" s="40">
        <v>1636.8333333333335</v>
      </c>
      <c r="F84" s="40">
        <v>1617.6666666666667</v>
      </c>
      <c r="G84" s="40">
        <v>1587.3333333333335</v>
      </c>
      <c r="H84" s="40">
        <v>1686.3333333333335</v>
      </c>
      <c r="I84" s="40">
        <v>1716.666666666667</v>
      </c>
      <c r="J84" s="40">
        <v>1735.8333333333335</v>
      </c>
      <c r="K84" s="31">
        <v>1697.5</v>
      </c>
      <c r="L84" s="31">
        <v>1648</v>
      </c>
      <c r="M84" s="31">
        <v>0.87189000000000005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1154.3</v>
      </c>
      <c r="D85" s="40">
        <v>1157.4333333333334</v>
      </c>
      <c r="E85" s="40">
        <v>1148.0666666666668</v>
      </c>
      <c r="F85" s="40">
        <v>1141.8333333333335</v>
      </c>
      <c r="G85" s="40">
        <v>1132.4666666666669</v>
      </c>
      <c r="H85" s="40">
        <v>1163.6666666666667</v>
      </c>
      <c r="I85" s="40">
        <v>1173.0333333333335</v>
      </c>
      <c r="J85" s="40">
        <v>1179.2666666666667</v>
      </c>
      <c r="K85" s="31">
        <v>1166.8</v>
      </c>
      <c r="L85" s="31">
        <v>1151.2</v>
      </c>
      <c r="M85" s="31">
        <v>4.0039999999999996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178.2</v>
      </c>
      <c r="D86" s="40">
        <v>178.6</v>
      </c>
      <c r="E86" s="40">
        <v>177.6</v>
      </c>
      <c r="F86" s="40">
        <v>177</v>
      </c>
      <c r="G86" s="40">
        <v>176</v>
      </c>
      <c r="H86" s="40">
        <v>179.2</v>
      </c>
      <c r="I86" s="40">
        <v>180.2</v>
      </c>
      <c r="J86" s="40">
        <v>180.79999999999998</v>
      </c>
      <c r="K86" s="31">
        <v>179.6</v>
      </c>
      <c r="L86" s="31">
        <v>178</v>
      </c>
      <c r="M86" s="31">
        <v>13.0815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87.25</v>
      </c>
      <c r="D87" s="40">
        <v>86.5</v>
      </c>
      <c r="E87" s="40">
        <v>85.4</v>
      </c>
      <c r="F87" s="40">
        <v>83.550000000000011</v>
      </c>
      <c r="G87" s="40">
        <v>82.450000000000017</v>
      </c>
      <c r="H87" s="40">
        <v>88.35</v>
      </c>
      <c r="I87" s="40">
        <v>89.449999999999989</v>
      </c>
      <c r="J87" s="40">
        <v>91.299999999999983</v>
      </c>
      <c r="K87" s="31">
        <v>87.6</v>
      </c>
      <c r="L87" s="31">
        <v>84.65</v>
      </c>
      <c r="M87" s="31">
        <v>289.94949000000003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246.65</v>
      </c>
      <c r="D88" s="40">
        <v>244.93333333333331</v>
      </c>
      <c r="E88" s="40">
        <v>241.71666666666661</v>
      </c>
      <c r="F88" s="40">
        <v>236.7833333333333</v>
      </c>
      <c r="G88" s="40">
        <v>233.56666666666661</v>
      </c>
      <c r="H88" s="40">
        <v>249.86666666666662</v>
      </c>
      <c r="I88" s="40">
        <v>253.08333333333331</v>
      </c>
      <c r="J88" s="40">
        <v>258.01666666666665</v>
      </c>
      <c r="K88" s="31">
        <v>248.15</v>
      </c>
      <c r="L88" s="31">
        <v>240</v>
      </c>
      <c r="M88" s="31">
        <v>36.342919999999999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141.35</v>
      </c>
      <c r="D89" s="40">
        <v>141.04999999999998</v>
      </c>
      <c r="E89" s="40">
        <v>139.99999999999997</v>
      </c>
      <c r="F89" s="40">
        <v>138.64999999999998</v>
      </c>
      <c r="G89" s="40">
        <v>137.59999999999997</v>
      </c>
      <c r="H89" s="40">
        <v>142.39999999999998</v>
      </c>
      <c r="I89" s="40">
        <v>143.44999999999999</v>
      </c>
      <c r="J89" s="40">
        <v>144.79999999999998</v>
      </c>
      <c r="K89" s="31">
        <v>142.1</v>
      </c>
      <c r="L89" s="31">
        <v>139.69999999999999</v>
      </c>
      <c r="M89" s="31">
        <v>92.618340000000003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28.25</v>
      </c>
      <c r="D90" s="40">
        <v>28.366666666666664</v>
      </c>
      <c r="E90" s="40">
        <v>27.883333333333326</v>
      </c>
      <c r="F90" s="40">
        <v>27.516666666666662</v>
      </c>
      <c r="G90" s="40">
        <v>27.033333333333324</v>
      </c>
      <c r="H90" s="40">
        <v>28.733333333333327</v>
      </c>
      <c r="I90" s="40">
        <v>29.216666666666669</v>
      </c>
      <c r="J90" s="40">
        <v>29.583333333333329</v>
      </c>
      <c r="K90" s="31">
        <v>28.85</v>
      </c>
      <c r="L90" s="31">
        <v>28</v>
      </c>
      <c r="M90" s="31">
        <v>290.97888999999998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4019.25</v>
      </c>
      <c r="D91" s="40">
        <v>4020.8333333333335</v>
      </c>
      <c r="E91" s="40">
        <v>3961.666666666667</v>
      </c>
      <c r="F91" s="40">
        <v>3904.0833333333335</v>
      </c>
      <c r="G91" s="40">
        <v>3844.916666666667</v>
      </c>
      <c r="H91" s="40">
        <v>4078.416666666667</v>
      </c>
      <c r="I91" s="40">
        <v>4137.5833333333339</v>
      </c>
      <c r="J91" s="40">
        <v>4195.166666666667</v>
      </c>
      <c r="K91" s="31">
        <v>4080</v>
      </c>
      <c r="L91" s="31">
        <v>3963.25</v>
      </c>
      <c r="M91" s="31">
        <v>2.0211700000000001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626.4</v>
      </c>
      <c r="D92" s="40">
        <v>633.15</v>
      </c>
      <c r="E92" s="40">
        <v>616.25</v>
      </c>
      <c r="F92" s="40">
        <v>606.1</v>
      </c>
      <c r="G92" s="40">
        <v>589.20000000000005</v>
      </c>
      <c r="H92" s="40">
        <v>643.29999999999995</v>
      </c>
      <c r="I92" s="40">
        <v>660.19999999999982</v>
      </c>
      <c r="J92" s="40">
        <v>670.34999999999991</v>
      </c>
      <c r="K92" s="31">
        <v>650.04999999999995</v>
      </c>
      <c r="L92" s="31">
        <v>623</v>
      </c>
      <c r="M92" s="31">
        <v>30.094999999999999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654.85</v>
      </c>
      <c r="D93" s="40">
        <v>652.94999999999993</v>
      </c>
      <c r="E93" s="40">
        <v>645.89999999999986</v>
      </c>
      <c r="F93" s="40">
        <v>636.94999999999993</v>
      </c>
      <c r="G93" s="40">
        <v>629.89999999999986</v>
      </c>
      <c r="H93" s="40">
        <v>661.89999999999986</v>
      </c>
      <c r="I93" s="40">
        <v>668.94999999999982</v>
      </c>
      <c r="J93" s="40">
        <v>677.89999999999986</v>
      </c>
      <c r="K93" s="31">
        <v>660</v>
      </c>
      <c r="L93" s="31">
        <v>644</v>
      </c>
      <c r="M93" s="31">
        <v>3.0790000000000002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976.55</v>
      </c>
      <c r="D94" s="40">
        <v>979.85</v>
      </c>
      <c r="E94" s="40">
        <v>971.25</v>
      </c>
      <c r="F94" s="40">
        <v>965.94999999999993</v>
      </c>
      <c r="G94" s="40">
        <v>957.34999999999991</v>
      </c>
      <c r="H94" s="40">
        <v>985.15000000000009</v>
      </c>
      <c r="I94" s="40">
        <v>993.75000000000023</v>
      </c>
      <c r="J94" s="40">
        <v>999.05000000000018</v>
      </c>
      <c r="K94" s="31">
        <v>988.45</v>
      </c>
      <c r="L94" s="31">
        <v>974.55</v>
      </c>
      <c r="M94" s="31">
        <v>10.699630000000001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547.70000000000005</v>
      </c>
      <c r="D95" s="40">
        <v>551.6</v>
      </c>
      <c r="E95" s="40">
        <v>541.20000000000005</v>
      </c>
      <c r="F95" s="40">
        <v>534.70000000000005</v>
      </c>
      <c r="G95" s="40">
        <v>524.30000000000007</v>
      </c>
      <c r="H95" s="40">
        <v>558.1</v>
      </c>
      <c r="I95" s="40">
        <v>568.49999999999989</v>
      </c>
      <c r="J95" s="40">
        <v>575</v>
      </c>
      <c r="K95" s="31">
        <v>562</v>
      </c>
      <c r="L95" s="31">
        <v>545.1</v>
      </c>
      <c r="M95" s="31">
        <v>1.4123399999999999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1541.1</v>
      </c>
      <c r="D96" s="40">
        <v>1552.7166666666665</v>
      </c>
      <c r="E96" s="40">
        <v>1523.4333333333329</v>
      </c>
      <c r="F96" s="40">
        <v>1505.7666666666664</v>
      </c>
      <c r="G96" s="40">
        <v>1476.4833333333329</v>
      </c>
      <c r="H96" s="40">
        <v>1570.383333333333</v>
      </c>
      <c r="I96" s="40">
        <v>1599.6666666666663</v>
      </c>
      <c r="J96" s="40">
        <v>1617.333333333333</v>
      </c>
      <c r="K96" s="31">
        <v>1582</v>
      </c>
      <c r="L96" s="31">
        <v>1535.05</v>
      </c>
      <c r="M96" s="31">
        <v>4.4825299999999997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1550.25</v>
      </c>
      <c r="D97" s="40">
        <v>1552.5166666666667</v>
      </c>
      <c r="E97" s="40">
        <v>1538.7833333333333</v>
      </c>
      <c r="F97" s="40">
        <v>1527.3166666666666</v>
      </c>
      <c r="G97" s="40">
        <v>1513.5833333333333</v>
      </c>
      <c r="H97" s="40">
        <v>1563.9833333333333</v>
      </c>
      <c r="I97" s="40">
        <v>1577.7166666666665</v>
      </c>
      <c r="J97" s="40">
        <v>1589.1833333333334</v>
      </c>
      <c r="K97" s="31">
        <v>1566.25</v>
      </c>
      <c r="L97" s="31">
        <v>1541.05</v>
      </c>
      <c r="M97" s="31">
        <v>10.10876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715.3</v>
      </c>
      <c r="D98" s="40">
        <v>720.19999999999993</v>
      </c>
      <c r="E98" s="40">
        <v>707.39999999999986</v>
      </c>
      <c r="F98" s="40">
        <v>699.49999999999989</v>
      </c>
      <c r="G98" s="40">
        <v>686.69999999999982</v>
      </c>
      <c r="H98" s="40">
        <v>728.09999999999991</v>
      </c>
      <c r="I98" s="40">
        <v>740.89999999999986</v>
      </c>
      <c r="J98" s="40">
        <v>748.8</v>
      </c>
      <c r="K98" s="31">
        <v>733</v>
      </c>
      <c r="L98" s="31">
        <v>712.3</v>
      </c>
      <c r="M98" s="31">
        <v>14.03201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340.55</v>
      </c>
      <c r="D99" s="40">
        <v>344.0333333333333</v>
      </c>
      <c r="E99" s="40">
        <v>334.86666666666662</v>
      </c>
      <c r="F99" s="40">
        <v>329.18333333333334</v>
      </c>
      <c r="G99" s="40">
        <v>320.01666666666665</v>
      </c>
      <c r="H99" s="40">
        <v>349.71666666666658</v>
      </c>
      <c r="I99" s="40">
        <v>358.88333333333333</v>
      </c>
      <c r="J99" s="40">
        <v>364.56666666666655</v>
      </c>
      <c r="K99" s="31">
        <v>353.2</v>
      </c>
      <c r="L99" s="31">
        <v>338.35</v>
      </c>
      <c r="M99" s="31">
        <v>13.57924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1000.3</v>
      </c>
      <c r="D100" s="40">
        <v>997.18333333333339</v>
      </c>
      <c r="E100" s="40">
        <v>990.36666666666679</v>
      </c>
      <c r="F100" s="40">
        <v>980.43333333333339</v>
      </c>
      <c r="G100" s="40">
        <v>973.61666666666679</v>
      </c>
      <c r="H100" s="40">
        <v>1007.1166666666668</v>
      </c>
      <c r="I100" s="40">
        <v>1013.9333333333334</v>
      </c>
      <c r="J100" s="40">
        <v>1023.8666666666668</v>
      </c>
      <c r="K100" s="31">
        <v>1004</v>
      </c>
      <c r="L100" s="31">
        <v>987.25</v>
      </c>
      <c r="M100" s="31">
        <v>24.77027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2868.75</v>
      </c>
      <c r="D101" s="40">
        <v>2876.5166666666664</v>
      </c>
      <c r="E101" s="40">
        <v>2852.5333333333328</v>
      </c>
      <c r="F101" s="40">
        <v>2836.3166666666666</v>
      </c>
      <c r="G101" s="40">
        <v>2812.333333333333</v>
      </c>
      <c r="H101" s="40">
        <v>2892.7333333333327</v>
      </c>
      <c r="I101" s="40">
        <v>2916.7166666666662</v>
      </c>
      <c r="J101" s="40">
        <v>2932.9333333333325</v>
      </c>
      <c r="K101" s="31">
        <v>2900.5</v>
      </c>
      <c r="L101" s="31">
        <v>2860.3</v>
      </c>
      <c r="M101" s="31">
        <v>1.9306700000000001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1434.55</v>
      </c>
      <c r="D102" s="40">
        <v>1435.55</v>
      </c>
      <c r="E102" s="40">
        <v>1427.1</v>
      </c>
      <c r="F102" s="40">
        <v>1419.6499999999999</v>
      </c>
      <c r="G102" s="40">
        <v>1411.1999999999998</v>
      </c>
      <c r="H102" s="40">
        <v>1443</v>
      </c>
      <c r="I102" s="40">
        <v>1451.4500000000003</v>
      </c>
      <c r="J102" s="40">
        <v>1458.9</v>
      </c>
      <c r="K102" s="31">
        <v>1444</v>
      </c>
      <c r="L102" s="31">
        <v>1428.1</v>
      </c>
      <c r="M102" s="31">
        <v>65.835830000000001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663.1</v>
      </c>
      <c r="D103" s="40">
        <v>662.94999999999993</v>
      </c>
      <c r="E103" s="40">
        <v>660.49999999999989</v>
      </c>
      <c r="F103" s="40">
        <v>657.9</v>
      </c>
      <c r="G103" s="40">
        <v>655.44999999999993</v>
      </c>
      <c r="H103" s="40">
        <v>665.54999999999984</v>
      </c>
      <c r="I103" s="40">
        <v>667.99999999999989</v>
      </c>
      <c r="J103" s="40">
        <v>670.5999999999998</v>
      </c>
      <c r="K103" s="31">
        <v>665.4</v>
      </c>
      <c r="L103" s="31">
        <v>660.35</v>
      </c>
      <c r="M103" s="31">
        <v>25.037140000000001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1162.3</v>
      </c>
      <c r="D104" s="40">
        <v>1149.5333333333333</v>
      </c>
      <c r="E104" s="40">
        <v>1129.2666666666667</v>
      </c>
      <c r="F104" s="40">
        <v>1096.2333333333333</v>
      </c>
      <c r="G104" s="40">
        <v>1075.9666666666667</v>
      </c>
      <c r="H104" s="40">
        <v>1182.5666666666666</v>
      </c>
      <c r="I104" s="40">
        <v>1202.833333333333</v>
      </c>
      <c r="J104" s="40">
        <v>1235.8666666666666</v>
      </c>
      <c r="K104" s="31">
        <v>1169.8</v>
      </c>
      <c r="L104" s="31">
        <v>1116.5</v>
      </c>
      <c r="M104" s="31">
        <v>23.084890000000001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2810.25</v>
      </c>
      <c r="D105" s="40">
        <v>2817.3666666666668</v>
      </c>
      <c r="E105" s="40">
        <v>2800.8833333333337</v>
      </c>
      <c r="F105" s="40">
        <v>2791.5166666666669</v>
      </c>
      <c r="G105" s="40">
        <v>2775.0333333333338</v>
      </c>
      <c r="H105" s="40">
        <v>2826.7333333333336</v>
      </c>
      <c r="I105" s="40">
        <v>2843.2166666666672</v>
      </c>
      <c r="J105" s="40">
        <v>2852.5833333333335</v>
      </c>
      <c r="K105" s="31">
        <v>2833.85</v>
      </c>
      <c r="L105" s="31">
        <v>2808</v>
      </c>
      <c r="M105" s="31">
        <v>3.1361400000000001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400.05</v>
      </c>
      <c r="D106" s="40">
        <v>397.56666666666666</v>
      </c>
      <c r="E106" s="40">
        <v>392.68333333333334</v>
      </c>
      <c r="F106" s="40">
        <v>385.31666666666666</v>
      </c>
      <c r="G106" s="40">
        <v>380.43333333333334</v>
      </c>
      <c r="H106" s="40">
        <v>404.93333333333334</v>
      </c>
      <c r="I106" s="40">
        <v>409.81666666666666</v>
      </c>
      <c r="J106" s="40">
        <v>417.18333333333334</v>
      </c>
      <c r="K106" s="31">
        <v>402.45</v>
      </c>
      <c r="L106" s="31">
        <v>390.2</v>
      </c>
      <c r="M106" s="31">
        <v>70.837990000000005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1104.8499999999999</v>
      </c>
      <c r="D107" s="40">
        <v>1109.9499999999998</v>
      </c>
      <c r="E107" s="40">
        <v>1092.5999999999997</v>
      </c>
      <c r="F107" s="40">
        <v>1080.3499999999999</v>
      </c>
      <c r="G107" s="40">
        <v>1062.9999999999998</v>
      </c>
      <c r="H107" s="40">
        <v>1122.1999999999996</v>
      </c>
      <c r="I107" s="40">
        <v>1139.55</v>
      </c>
      <c r="J107" s="40">
        <v>1151.7999999999995</v>
      </c>
      <c r="K107" s="31">
        <v>1127.3</v>
      </c>
      <c r="L107" s="31">
        <v>1097.7</v>
      </c>
      <c r="M107" s="31">
        <v>4.9748099999999997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273.55</v>
      </c>
      <c r="D108" s="40">
        <v>274.36666666666667</v>
      </c>
      <c r="E108" s="40">
        <v>270.53333333333336</v>
      </c>
      <c r="F108" s="40">
        <v>267.51666666666671</v>
      </c>
      <c r="G108" s="40">
        <v>263.68333333333339</v>
      </c>
      <c r="H108" s="40">
        <v>277.38333333333333</v>
      </c>
      <c r="I108" s="40">
        <v>281.21666666666658</v>
      </c>
      <c r="J108" s="40">
        <v>284.23333333333329</v>
      </c>
      <c r="K108" s="31">
        <v>278.2</v>
      </c>
      <c r="L108" s="31">
        <v>271.35000000000002</v>
      </c>
      <c r="M108" s="31">
        <v>32.666130000000003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2348.6999999999998</v>
      </c>
      <c r="D109" s="40">
        <v>2348.9</v>
      </c>
      <c r="E109" s="40">
        <v>2337.8000000000002</v>
      </c>
      <c r="F109" s="40">
        <v>2326.9</v>
      </c>
      <c r="G109" s="40">
        <v>2315.8000000000002</v>
      </c>
      <c r="H109" s="40">
        <v>2359.8000000000002</v>
      </c>
      <c r="I109" s="40">
        <v>2370.8999999999996</v>
      </c>
      <c r="J109" s="40">
        <v>2381.8000000000002</v>
      </c>
      <c r="K109" s="31">
        <v>2360</v>
      </c>
      <c r="L109" s="31">
        <v>2338</v>
      </c>
      <c r="M109" s="31">
        <v>13.115349999999999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326.5</v>
      </c>
      <c r="D110" s="40">
        <v>327.26666666666665</v>
      </c>
      <c r="E110" s="40">
        <v>324.23333333333329</v>
      </c>
      <c r="F110" s="40">
        <v>321.96666666666664</v>
      </c>
      <c r="G110" s="40">
        <v>318.93333333333328</v>
      </c>
      <c r="H110" s="40">
        <v>329.5333333333333</v>
      </c>
      <c r="I110" s="40">
        <v>332.56666666666661</v>
      </c>
      <c r="J110" s="40">
        <v>334.83333333333331</v>
      </c>
      <c r="K110" s="31">
        <v>330.3</v>
      </c>
      <c r="L110" s="31">
        <v>325</v>
      </c>
      <c r="M110" s="31">
        <v>6.4201300000000003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2464.3000000000002</v>
      </c>
      <c r="D111" s="40">
        <v>2469.7666666666669</v>
      </c>
      <c r="E111" s="40">
        <v>2454.5333333333338</v>
      </c>
      <c r="F111" s="40">
        <v>2444.7666666666669</v>
      </c>
      <c r="G111" s="40">
        <v>2429.5333333333338</v>
      </c>
      <c r="H111" s="40">
        <v>2479.5333333333338</v>
      </c>
      <c r="I111" s="40">
        <v>2494.7666666666664</v>
      </c>
      <c r="J111" s="40">
        <v>2504.5333333333338</v>
      </c>
      <c r="K111" s="31">
        <v>2485</v>
      </c>
      <c r="L111" s="31">
        <v>2460</v>
      </c>
      <c r="M111" s="31">
        <v>14.622249999999999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676.75</v>
      </c>
      <c r="D112" s="40">
        <v>676.0333333333333</v>
      </c>
      <c r="E112" s="40">
        <v>664.31666666666661</v>
      </c>
      <c r="F112" s="40">
        <v>651.88333333333333</v>
      </c>
      <c r="G112" s="40">
        <v>640.16666666666663</v>
      </c>
      <c r="H112" s="40">
        <v>688.46666666666658</v>
      </c>
      <c r="I112" s="40">
        <v>700.18333333333328</v>
      </c>
      <c r="J112" s="40">
        <v>712.61666666666656</v>
      </c>
      <c r="K112" s="31">
        <v>687.75</v>
      </c>
      <c r="L112" s="31">
        <v>663.6</v>
      </c>
      <c r="M112" s="31">
        <v>310.54759000000001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1455.95</v>
      </c>
      <c r="D113" s="40">
        <v>1468.55</v>
      </c>
      <c r="E113" s="40">
        <v>1439.3999999999999</v>
      </c>
      <c r="F113" s="40">
        <v>1422.85</v>
      </c>
      <c r="G113" s="40">
        <v>1393.6999999999998</v>
      </c>
      <c r="H113" s="40">
        <v>1485.1</v>
      </c>
      <c r="I113" s="40">
        <v>1514.25</v>
      </c>
      <c r="J113" s="40">
        <v>1530.8</v>
      </c>
      <c r="K113" s="31">
        <v>1497.7</v>
      </c>
      <c r="L113" s="31">
        <v>1452</v>
      </c>
      <c r="M113" s="31">
        <v>8.2326899999999998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646.79999999999995</v>
      </c>
      <c r="D114" s="40">
        <v>645.35</v>
      </c>
      <c r="E114" s="40">
        <v>640.70000000000005</v>
      </c>
      <c r="F114" s="40">
        <v>634.6</v>
      </c>
      <c r="G114" s="40">
        <v>629.95000000000005</v>
      </c>
      <c r="H114" s="40">
        <v>651.45000000000005</v>
      </c>
      <c r="I114" s="40">
        <v>656.09999999999991</v>
      </c>
      <c r="J114" s="40">
        <v>662.2</v>
      </c>
      <c r="K114" s="31">
        <v>650</v>
      </c>
      <c r="L114" s="31">
        <v>639.25</v>
      </c>
      <c r="M114" s="31">
        <v>9.9136399999999991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713.05</v>
      </c>
      <c r="D115" s="40">
        <v>717.85</v>
      </c>
      <c r="E115" s="40">
        <v>700.75</v>
      </c>
      <c r="F115" s="40">
        <v>688.44999999999993</v>
      </c>
      <c r="G115" s="40">
        <v>671.34999999999991</v>
      </c>
      <c r="H115" s="40">
        <v>730.15000000000009</v>
      </c>
      <c r="I115" s="40">
        <v>747.25000000000023</v>
      </c>
      <c r="J115" s="40">
        <v>759.55000000000018</v>
      </c>
      <c r="K115" s="31">
        <v>734.95</v>
      </c>
      <c r="L115" s="31">
        <v>705.55</v>
      </c>
      <c r="M115" s="31">
        <v>5.1884800000000002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51.2</v>
      </c>
      <c r="D116" s="40">
        <v>51.116666666666674</v>
      </c>
      <c r="E116" s="40">
        <v>50.633333333333347</v>
      </c>
      <c r="F116" s="40">
        <v>50.06666666666667</v>
      </c>
      <c r="G116" s="40">
        <v>49.583333333333343</v>
      </c>
      <c r="H116" s="40">
        <v>51.683333333333351</v>
      </c>
      <c r="I116" s="40">
        <v>52.166666666666671</v>
      </c>
      <c r="J116" s="40">
        <v>52.733333333333356</v>
      </c>
      <c r="K116" s="31">
        <v>51.6</v>
      </c>
      <c r="L116" s="31">
        <v>50.55</v>
      </c>
      <c r="M116" s="31">
        <v>296.56772999999998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211.15</v>
      </c>
      <c r="D117" s="40">
        <v>212.43333333333331</v>
      </c>
      <c r="E117" s="40">
        <v>209.51666666666662</v>
      </c>
      <c r="F117" s="40">
        <v>207.88333333333333</v>
      </c>
      <c r="G117" s="40">
        <v>204.96666666666664</v>
      </c>
      <c r="H117" s="40">
        <v>214.06666666666661</v>
      </c>
      <c r="I117" s="40">
        <v>216.98333333333329</v>
      </c>
      <c r="J117" s="40">
        <v>218.61666666666659</v>
      </c>
      <c r="K117" s="31">
        <v>215.35</v>
      </c>
      <c r="L117" s="31">
        <v>210.8</v>
      </c>
      <c r="M117" s="31">
        <v>472.63771000000003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285.14999999999998</v>
      </c>
      <c r="D118" s="40">
        <v>288.65000000000003</v>
      </c>
      <c r="E118" s="40">
        <v>279.50000000000006</v>
      </c>
      <c r="F118" s="40">
        <v>273.85000000000002</v>
      </c>
      <c r="G118" s="40">
        <v>264.70000000000005</v>
      </c>
      <c r="H118" s="40">
        <v>294.30000000000007</v>
      </c>
      <c r="I118" s="40">
        <v>303.45000000000005</v>
      </c>
      <c r="J118" s="40">
        <v>309.10000000000008</v>
      </c>
      <c r="K118" s="31">
        <v>297.8</v>
      </c>
      <c r="L118" s="31">
        <v>283</v>
      </c>
      <c r="M118" s="31">
        <v>399.88986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7286.85</v>
      </c>
      <c r="D119" s="40">
        <v>7274.083333333333</v>
      </c>
      <c r="E119" s="40">
        <v>7220.7666666666664</v>
      </c>
      <c r="F119" s="40">
        <v>7154.6833333333334</v>
      </c>
      <c r="G119" s="40">
        <v>7101.3666666666668</v>
      </c>
      <c r="H119" s="40">
        <v>7340.1666666666661</v>
      </c>
      <c r="I119" s="40">
        <v>7393.4833333333336</v>
      </c>
      <c r="J119" s="40">
        <v>7459.5666666666657</v>
      </c>
      <c r="K119" s="31">
        <v>7327.4</v>
      </c>
      <c r="L119" s="31">
        <v>7208</v>
      </c>
      <c r="M119" s="31">
        <v>0.94343999999999995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146.35</v>
      </c>
      <c r="D120" s="40">
        <v>146.41666666666666</v>
      </c>
      <c r="E120" s="40">
        <v>144.93333333333331</v>
      </c>
      <c r="F120" s="40">
        <v>143.51666666666665</v>
      </c>
      <c r="G120" s="40">
        <v>142.0333333333333</v>
      </c>
      <c r="H120" s="40">
        <v>147.83333333333331</v>
      </c>
      <c r="I120" s="40">
        <v>149.31666666666666</v>
      </c>
      <c r="J120" s="40">
        <v>150.73333333333332</v>
      </c>
      <c r="K120" s="31">
        <v>147.9</v>
      </c>
      <c r="L120" s="31">
        <v>145</v>
      </c>
      <c r="M120" s="31">
        <v>17.595569999999999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104.65</v>
      </c>
      <c r="D121" s="40">
        <v>105.13333333333333</v>
      </c>
      <c r="E121" s="40">
        <v>104.01666666666665</v>
      </c>
      <c r="F121" s="40">
        <v>103.38333333333333</v>
      </c>
      <c r="G121" s="40">
        <v>102.26666666666665</v>
      </c>
      <c r="H121" s="40">
        <v>105.76666666666665</v>
      </c>
      <c r="I121" s="40">
        <v>106.88333333333333</v>
      </c>
      <c r="J121" s="40">
        <v>107.51666666666665</v>
      </c>
      <c r="K121" s="31">
        <v>106.25</v>
      </c>
      <c r="L121" s="31">
        <v>104.5</v>
      </c>
      <c r="M121" s="31">
        <v>72.917150000000007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2313.3000000000002</v>
      </c>
      <c r="D122" s="40">
        <v>2326.7833333333333</v>
      </c>
      <c r="E122" s="40">
        <v>2288.5666666666666</v>
      </c>
      <c r="F122" s="40">
        <v>2263.8333333333335</v>
      </c>
      <c r="G122" s="40">
        <v>2225.6166666666668</v>
      </c>
      <c r="H122" s="40">
        <v>2351.5166666666664</v>
      </c>
      <c r="I122" s="40">
        <v>2389.7333333333327</v>
      </c>
      <c r="J122" s="40">
        <v>2414.4666666666662</v>
      </c>
      <c r="K122" s="31">
        <v>2365</v>
      </c>
      <c r="L122" s="31">
        <v>2302.0500000000002</v>
      </c>
      <c r="M122" s="31">
        <v>13.062989999999999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546.95000000000005</v>
      </c>
      <c r="D123" s="40">
        <v>543.48333333333323</v>
      </c>
      <c r="E123" s="40">
        <v>538.31666666666649</v>
      </c>
      <c r="F123" s="40">
        <v>529.68333333333328</v>
      </c>
      <c r="G123" s="40">
        <v>524.51666666666654</v>
      </c>
      <c r="H123" s="40">
        <v>552.11666666666645</v>
      </c>
      <c r="I123" s="40">
        <v>557.28333333333319</v>
      </c>
      <c r="J123" s="40">
        <v>565.9166666666664</v>
      </c>
      <c r="K123" s="31">
        <v>548.65</v>
      </c>
      <c r="L123" s="31">
        <v>534.85</v>
      </c>
      <c r="M123" s="31">
        <v>65.359189999999998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224.2</v>
      </c>
      <c r="D124" s="40">
        <v>223.65</v>
      </c>
      <c r="E124" s="40">
        <v>220.65</v>
      </c>
      <c r="F124" s="40">
        <v>217.1</v>
      </c>
      <c r="G124" s="40">
        <v>214.1</v>
      </c>
      <c r="H124" s="40">
        <v>227.20000000000002</v>
      </c>
      <c r="I124" s="40">
        <v>230.20000000000002</v>
      </c>
      <c r="J124" s="40">
        <v>233.75000000000003</v>
      </c>
      <c r="K124" s="31">
        <v>226.65</v>
      </c>
      <c r="L124" s="31">
        <v>220.1</v>
      </c>
      <c r="M124" s="31">
        <v>39.255339999999997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981.3</v>
      </c>
      <c r="D125" s="40">
        <v>985.41666666666663</v>
      </c>
      <c r="E125" s="40">
        <v>974.18333333333328</v>
      </c>
      <c r="F125" s="40">
        <v>967.06666666666661</v>
      </c>
      <c r="G125" s="40">
        <v>955.83333333333326</v>
      </c>
      <c r="H125" s="40">
        <v>992.5333333333333</v>
      </c>
      <c r="I125" s="40">
        <v>1003.7666666666667</v>
      </c>
      <c r="J125" s="40">
        <v>1010.8833333333333</v>
      </c>
      <c r="K125" s="31">
        <v>996.65</v>
      </c>
      <c r="L125" s="31">
        <v>978.3</v>
      </c>
      <c r="M125" s="31">
        <v>23.354330000000001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5085.95</v>
      </c>
      <c r="D126" s="40">
        <v>5092.3</v>
      </c>
      <c r="E126" s="40">
        <v>5004.6500000000005</v>
      </c>
      <c r="F126" s="40">
        <v>4923.3500000000004</v>
      </c>
      <c r="G126" s="40">
        <v>4835.7000000000007</v>
      </c>
      <c r="H126" s="40">
        <v>5173.6000000000004</v>
      </c>
      <c r="I126" s="40">
        <v>5261.25</v>
      </c>
      <c r="J126" s="40">
        <v>5342.55</v>
      </c>
      <c r="K126" s="31">
        <v>5179.95</v>
      </c>
      <c r="L126" s="31">
        <v>5011</v>
      </c>
      <c r="M126" s="31">
        <v>8.6719899999999992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1603.9</v>
      </c>
      <c r="D127" s="40">
        <v>1603.2166666666665</v>
      </c>
      <c r="E127" s="40">
        <v>1594.7833333333328</v>
      </c>
      <c r="F127" s="40">
        <v>1585.6666666666663</v>
      </c>
      <c r="G127" s="40">
        <v>1577.2333333333327</v>
      </c>
      <c r="H127" s="40">
        <v>1612.333333333333</v>
      </c>
      <c r="I127" s="40">
        <v>1620.7666666666669</v>
      </c>
      <c r="J127" s="40">
        <v>1629.8833333333332</v>
      </c>
      <c r="K127" s="31">
        <v>1611.65</v>
      </c>
      <c r="L127" s="31">
        <v>1594.1</v>
      </c>
      <c r="M127" s="31">
        <v>45.867100000000001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1740.3</v>
      </c>
      <c r="D128" s="40">
        <v>1741.75</v>
      </c>
      <c r="E128" s="40">
        <v>1719.55</v>
      </c>
      <c r="F128" s="40">
        <v>1698.8</v>
      </c>
      <c r="G128" s="40">
        <v>1676.6</v>
      </c>
      <c r="H128" s="40">
        <v>1762.5</v>
      </c>
      <c r="I128" s="40">
        <v>1784.6999999999998</v>
      </c>
      <c r="J128" s="40">
        <v>1805.45</v>
      </c>
      <c r="K128" s="31">
        <v>1763.95</v>
      </c>
      <c r="L128" s="31">
        <v>1721</v>
      </c>
      <c r="M128" s="31">
        <v>7.4364999999999997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2225.9</v>
      </c>
      <c r="D129" s="40">
        <v>2218.2999999999997</v>
      </c>
      <c r="E129" s="40">
        <v>2197.5999999999995</v>
      </c>
      <c r="F129" s="40">
        <v>2169.2999999999997</v>
      </c>
      <c r="G129" s="40">
        <v>2148.5999999999995</v>
      </c>
      <c r="H129" s="40">
        <v>2246.5999999999995</v>
      </c>
      <c r="I129" s="40">
        <v>2267.2999999999993</v>
      </c>
      <c r="J129" s="40">
        <v>2295.5999999999995</v>
      </c>
      <c r="K129" s="31">
        <v>2239</v>
      </c>
      <c r="L129" s="31">
        <v>2190</v>
      </c>
      <c r="M129" s="31">
        <v>1.6263099999999999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241.05</v>
      </c>
      <c r="D130" s="40">
        <v>242.83333333333334</v>
      </c>
      <c r="E130" s="40">
        <v>230.66666666666669</v>
      </c>
      <c r="F130" s="40">
        <v>220.28333333333333</v>
      </c>
      <c r="G130" s="40">
        <v>208.11666666666667</v>
      </c>
      <c r="H130" s="40">
        <v>253.2166666666667</v>
      </c>
      <c r="I130" s="40">
        <v>265.38333333333338</v>
      </c>
      <c r="J130" s="40">
        <v>275.76666666666671</v>
      </c>
      <c r="K130" s="31">
        <v>255</v>
      </c>
      <c r="L130" s="31">
        <v>232.45</v>
      </c>
      <c r="M130" s="31">
        <v>90.289150000000006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704.55</v>
      </c>
      <c r="D131" s="40">
        <v>711.68333333333339</v>
      </c>
      <c r="E131" s="40">
        <v>693.86666666666679</v>
      </c>
      <c r="F131" s="40">
        <v>683.18333333333339</v>
      </c>
      <c r="G131" s="40">
        <v>665.36666666666679</v>
      </c>
      <c r="H131" s="40">
        <v>722.36666666666679</v>
      </c>
      <c r="I131" s="40">
        <v>740.18333333333339</v>
      </c>
      <c r="J131" s="40">
        <v>750.86666666666679</v>
      </c>
      <c r="K131" s="31">
        <v>729.5</v>
      </c>
      <c r="L131" s="31">
        <v>701</v>
      </c>
      <c r="M131" s="31">
        <v>146.45713000000001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403.8</v>
      </c>
      <c r="D132" s="40">
        <v>414.5333333333333</v>
      </c>
      <c r="E132" s="40">
        <v>391.61666666666662</v>
      </c>
      <c r="F132" s="40">
        <v>379.43333333333334</v>
      </c>
      <c r="G132" s="40">
        <v>356.51666666666665</v>
      </c>
      <c r="H132" s="40">
        <v>426.71666666666658</v>
      </c>
      <c r="I132" s="40">
        <v>449.63333333333333</v>
      </c>
      <c r="J132" s="40">
        <v>461.81666666666655</v>
      </c>
      <c r="K132" s="31">
        <v>437.45</v>
      </c>
      <c r="L132" s="31">
        <v>402.35</v>
      </c>
      <c r="M132" s="31">
        <v>245.14886000000001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3559.5</v>
      </c>
      <c r="D133" s="40">
        <v>3556.5499999999997</v>
      </c>
      <c r="E133" s="40">
        <v>3492.9499999999994</v>
      </c>
      <c r="F133" s="40">
        <v>3426.3999999999996</v>
      </c>
      <c r="G133" s="40">
        <v>3362.7999999999993</v>
      </c>
      <c r="H133" s="40">
        <v>3623.0999999999995</v>
      </c>
      <c r="I133" s="40">
        <v>3686.7</v>
      </c>
      <c r="J133" s="40">
        <v>3753.2499999999995</v>
      </c>
      <c r="K133" s="31">
        <v>3620.15</v>
      </c>
      <c r="L133" s="31">
        <v>3490</v>
      </c>
      <c r="M133" s="31">
        <v>8.7097700000000007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1740.6</v>
      </c>
      <c r="D134" s="40">
        <v>1721.3166666666666</v>
      </c>
      <c r="E134" s="40">
        <v>1692.6333333333332</v>
      </c>
      <c r="F134" s="40">
        <v>1644.6666666666665</v>
      </c>
      <c r="G134" s="40">
        <v>1615.9833333333331</v>
      </c>
      <c r="H134" s="40">
        <v>1769.2833333333333</v>
      </c>
      <c r="I134" s="40">
        <v>1797.9666666666667</v>
      </c>
      <c r="J134" s="40">
        <v>1845.9333333333334</v>
      </c>
      <c r="K134" s="31">
        <v>1750</v>
      </c>
      <c r="L134" s="31">
        <v>1673.35</v>
      </c>
      <c r="M134" s="31">
        <v>39.390949999999997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87.7</v>
      </c>
      <c r="D135" s="40">
        <v>88.2</v>
      </c>
      <c r="E135" s="40">
        <v>87</v>
      </c>
      <c r="F135" s="40">
        <v>86.3</v>
      </c>
      <c r="G135" s="40">
        <v>85.1</v>
      </c>
      <c r="H135" s="40">
        <v>88.9</v>
      </c>
      <c r="I135" s="40">
        <v>90.100000000000023</v>
      </c>
      <c r="J135" s="40">
        <v>90.800000000000011</v>
      </c>
      <c r="K135" s="31">
        <v>89.4</v>
      </c>
      <c r="L135" s="31">
        <v>87.5</v>
      </c>
      <c r="M135" s="31">
        <v>79.649690000000007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3443.35</v>
      </c>
      <c r="D136" s="40">
        <v>3455.9833333333336</v>
      </c>
      <c r="E136" s="40">
        <v>3416.9666666666672</v>
      </c>
      <c r="F136" s="40">
        <v>3390.5833333333335</v>
      </c>
      <c r="G136" s="40">
        <v>3351.5666666666671</v>
      </c>
      <c r="H136" s="40">
        <v>3482.3666666666672</v>
      </c>
      <c r="I136" s="40">
        <v>3521.3833333333337</v>
      </c>
      <c r="J136" s="40">
        <v>3547.7666666666673</v>
      </c>
      <c r="K136" s="31">
        <v>3495</v>
      </c>
      <c r="L136" s="31">
        <v>3429.6</v>
      </c>
      <c r="M136" s="31">
        <v>2.10277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442.65</v>
      </c>
      <c r="D137" s="40">
        <v>446.5333333333333</v>
      </c>
      <c r="E137" s="40">
        <v>437.11666666666662</v>
      </c>
      <c r="F137" s="40">
        <v>431.58333333333331</v>
      </c>
      <c r="G137" s="40">
        <v>422.16666666666663</v>
      </c>
      <c r="H137" s="40">
        <v>452.06666666666661</v>
      </c>
      <c r="I137" s="40">
        <v>461.48333333333335</v>
      </c>
      <c r="J137" s="40">
        <v>467.01666666666659</v>
      </c>
      <c r="K137" s="31">
        <v>455.95</v>
      </c>
      <c r="L137" s="31">
        <v>441</v>
      </c>
      <c r="M137" s="31">
        <v>29.595600000000001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4351.3999999999996</v>
      </c>
      <c r="D138" s="40">
        <v>4355.3666666666659</v>
      </c>
      <c r="E138" s="40">
        <v>4310.7333333333318</v>
      </c>
      <c r="F138" s="40">
        <v>4270.0666666666657</v>
      </c>
      <c r="G138" s="40">
        <v>4225.4333333333316</v>
      </c>
      <c r="H138" s="40">
        <v>4396.0333333333319</v>
      </c>
      <c r="I138" s="40">
        <v>4440.6666666666652</v>
      </c>
      <c r="J138" s="40">
        <v>4481.3333333333321</v>
      </c>
      <c r="K138" s="31">
        <v>4400</v>
      </c>
      <c r="L138" s="31">
        <v>4314.7</v>
      </c>
      <c r="M138" s="31">
        <v>1.2385900000000001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1597.6</v>
      </c>
      <c r="D139" s="40">
        <v>1605.8999999999999</v>
      </c>
      <c r="E139" s="40">
        <v>1584.4999999999998</v>
      </c>
      <c r="F139" s="40">
        <v>1571.3999999999999</v>
      </c>
      <c r="G139" s="40">
        <v>1549.9999999999998</v>
      </c>
      <c r="H139" s="40">
        <v>1618.9999999999998</v>
      </c>
      <c r="I139" s="40">
        <v>1640.3999999999999</v>
      </c>
      <c r="J139" s="40">
        <v>1653.4999999999998</v>
      </c>
      <c r="K139" s="31">
        <v>1627.3</v>
      </c>
      <c r="L139" s="31">
        <v>1592.8</v>
      </c>
      <c r="M139" s="31">
        <v>22.19416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651.15</v>
      </c>
      <c r="D140" s="40">
        <v>653.25</v>
      </c>
      <c r="E140" s="40">
        <v>637.9</v>
      </c>
      <c r="F140" s="40">
        <v>624.65</v>
      </c>
      <c r="G140" s="40">
        <v>609.29999999999995</v>
      </c>
      <c r="H140" s="40">
        <v>666.5</v>
      </c>
      <c r="I140" s="40">
        <v>681.84999999999991</v>
      </c>
      <c r="J140" s="40">
        <v>695.1</v>
      </c>
      <c r="K140" s="31">
        <v>668.6</v>
      </c>
      <c r="L140" s="31">
        <v>640</v>
      </c>
      <c r="M140" s="31">
        <v>29.038889999999999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1171.75</v>
      </c>
      <c r="D141" s="40">
        <v>1177.2166666666667</v>
      </c>
      <c r="E141" s="40">
        <v>1162.9333333333334</v>
      </c>
      <c r="F141" s="40">
        <v>1154.1166666666668</v>
      </c>
      <c r="G141" s="40">
        <v>1139.8333333333335</v>
      </c>
      <c r="H141" s="40">
        <v>1186.0333333333333</v>
      </c>
      <c r="I141" s="40">
        <v>1200.3166666666666</v>
      </c>
      <c r="J141" s="40">
        <v>1209.1333333333332</v>
      </c>
      <c r="K141" s="31">
        <v>1191.5</v>
      </c>
      <c r="L141" s="31">
        <v>1168.4000000000001</v>
      </c>
      <c r="M141" s="31">
        <v>7.5676600000000001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80917.75</v>
      </c>
      <c r="D142" s="40">
        <v>81072.433333333334</v>
      </c>
      <c r="E142" s="40">
        <v>80545.316666666666</v>
      </c>
      <c r="F142" s="40">
        <v>80172.883333333331</v>
      </c>
      <c r="G142" s="40">
        <v>79645.766666666663</v>
      </c>
      <c r="H142" s="40">
        <v>81444.866666666669</v>
      </c>
      <c r="I142" s="40">
        <v>81971.983333333337</v>
      </c>
      <c r="J142" s="40">
        <v>82344.416666666672</v>
      </c>
      <c r="K142" s="31">
        <v>81599.55</v>
      </c>
      <c r="L142" s="31">
        <v>80700</v>
      </c>
      <c r="M142" s="31">
        <v>5.9929999999999997E-2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1139.0999999999999</v>
      </c>
      <c r="D143" s="40">
        <v>1141.8</v>
      </c>
      <c r="E143" s="40">
        <v>1133.5999999999999</v>
      </c>
      <c r="F143" s="40">
        <v>1128.0999999999999</v>
      </c>
      <c r="G143" s="40">
        <v>1119.8999999999999</v>
      </c>
      <c r="H143" s="40">
        <v>1147.3</v>
      </c>
      <c r="I143" s="40">
        <v>1155.5000000000002</v>
      </c>
      <c r="J143" s="40">
        <v>1161</v>
      </c>
      <c r="K143" s="31">
        <v>1150</v>
      </c>
      <c r="L143" s="31">
        <v>1136.3</v>
      </c>
      <c r="M143" s="31">
        <v>1.8219000000000001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146.30000000000001</v>
      </c>
      <c r="D144" s="40">
        <v>148.78333333333333</v>
      </c>
      <c r="E144" s="40">
        <v>140.71666666666667</v>
      </c>
      <c r="F144" s="40">
        <v>135.13333333333333</v>
      </c>
      <c r="G144" s="40">
        <v>127.06666666666666</v>
      </c>
      <c r="H144" s="40">
        <v>154.36666666666667</v>
      </c>
      <c r="I144" s="40">
        <v>162.43333333333334</v>
      </c>
      <c r="J144" s="40">
        <v>168.01666666666668</v>
      </c>
      <c r="K144" s="31">
        <v>156.85</v>
      </c>
      <c r="L144" s="31">
        <v>143.19999999999999</v>
      </c>
      <c r="M144" s="31">
        <v>234.73562999999999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754.3</v>
      </c>
      <c r="D145" s="40">
        <v>756.9666666666667</v>
      </c>
      <c r="E145" s="40">
        <v>749.83333333333337</v>
      </c>
      <c r="F145" s="40">
        <v>745.36666666666667</v>
      </c>
      <c r="G145" s="40">
        <v>738.23333333333335</v>
      </c>
      <c r="H145" s="40">
        <v>761.43333333333339</v>
      </c>
      <c r="I145" s="40">
        <v>768.56666666666661</v>
      </c>
      <c r="J145" s="40">
        <v>773.03333333333342</v>
      </c>
      <c r="K145" s="31">
        <v>764.1</v>
      </c>
      <c r="L145" s="31">
        <v>752.5</v>
      </c>
      <c r="M145" s="31">
        <v>11.874980000000001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194.35</v>
      </c>
      <c r="D146" s="40">
        <v>194.29999999999998</v>
      </c>
      <c r="E146" s="40">
        <v>191.54999999999995</v>
      </c>
      <c r="F146" s="40">
        <v>188.74999999999997</v>
      </c>
      <c r="G146" s="40">
        <v>185.99999999999994</v>
      </c>
      <c r="H146" s="40">
        <v>197.09999999999997</v>
      </c>
      <c r="I146" s="40">
        <v>199.85000000000002</v>
      </c>
      <c r="J146" s="40">
        <v>202.64999999999998</v>
      </c>
      <c r="K146" s="31">
        <v>197.05</v>
      </c>
      <c r="L146" s="31">
        <v>191.5</v>
      </c>
      <c r="M146" s="31">
        <v>72.487899999999996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537</v>
      </c>
      <c r="D147" s="40">
        <v>536.63333333333333</v>
      </c>
      <c r="E147" s="40">
        <v>532.4666666666667</v>
      </c>
      <c r="F147" s="40">
        <v>527.93333333333339</v>
      </c>
      <c r="G147" s="40">
        <v>523.76666666666677</v>
      </c>
      <c r="H147" s="40">
        <v>541.16666666666663</v>
      </c>
      <c r="I147" s="40">
        <v>545.33333333333337</v>
      </c>
      <c r="J147" s="40">
        <v>549.86666666666656</v>
      </c>
      <c r="K147" s="31">
        <v>540.79999999999995</v>
      </c>
      <c r="L147" s="31">
        <v>532.1</v>
      </c>
      <c r="M147" s="31">
        <v>15.73841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7235.8</v>
      </c>
      <c r="D148" s="40">
        <v>7258.5999999999995</v>
      </c>
      <c r="E148" s="40">
        <v>7157.1999999999989</v>
      </c>
      <c r="F148" s="40">
        <v>7078.5999999999995</v>
      </c>
      <c r="G148" s="40">
        <v>6977.1999999999989</v>
      </c>
      <c r="H148" s="40">
        <v>7337.1999999999989</v>
      </c>
      <c r="I148" s="40">
        <v>7438.5999999999985</v>
      </c>
      <c r="J148" s="40">
        <v>7517.1999999999989</v>
      </c>
      <c r="K148" s="31">
        <v>7360</v>
      </c>
      <c r="L148" s="31">
        <v>7180</v>
      </c>
      <c r="M148" s="31">
        <v>4.3175800000000004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1116.5</v>
      </c>
      <c r="D149" s="40">
        <v>1101.5</v>
      </c>
      <c r="E149" s="40">
        <v>1078</v>
      </c>
      <c r="F149" s="40">
        <v>1039.5</v>
      </c>
      <c r="G149" s="40">
        <v>1016</v>
      </c>
      <c r="H149" s="40">
        <v>1140</v>
      </c>
      <c r="I149" s="40">
        <v>1163.5</v>
      </c>
      <c r="J149" s="40">
        <v>1202</v>
      </c>
      <c r="K149" s="31">
        <v>1125</v>
      </c>
      <c r="L149" s="31">
        <v>1063</v>
      </c>
      <c r="M149" s="31">
        <v>8.8868100000000005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2721.3</v>
      </c>
      <c r="D150" s="40">
        <v>2729.2666666666669</v>
      </c>
      <c r="E150" s="40">
        <v>2704.5333333333338</v>
      </c>
      <c r="F150" s="40">
        <v>2687.7666666666669</v>
      </c>
      <c r="G150" s="40">
        <v>2663.0333333333338</v>
      </c>
      <c r="H150" s="40">
        <v>2746.0333333333338</v>
      </c>
      <c r="I150" s="40">
        <v>2770.7666666666664</v>
      </c>
      <c r="J150" s="40">
        <v>2787.5333333333338</v>
      </c>
      <c r="K150" s="31">
        <v>2754</v>
      </c>
      <c r="L150" s="31">
        <v>2712.5</v>
      </c>
      <c r="M150" s="31">
        <v>4.0659999999999998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2589.15</v>
      </c>
      <c r="D151" s="40">
        <v>2565.9333333333334</v>
      </c>
      <c r="E151" s="40">
        <v>2497.166666666667</v>
      </c>
      <c r="F151" s="40">
        <v>2405.1833333333334</v>
      </c>
      <c r="G151" s="40">
        <v>2336.416666666667</v>
      </c>
      <c r="H151" s="40">
        <v>2657.916666666667</v>
      </c>
      <c r="I151" s="40">
        <v>2726.6833333333334</v>
      </c>
      <c r="J151" s="40">
        <v>2818.666666666667</v>
      </c>
      <c r="K151" s="31">
        <v>2634.7</v>
      </c>
      <c r="L151" s="31">
        <v>2473.9499999999998</v>
      </c>
      <c r="M151" s="31">
        <v>15.251480000000001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1556.8</v>
      </c>
      <c r="D152" s="40">
        <v>1557.5833333333333</v>
      </c>
      <c r="E152" s="40">
        <v>1544.9166666666665</v>
      </c>
      <c r="F152" s="40">
        <v>1533.0333333333333</v>
      </c>
      <c r="G152" s="40">
        <v>1520.3666666666666</v>
      </c>
      <c r="H152" s="40">
        <v>1569.4666666666665</v>
      </c>
      <c r="I152" s="40">
        <v>1582.133333333333</v>
      </c>
      <c r="J152" s="40">
        <v>1594.0166666666664</v>
      </c>
      <c r="K152" s="31">
        <v>1570.25</v>
      </c>
      <c r="L152" s="31">
        <v>1545.7</v>
      </c>
      <c r="M152" s="31">
        <v>6.3470599999999999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1057.4000000000001</v>
      </c>
      <c r="D153" s="40">
        <v>1068.1833333333334</v>
      </c>
      <c r="E153" s="40">
        <v>1044.2166666666667</v>
      </c>
      <c r="F153" s="40">
        <v>1031.0333333333333</v>
      </c>
      <c r="G153" s="40">
        <v>1007.0666666666666</v>
      </c>
      <c r="H153" s="40">
        <v>1081.3666666666668</v>
      </c>
      <c r="I153" s="40">
        <v>1105.3333333333335</v>
      </c>
      <c r="J153" s="40">
        <v>1118.5166666666669</v>
      </c>
      <c r="K153" s="31">
        <v>1092.1500000000001</v>
      </c>
      <c r="L153" s="31">
        <v>1055</v>
      </c>
      <c r="M153" s="31">
        <v>5.8164300000000004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174.8</v>
      </c>
      <c r="D154" s="40">
        <v>174.58333333333334</v>
      </c>
      <c r="E154" s="40">
        <v>172.76666666666668</v>
      </c>
      <c r="F154" s="40">
        <v>170.73333333333335</v>
      </c>
      <c r="G154" s="40">
        <v>168.91666666666669</v>
      </c>
      <c r="H154" s="40">
        <v>176.61666666666667</v>
      </c>
      <c r="I154" s="40">
        <v>178.43333333333334</v>
      </c>
      <c r="J154" s="40">
        <v>180.46666666666667</v>
      </c>
      <c r="K154" s="31">
        <v>176.4</v>
      </c>
      <c r="L154" s="31">
        <v>172.55</v>
      </c>
      <c r="M154" s="31">
        <v>144.08457999999999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119.35</v>
      </c>
      <c r="D155" s="40">
        <v>119.13333333333333</v>
      </c>
      <c r="E155" s="40">
        <v>118.26666666666665</v>
      </c>
      <c r="F155" s="40">
        <v>117.18333333333332</v>
      </c>
      <c r="G155" s="40">
        <v>116.31666666666665</v>
      </c>
      <c r="H155" s="40">
        <v>120.21666666666665</v>
      </c>
      <c r="I155" s="40">
        <v>121.08333333333333</v>
      </c>
      <c r="J155" s="40">
        <v>122.16666666666666</v>
      </c>
      <c r="K155" s="31">
        <v>120</v>
      </c>
      <c r="L155" s="31">
        <v>118.05</v>
      </c>
      <c r="M155" s="31">
        <v>53.70055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3707.55</v>
      </c>
      <c r="D156" s="40">
        <v>3792.1833333333329</v>
      </c>
      <c r="E156" s="40">
        <v>3569.3666666666659</v>
      </c>
      <c r="F156" s="40">
        <v>3431.1833333333329</v>
      </c>
      <c r="G156" s="40">
        <v>3208.3666666666659</v>
      </c>
      <c r="H156" s="40">
        <v>3930.3666666666659</v>
      </c>
      <c r="I156" s="40">
        <v>4153.1833333333325</v>
      </c>
      <c r="J156" s="40">
        <v>4291.3666666666659</v>
      </c>
      <c r="K156" s="31">
        <v>4015</v>
      </c>
      <c r="L156" s="31">
        <v>3654</v>
      </c>
      <c r="M156" s="31">
        <v>11.227589999999999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18101.349999999999</v>
      </c>
      <c r="D157" s="40">
        <v>18099.966666666664</v>
      </c>
      <c r="E157" s="40">
        <v>18012.183333333327</v>
      </c>
      <c r="F157" s="40">
        <v>17923.016666666663</v>
      </c>
      <c r="G157" s="40">
        <v>17835.233333333326</v>
      </c>
      <c r="H157" s="40">
        <v>18189.133333333328</v>
      </c>
      <c r="I157" s="40">
        <v>18276.916666666661</v>
      </c>
      <c r="J157" s="40">
        <v>18366.083333333328</v>
      </c>
      <c r="K157" s="31">
        <v>18187.75</v>
      </c>
      <c r="L157" s="31">
        <v>18010.8</v>
      </c>
      <c r="M157" s="31">
        <v>0.53495000000000004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397.3</v>
      </c>
      <c r="D158" s="40">
        <v>400.84999999999997</v>
      </c>
      <c r="E158" s="40">
        <v>392.44999999999993</v>
      </c>
      <c r="F158" s="40">
        <v>387.59999999999997</v>
      </c>
      <c r="G158" s="40">
        <v>379.19999999999993</v>
      </c>
      <c r="H158" s="40">
        <v>405.69999999999993</v>
      </c>
      <c r="I158" s="40">
        <v>414.09999999999991</v>
      </c>
      <c r="J158" s="40">
        <v>418.94999999999993</v>
      </c>
      <c r="K158" s="31">
        <v>409.25</v>
      </c>
      <c r="L158" s="31">
        <v>396</v>
      </c>
      <c r="M158" s="31">
        <v>12.343249999999999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703.5</v>
      </c>
      <c r="D159" s="40">
        <v>704.4666666666667</v>
      </c>
      <c r="E159" s="40">
        <v>699.03333333333342</v>
      </c>
      <c r="F159" s="40">
        <v>694.56666666666672</v>
      </c>
      <c r="G159" s="40">
        <v>689.13333333333344</v>
      </c>
      <c r="H159" s="40">
        <v>708.93333333333339</v>
      </c>
      <c r="I159" s="40">
        <v>714.36666666666679</v>
      </c>
      <c r="J159" s="40">
        <v>718.83333333333337</v>
      </c>
      <c r="K159" s="31">
        <v>709.9</v>
      </c>
      <c r="L159" s="31">
        <v>700</v>
      </c>
      <c r="M159" s="31">
        <v>3.2364899999999999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114.55</v>
      </c>
      <c r="D160" s="40">
        <v>114.75</v>
      </c>
      <c r="E160" s="40">
        <v>113.9</v>
      </c>
      <c r="F160" s="40">
        <v>113.25</v>
      </c>
      <c r="G160" s="40">
        <v>112.4</v>
      </c>
      <c r="H160" s="40">
        <v>115.4</v>
      </c>
      <c r="I160" s="40">
        <v>116.25</v>
      </c>
      <c r="J160" s="40">
        <v>116.9</v>
      </c>
      <c r="K160" s="31">
        <v>115.6</v>
      </c>
      <c r="L160" s="31">
        <v>114.1</v>
      </c>
      <c r="M160" s="31">
        <v>81.497699999999995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161.19999999999999</v>
      </c>
      <c r="D161" s="40">
        <v>161.46666666666667</v>
      </c>
      <c r="E161" s="40">
        <v>160.28333333333333</v>
      </c>
      <c r="F161" s="40">
        <v>159.36666666666667</v>
      </c>
      <c r="G161" s="40">
        <v>158.18333333333334</v>
      </c>
      <c r="H161" s="40">
        <v>162.38333333333333</v>
      </c>
      <c r="I161" s="40">
        <v>163.56666666666666</v>
      </c>
      <c r="J161" s="40">
        <v>164.48333333333332</v>
      </c>
      <c r="K161" s="31">
        <v>162.65</v>
      </c>
      <c r="L161" s="31">
        <v>160.55000000000001</v>
      </c>
      <c r="M161" s="31">
        <v>3.01708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3075.35</v>
      </c>
      <c r="D162" s="40">
        <v>3085.9833333333331</v>
      </c>
      <c r="E162" s="40">
        <v>3002.0166666666664</v>
      </c>
      <c r="F162" s="40">
        <v>2928.6833333333334</v>
      </c>
      <c r="G162" s="40">
        <v>2844.7166666666667</v>
      </c>
      <c r="H162" s="40">
        <v>3159.3166666666662</v>
      </c>
      <c r="I162" s="40">
        <v>3243.2833333333324</v>
      </c>
      <c r="J162" s="40">
        <v>3316.6166666666659</v>
      </c>
      <c r="K162" s="31">
        <v>3169.95</v>
      </c>
      <c r="L162" s="31">
        <v>3012.65</v>
      </c>
      <c r="M162" s="31">
        <v>8.6083400000000001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32938</v>
      </c>
      <c r="D163" s="40">
        <v>33209.35</v>
      </c>
      <c r="E163" s="40">
        <v>32429.699999999997</v>
      </c>
      <c r="F163" s="40">
        <v>31921.399999999998</v>
      </c>
      <c r="G163" s="40">
        <v>31141.749999999996</v>
      </c>
      <c r="H163" s="40">
        <v>33717.649999999994</v>
      </c>
      <c r="I163" s="40">
        <v>34497.300000000003</v>
      </c>
      <c r="J163" s="40">
        <v>35005.599999999999</v>
      </c>
      <c r="K163" s="31">
        <v>33989</v>
      </c>
      <c r="L163" s="31">
        <v>32701.05</v>
      </c>
      <c r="M163" s="31">
        <v>0.34039000000000003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218.85</v>
      </c>
      <c r="D164" s="40">
        <v>219.26666666666665</v>
      </c>
      <c r="E164" s="40">
        <v>217.83333333333331</v>
      </c>
      <c r="F164" s="40">
        <v>216.81666666666666</v>
      </c>
      <c r="G164" s="40">
        <v>215.38333333333333</v>
      </c>
      <c r="H164" s="40">
        <v>220.2833333333333</v>
      </c>
      <c r="I164" s="40">
        <v>221.71666666666664</v>
      </c>
      <c r="J164" s="40">
        <v>222.73333333333329</v>
      </c>
      <c r="K164" s="31">
        <v>220.7</v>
      </c>
      <c r="L164" s="31">
        <v>218.25</v>
      </c>
      <c r="M164" s="31">
        <v>16.834340000000001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5672.9</v>
      </c>
      <c r="D165" s="40">
        <v>5645.2833333333328</v>
      </c>
      <c r="E165" s="40">
        <v>5607.6166666666659</v>
      </c>
      <c r="F165" s="40">
        <v>5542.333333333333</v>
      </c>
      <c r="G165" s="40">
        <v>5504.6666666666661</v>
      </c>
      <c r="H165" s="40">
        <v>5710.5666666666657</v>
      </c>
      <c r="I165" s="40">
        <v>5748.2333333333336</v>
      </c>
      <c r="J165" s="40">
        <v>5813.5166666666655</v>
      </c>
      <c r="K165" s="31">
        <v>5682.95</v>
      </c>
      <c r="L165" s="31">
        <v>5580</v>
      </c>
      <c r="M165" s="31">
        <v>0.46478999999999998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2321.3000000000002</v>
      </c>
      <c r="D166" s="40">
        <v>2316.6166666666668</v>
      </c>
      <c r="E166" s="40">
        <v>2300.2833333333338</v>
      </c>
      <c r="F166" s="40">
        <v>2279.2666666666669</v>
      </c>
      <c r="G166" s="40">
        <v>2262.9333333333338</v>
      </c>
      <c r="H166" s="40">
        <v>2337.6333333333337</v>
      </c>
      <c r="I166" s="40">
        <v>2353.9666666666667</v>
      </c>
      <c r="J166" s="40">
        <v>2374.9833333333336</v>
      </c>
      <c r="K166" s="31">
        <v>2332.9499999999998</v>
      </c>
      <c r="L166" s="31">
        <v>2295.6</v>
      </c>
      <c r="M166" s="31">
        <v>2.2936700000000001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2252.6</v>
      </c>
      <c r="D167" s="40">
        <v>2251.2333333333331</v>
      </c>
      <c r="E167" s="40">
        <v>2233.7666666666664</v>
      </c>
      <c r="F167" s="40">
        <v>2214.9333333333334</v>
      </c>
      <c r="G167" s="40">
        <v>2197.4666666666667</v>
      </c>
      <c r="H167" s="40">
        <v>2270.0666666666662</v>
      </c>
      <c r="I167" s="40">
        <v>2287.5333333333324</v>
      </c>
      <c r="J167" s="40">
        <v>2306.3666666666659</v>
      </c>
      <c r="K167" s="31">
        <v>2268.6999999999998</v>
      </c>
      <c r="L167" s="31">
        <v>2232.4</v>
      </c>
      <c r="M167" s="31">
        <v>2.9386800000000002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1858.5</v>
      </c>
      <c r="D168" s="40">
        <v>1868.4333333333334</v>
      </c>
      <c r="E168" s="40">
        <v>1835.8666666666668</v>
      </c>
      <c r="F168" s="40">
        <v>1813.2333333333333</v>
      </c>
      <c r="G168" s="40">
        <v>1780.6666666666667</v>
      </c>
      <c r="H168" s="40">
        <v>1891.0666666666668</v>
      </c>
      <c r="I168" s="40">
        <v>1923.6333333333334</v>
      </c>
      <c r="J168" s="40">
        <v>1946.2666666666669</v>
      </c>
      <c r="K168" s="31">
        <v>1901</v>
      </c>
      <c r="L168" s="31">
        <v>1845.8</v>
      </c>
      <c r="M168" s="31">
        <v>3.8191600000000001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127.8</v>
      </c>
      <c r="D169" s="40">
        <v>127.96666666666665</v>
      </c>
      <c r="E169" s="40">
        <v>126.93333333333331</v>
      </c>
      <c r="F169" s="40">
        <v>126.06666666666665</v>
      </c>
      <c r="G169" s="40">
        <v>125.0333333333333</v>
      </c>
      <c r="H169" s="40">
        <v>128.83333333333331</v>
      </c>
      <c r="I169" s="40">
        <v>129.86666666666665</v>
      </c>
      <c r="J169" s="40">
        <v>130.73333333333332</v>
      </c>
      <c r="K169" s="31">
        <v>129</v>
      </c>
      <c r="L169" s="31">
        <v>127.1</v>
      </c>
      <c r="M169" s="31">
        <v>21.735109999999999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232.7</v>
      </c>
      <c r="D170" s="40">
        <v>233.36666666666665</v>
      </c>
      <c r="E170" s="40">
        <v>231.3833333333333</v>
      </c>
      <c r="F170" s="40">
        <v>230.06666666666666</v>
      </c>
      <c r="G170" s="40">
        <v>228.08333333333331</v>
      </c>
      <c r="H170" s="40">
        <v>234.68333333333328</v>
      </c>
      <c r="I170" s="40">
        <v>236.66666666666663</v>
      </c>
      <c r="J170" s="40">
        <v>237.98333333333326</v>
      </c>
      <c r="K170" s="31">
        <v>235.35</v>
      </c>
      <c r="L170" s="31">
        <v>232.05</v>
      </c>
      <c r="M170" s="31">
        <v>72.920839999999998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342.55</v>
      </c>
      <c r="D171" s="40">
        <v>346.13333333333338</v>
      </c>
      <c r="E171" s="40">
        <v>335.26666666666677</v>
      </c>
      <c r="F171" s="40">
        <v>327.98333333333341</v>
      </c>
      <c r="G171" s="40">
        <v>317.11666666666679</v>
      </c>
      <c r="H171" s="40">
        <v>353.41666666666674</v>
      </c>
      <c r="I171" s="40">
        <v>364.28333333333342</v>
      </c>
      <c r="J171" s="40">
        <v>371.56666666666672</v>
      </c>
      <c r="K171" s="31">
        <v>357</v>
      </c>
      <c r="L171" s="31">
        <v>338.85</v>
      </c>
      <c r="M171" s="31">
        <v>9.0626899999999999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12771.7</v>
      </c>
      <c r="D172" s="40">
        <v>12803.9</v>
      </c>
      <c r="E172" s="40">
        <v>12717.8</v>
      </c>
      <c r="F172" s="40">
        <v>12663.9</v>
      </c>
      <c r="G172" s="40">
        <v>12577.8</v>
      </c>
      <c r="H172" s="40">
        <v>12857.8</v>
      </c>
      <c r="I172" s="40">
        <v>12943.900000000001</v>
      </c>
      <c r="J172" s="40">
        <v>12997.8</v>
      </c>
      <c r="K172" s="31">
        <v>12890</v>
      </c>
      <c r="L172" s="31">
        <v>12750</v>
      </c>
      <c r="M172" s="31">
        <v>2.828E-2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39.35</v>
      </c>
      <c r="D173" s="40">
        <v>39.583333333333336</v>
      </c>
      <c r="E173" s="40">
        <v>39.016666666666673</v>
      </c>
      <c r="F173" s="40">
        <v>38.683333333333337</v>
      </c>
      <c r="G173" s="40">
        <v>38.116666666666674</v>
      </c>
      <c r="H173" s="40">
        <v>39.916666666666671</v>
      </c>
      <c r="I173" s="40">
        <v>40.483333333333334</v>
      </c>
      <c r="J173" s="40">
        <v>40.81666666666667</v>
      </c>
      <c r="K173" s="31">
        <v>40.15</v>
      </c>
      <c r="L173" s="31">
        <v>39.25</v>
      </c>
      <c r="M173" s="31">
        <v>395.07184999999998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198.45</v>
      </c>
      <c r="D174" s="40">
        <v>200.75</v>
      </c>
      <c r="E174" s="40">
        <v>195.8</v>
      </c>
      <c r="F174" s="40">
        <v>193.15</v>
      </c>
      <c r="G174" s="40">
        <v>188.20000000000002</v>
      </c>
      <c r="H174" s="40">
        <v>203.4</v>
      </c>
      <c r="I174" s="40">
        <v>208.35</v>
      </c>
      <c r="J174" s="40">
        <v>211</v>
      </c>
      <c r="K174" s="31">
        <v>205.7</v>
      </c>
      <c r="L174" s="31">
        <v>198.1</v>
      </c>
      <c r="M174" s="31">
        <v>86.514610000000005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150.75</v>
      </c>
      <c r="D175" s="40">
        <v>151.56666666666666</v>
      </c>
      <c r="E175" s="40">
        <v>149.48333333333332</v>
      </c>
      <c r="F175" s="40">
        <v>148.21666666666667</v>
      </c>
      <c r="G175" s="40">
        <v>146.13333333333333</v>
      </c>
      <c r="H175" s="40">
        <v>152.83333333333331</v>
      </c>
      <c r="I175" s="40">
        <v>154.91666666666669</v>
      </c>
      <c r="J175" s="40">
        <v>156.18333333333331</v>
      </c>
      <c r="K175" s="31">
        <v>153.65</v>
      </c>
      <c r="L175" s="31">
        <v>150.30000000000001</v>
      </c>
      <c r="M175" s="31">
        <v>23.17099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2076.85</v>
      </c>
      <c r="D176" s="40">
        <v>2089.65</v>
      </c>
      <c r="E176" s="40">
        <v>2058.3000000000002</v>
      </c>
      <c r="F176" s="40">
        <v>2039.75</v>
      </c>
      <c r="G176" s="40">
        <v>2008.4</v>
      </c>
      <c r="H176" s="40">
        <v>2108.2000000000003</v>
      </c>
      <c r="I176" s="40">
        <v>2139.5499999999997</v>
      </c>
      <c r="J176" s="40">
        <v>2158.1000000000004</v>
      </c>
      <c r="K176" s="31">
        <v>2121</v>
      </c>
      <c r="L176" s="31">
        <v>2071.1</v>
      </c>
      <c r="M176" s="31">
        <v>57.1783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1017.25</v>
      </c>
      <c r="D177" s="40">
        <v>1004.75</v>
      </c>
      <c r="E177" s="40">
        <v>982.5</v>
      </c>
      <c r="F177" s="40">
        <v>947.75</v>
      </c>
      <c r="G177" s="40">
        <v>925.5</v>
      </c>
      <c r="H177" s="40">
        <v>1039.5</v>
      </c>
      <c r="I177" s="40">
        <v>1061.75</v>
      </c>
      <c r="J177" s="40">
        <v>1096.5</v>
      </c>
      <c r="K177" s="31">
        <v>1027</v>
      </c>
      <c r="L177" s="31">
        <v>970</v>
      </c>
      <c r="M177" s="31">
        <v>88.225390000000004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1076.6500000000001</v>
      </c>
      <c r="D178" s="40">
        <v>1073.8833333333334</v>
      </c>
      <c r="E178" s="40">
        <v>1042.8666666666668</v>
      </c>
      <c r="F178" s="40">
        <v>1009.0833333333333</v>
      </c>
      <c r="G178" s="40">
        <v>978.06666666666661</v>
      </c>
      <c r="H178" s="40">
        <v>1107.666666666667</v>
      </c>
      <c r="I178" s="40">
        <v>1138.6833333333338</v>
      </c>
      <c r="J178" s="40">
        <v>1172.4666666666672</v>
      </c>
      <c r="K178" s="31">
        <v>1104.9000000000001</v>
      </c>
      <c r="L178" s="31">
        <v>1040.0999999999999</v>
      </c>
      <c r="M178" s="31">
        <v>21.513929999999998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7834.35</v>
      </c>
      <c r="D179" s="40">
        <v>7861.3833333333341</v>
      </c>
      <c r="E179" s="40">
        <v>7716.1166666666686</v>
      </c>
      <c r="F179" s="40">
        <v>7597.8833333333341</v>
      </c>
      <c r="G179" s="40">
        <v>7452.6166666666686</v>
      </c>
      <c r="H179" s="40">
        <v>7979.6166666666686</v>
      </c>
      <c r="I179" s="40">
        <v>8124.8833333333332</v>
      </c>
      <c r="J179" s="40">
        <v>8243.1166666666686</v>
      </c>
      <c r="K179" s="31">
        <v>8006.65</v>
      </c>
      <c r="L179" s="31">
        <v>7743.15</v>
      </c>
      <c r="M179" s="31">
        <v>1.15168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7987.8</v>
      </c>
      <c r="D180" s="40">
        <v>7995.2666666666664</v>
      </c>
      <c r="E180" s="40">
        <v>7945.5333333333328</v>
      </c>
      <c r="F180" s="40">
        <v>7903.2666666666664</v>
      </c>
      <c r="G180" s="40">
        <v>7853.5333333333328</v>
      </c>
      <c r="H180" s="40">
        <v>8037.5333333333328</v>
      </c>
      <c r="I180" s="40">
        <v>8087.2666666666664</v>
      </c>
      <c r="J180" s="40">
        <v>8129.5333333333328</v>
      </c>
      <c r="K180" s="31">
        <v>8045</v>
      </c>
      <c r="L180" s="31">
        <v>7953</v>
      </c>
      <c r="M180" s="31">
        <v>0.10042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27968.3</v>
      </c>
      <c r="D181" s="40">
        <v>28002.899999999998</v>
      </c>
      <c r="E181" s="40">
        <v>27777.449999999997</v>
      </c>
      <c r="F181" s="40">
        <v>27586.6</v>
      </c>
      <c r="G181" s="40">
        <v>27361.149999999998</v>
      </c>
      <c r="H181" s="40">
        <v>28193.749999999996</v>
      </c>
      <c r="I181" s="40">
        <v>28419.200000000001</v>
      </c>
      <c r="J181" s="40">
        <v>28610.049999999996</v>
      </c>
      <c r="K181" s="31">
        <v>28228.35</v>
      </c>
      <c r="L181" s="31">
        <v>27812.05</v>
      </c>
      <c r="M181" s="31">
        <v>0.37459999999999999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1370.4</v>
      </c>
      <c r="D182" s="40">
        <v>1367.05</v>
      </c>
      <c r="E182" s="40">
        <v>1329.1</v>
      </c>
      <c r="F182" s="40">
        <v>1287.8</v>
      </c>
      <c r="G182" s="40">
        <v>1249.8499999999999</v>
      </c>
      <c r="H182" s="40">
        <v>1408.35</v>
      </c>
      <c r="I182" s="40">
        <v>1446.3000000000002</v>
      </c>
      <c r="J182" s="40">
        <v>1487.6</v>
      </c>
      <c r="K182" s="31">
        <v>1405</v>
      </c>
      <c r="L182" s="31">
        <v>1325.75</v>
      </c>
      <c r="M182" s="31">
        <v>9.7160399999999996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1975.65</v>
      </c>
      <c r="D183" s="40">
        <v>1977.1500000000003</v>
      </c>
      <c r="E183" s="40">
        <v>1964.4000000000005</v>
      </c>
      <c r="F183" s="40">
        <v>1953.1500000000003</v>
      </c>
      <c r="G183" s="40">
        <v>1940.4000000000005</v>
      </c>
      <c r="H183" s="40">
        <v>1988.4000000000005</v>
      </c>
      <c r="I183" s="40">
        <v>2001.15</v>
      </c>
      <c r="J183" s="40">
        <v>2012.4000000000005</v>
      </c>
      <c r="K183" s="31">
        <v>1989.9</v>
      </c>
      <c r="L183" s="31">
        <v>1965.9</v>
      </c>
      <c r="M183" s="31">
        <v>1.92963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423.3</v>
      </c>
      <c r="D184" s="40">
        <v>424.4666666666667</v>
      </c>
      <c r="E184" s="40">
        <v>421.13333333333338</v>
      </c>
      <c r="F184" s="40">
        <v>418.9666666666667</v>
      </c>
      <c r="G184" s="40">
        <v>415.63333333333338</v>
      </c>
      <c r="H184" s="40">
        <v>426.63333333333338</v>
      </c>
      <c r="I184" s="40">
        <v>429.96666666666664</v>
      </c>
      <c r="J184" s="40">
        <v>432.13333333333338</v>
      </c>
      <c r="K184" s="31">
        <v>427.8</v>
      </c>
      <c r="L184" s="31">
        <v>422.3</v>
      </c>
      <c r="M184" s="31">
        <v>140.37519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129.6</v>
      </c>
      <c r="D185" s="40">
        <v>129.01666666666668</v>
      </c>
      <c r="E185" s="40">
        <v>127.13333333333335</v>
      </c>
      <c r="F185" s="40">
        <v>124.66666666666667</v>
      </c>
      <c r="G185" s="40">
        <v>122.78333333333335</v>
      </c>
      <c r="H185" s="40">
        <v>131.48333333333335</v>
      </c>
      <c r="I185" s="40">
        <v>133.36666666666667</v>
      </c>
      <c r="J185" s="40">
        <v>135.83333333333337</v>
      </c>
      <c r="K185" s="31">
        <v>130.9</v>
      </c>
      <c r="L185" s="31">
        <v>126.55</v>
      </c>
      <c r="M185" s="31">
        <v>624.71280000000002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703.4</v>
      </c>
      <c r="D186" s="40">
        <v>701.20000000000016</v>
      </c>
      <c r="E186" s="40">
        <v>697.40000000000032</v>
      </c>
      <c r="F186" s="40">
        <v>691.4000000000002</v>
      </c>
      <c r="G186" s="40">
        <v>687.60000000000036</v>
      </c>
      <c r="H186" s="40">
        <v>707.20000000000027</v>
      </c>
      <c r="I186" s="40">
        <v>711.00000000000023</v>
      </c>
      <c r="J186" s="40">
        <v>717.00000000000023</v>
      </c>
      <c r="K186" s="31">
        <v>705</v>
      </c>
      <c r="L186" s="31">
        <v>695.2</v>
      </c>
      <c r="M186" s="31">
        <v>47.150530000000003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547.4</v>
      </c>
      <c r="D187" s="40">
        <v>542.30000000000007</v>
      </c>
      <c r="E187" s="40">
        <v>535.10000000000014</v>
      </c>
      <c r="F187" s="40">
        <v>522.80000000000007</v>
      </c>
      <c r="G187" s="40">
        <v>515.60000000000014</v>
      </c>
      <c r="H187" s="40">
        <v>554.60000000000014</v>
      </c>
      <c r="I187" s="40">
        <v>561.80000000000018</v>
      </c>
      <c r="J187" s="40">
        <v>574.10000000000014</v>
      </c>
      <c r="K187" s="31">
        <v>549.5</v>
      </c>
      <c r="L187" s="31">
        <v>530</v>
      </c>
      <c r="M187" s="31">
        <v>37.580030000000001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628.85</v>
      </c>
      <c r="D188" s="40">
        <v>628.30000000000007</v>
      </c>
      <c r="E188" s="40">
        <v>618.70000000000016</v>
      </c>
      <c r="F188" s="40">
        <v>608.55000000000007</v>
      </c>
      <c r="G188" s="40">
        <v>598.95000000000016</v>
      </c>
      <c r="H188" s="40">
        <v>638.45000000000016</v>
      </c>
      <c r="I188" s="40">
        <v>648.05000000000007</v>
      </c>
      <c r="J188" s="40">
        <v>658.20000000000016</v>
      </c>
      <c r="K188" s="31">
        <v>637.9</v>
      </c>
      <c r="L188" s="31">
        <v>618.15</v>
      </c>
      <c r="M188" s="31">
        <v>4.4398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584.85</v>
      </c>
      <c r="D189" s="40">
        <v>584.88333333333333</v>
      </c>
      <c r="E189" s="40">
        <v>581.26666666666665</v>
      </c>
      <c r="F189" s="40">
        <v>577.68333333333328</v>
      </c>
      <c r="G189" s="40">
        <v>574.06666666666661</v>
      </c>
      <c r="H189" s="40">
        <v>588.4666666666667</v>
      </c>
      <c r="I189" s="40">
        <v>592.08333333333326</v>
      </c>
      <c r="J189" s="40">
        <v>595.66666666666674</v>
      </c>
      <c r="K189" s="31">
        <v>588.5</v>
      </c>
      <c r="L189" s="31">
        <v>581.29999999999995</v>
      </c>
      <c r="M189" s="31">
        <v>7.2937200000000004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758.3</v>
      </c>
      <c r="D190" s="40">
        <v>755.9</v>
      </c>
      <c r="E190" s="40">
        <v>745.4</v>
      </c>
      <c r="F190" s="40">
        <v>732.5</v>
      </c>
      <c r="G190" s="40">
        <v>722</v>
      </c>
      <c r="H190" s="40">
        <v>768.8</v>
      </c>
      <c r="I190" s="40">
        <v>779.3</v>
      </c>
      <c r="J190" s="40">
        <v>792.19999999999993</v>
      </c>
      <c r="K190" s="31">
        <v>766.4</v>
      </c>
      <c r="L190" s="31">
        <v>743</v>
      </c>
      <c r="M190" s="31">
        <v>13.901289999999999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3197.55</v>
      </c>
      <c r="D191" s="40">
        <v>3204.2166666666667</v>
      </c>
      <c r="E191" s="40">
        <v>3184.1833333333334</v>
      </c>
      <c r="F191" s="40">
        <v>3170.8166666666666</v>
      </c>
      <c r="G191" s="40">
        <v>3150.7833333333333</v>
      </c>
      <c r="H191" s="40">
        <v>3217.5833333333335</v>
      </c>
      <c r="I191" s="40">
        <v>3237.6166666666672</v>
      </c>
      <c r="J191" s="40">
        <v>3250.9833333333336</v>
      </c>
      <c r="K191" s="31">
        <v>3224.25</v>
      </c>
      <c r="L191" s="31">
        <v>3190.85</v>
      </c>
      <c r="M191" s="31">
        <v>12.596109999999999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776.35</v>
      </c>
      <c r="D192" s="40">
        <v>777.71666666666658</v>
      </c>
      <c r="E192" s="40">
        <v>769.43333333333317</v>
      </c>
      <c r="F192" s="40">
        <v>762.51666666666654</v>
      </c>
      <c r="G192" s="40">
        <v>754.23333333333312</v>
      </c>
      <c r="H192" s="40">
        <v>784.63333333333321</v>
      </c>
      <c r="I192" s="40">
        <v>792.91666666666674</v>
      </c>
      <c r="J192" s="40">
        <v>799.83333333333326</v>
      </c>
      <c r="K192" s="31">
        <v>786</v>
      </c>
      <c r="L192" s="31">
        <v>770.8</v>
      </c>
      <c r="M192" s="31">
        <v>21.54261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4199.1000000000004</v>
      </c>
      <c r="D193" s="40">
        <v>4219.3666666666668</v>
      </c>
      <c r="E193" s="40">
        <v>4169.7333333333336</v>
      </c>
      <c r="F193" s="40">
        <v>4140.3666666666668</v>
      </c>
      <c r="G193" s="40">
        <v>4090.7333333333336</v>
      </c>
      <c r="H193" s="40">
        <v>4248.7333333333336</v>
      </c>
      <c r="I193" s="40">
        <v>4298.3666666666668</v>
      </c>
      <c r="J193" s="40">
        <v>4327.7333333333336</v>
      </c>
      <c r="K193" s="31">
        <v>4269</v>
      </c>
      <c r="L193" s="31">
        <v>4190</v>
      </c>
      <c r="M193" s="31">
        <v>1.21862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293.14999999999998</v>
      </c>
      <c r="D194" s="40">
        <v>293.71666666666664</v>
      </c>
      <c r="E194" s="40">
        <v>290.43333333333328</v>
      </c>
      <c r="F194" s="40">
        <v>287.71666666666664</v>
      </c>
      <c r="G194" s="40">
        <v>284.43333333333328</v>
      </c>
      <c r="H194" s="40">
        <v>296.43333333333328</v>
      </c>
      <c r="I194" s="40">
        <v>299.7166666666667</v>
      </c>
      <c r="J194" s="40">
        <v>302.43333333333328</v>
      </c>
      <c r="K194" s="31">
        <v>297</v>
      </c>
      <c r="L194" s="31">
        <v>291</v>
      </c>
      <c r="M194" s="31">
        <v>275.02359999999999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122.6</v>
      </c>
      <c r="D195" s="40">
        <v>122.81666666666666</v>
      </c>
      <c r="E195" s="40">
        <v>121.88333333333333</v>
      </c>
      <c r="F195" s="40">
        <v>121.16666666666666</v>
      </c>
      <c r="G195" s="40">
        <v>120.23333333333332</v>
      </c>
      <c r="H195" s="40">
        <v>123.53333333333333</v>
      </c>
      <c r="I195" s="40">
        <v>124.46666666666667</v>
      </c>
      <c r="J195" s="40">
        <v>125.18333333333334</v>
      </c>
      <c r="K195" s="31">
        <v>123.75</v>
      </c>
      <c r="L195" s="31">
        <v>122.1</v>
      </c>
      <c r="M195" s="31">
        <v>148.38935000000001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1297.95</v>
      </c>
      <c r="D196" s="40">
        <v>1294.75</v>
      </c>
      <c r="E196" s="40">
        <v>1281.25</v>
      </c>
      <c r="F196" s="40">
        <v>1264.55</v>
      </c>
      <c r="G196" s="40">
        <v>1251.05</v>
      </c>
      <c r="H196" s="40">
        <v>1311.45</v>
      </c>
      <c r="I196" s="40">
        <v>1324.95</v>
      </c>
      <c r="J196" s="40">
        <v>1341.65</v>
      </c>
      <c r="K196" s="31">
        <v>1308.25</v>
      </c>
      <c r="L196" s="31">
        <v>1278.05</v>
      </c>
      <c r="M196" s="31">
        <v>86.784329999999997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1120.2</v>
      </c>
      <c r="D197" s="40">
        <v>1125.1000000000001</v>
      </c>
      <c r="E197" s="40">
        <v>1111.6500000000003</v>
      </c>
      <c r="F197" s="40">
        <v>1103.1000000000001</v>
      </c>
      <c r="G197" s="40">
        <v>1089.6500000000003</v>
      </c>
      <c r="H197" s="40">
        <v>1133.6500000000003</v>
      </c>
      <c r="I197" s="40">
        <v>1147.1000000000001</v>
      </c>
      <c r="J197" s="40">
        <v>1155.6500000000003</v>
      </c>
      <c r="K197" s="31">
        <v>1138.55</v>
      </c>
      <c r="L197" s="31">
        <v>1116.55</v>
      </c>
      <c r="M197" s="31">
        <v>9.8458100000000002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1123.1500000000001</v>
      </c>
      <c r="D198" s="40">
        <v>1113.1166666666668</v>
      </c>
      <c r="E198" s="40">
        <v>1099.5833333333335</v>
      </c>
      <c r="F198" s="40">
        <v>1076.0166666666667</v>
      </c>
      <c r="G198" s="40">
        <v>1062.4833333333333</v>
      </c>
      <c r="H198" s="40">
        <v>1136.6833333333336</v>
      </c>
      <c r="I198" s="40">
        <v>1150.2166666666669</v>
      </c>
      <c r="J198" s="40">
        <v>1173.7833333333338</v>
      </c>
      <c r="K198" s="31">
        <v>1126.6500000000001</v>
      </c>
      <c r="L198" s="31">
        <v>1089.55</v>
      </c>
      <c r="M198" s="31">
        <v>4.8797300000000003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1722.85</v>
      </c>
      <c r="D199" s="40">
        <v>1719.8999999999999</v>
      </c>
      <c r="E199" s="40">
        <v>1702.9499999999998</v>
      </c>
      <c r="F199" s="40">
        <v>1683.05</v>
      </c>
      <c r="G199" s="40">
        <v>1666.1</v>
      </c>
      <c r="H199" s="40">
        <v>1739.7999999999997</v>
      </c>
      <c r="I199" s="40">
        <v>1756.75</v>
      </c>
      <c r="J199" s="40">
        <v>1776.6499999999996</v>
      </c>
      <c r="K199" s="31">
        <v>1736.85</v>
      </c>
      <c r="L199" s="31">
        <v>1700</v>
      </c>
      <c r="M199" s="31">
        <v>14.35514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3079.2</v>
      </c>
      <c r="D200" s="40">
        <v>3072.0666666666671</v>
      </c>
      <c r="E200" s="40">
        <v>3035.1333333333341</v>
      </c>
      <c r="F200" s="40">
        <v>2991.0666666666671</v>
      </c>
      <c r="G200" s="40">
        <v>2954.1333333333341</v>
      </c>
      <c r="H200" s="40">
        <v>3116.1333333333341</v>
      </c>
      <c r="I200" s="40">
        <v>3153.0666666666675</v>
      </c>
      <c r="J200" s="40">
        <v>3197.1333333333341</v>
      </c>
      <c r="K200" s="31">
        <v>3109</v>
      </c>
      <c r="L200" s="31">
        <v>3028</v>
      </c>
      <c r="M200" s="31">
        <v>2.6335299999999999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467.4</v>
      </c>
      <c r="D201" s="40">
        <v>467.45</v>
      </c>
      <c r="E201" s="40">
        <v>462.95</v>
      </c>
      <c r="F201" s="40">
        <v>458.5</v>
      </c>
      <c r="G201" s="40">
        <v>454</v>
      </c>
      <c r="H201" s="40">
        <v>471.9</v>
      </c>
      <c r="I201" s="40">
        <v>476.4</v>
      </c>
      <c r="J201" s="40">
        <v>480.84999999999997</v>
      </c>
      <c r="K201" s="31">
        <v>471.95</v>
      </c>
      <c r="L201" s="31">
        <v>463</v>
      </c>
      <c r="M201" s="31">
        <v>9.5501100000000001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891.05</v>
      </c>
      <c r="D202" s="40">
        <v>886.2166666666667</v>
      </c>
      <c r="E202" s="40">
        <v>875.43333333333339</v>
      </c>
      <c r="F202" s="40">
        <v>859.81666666666672</v>
      </c>
      <c r="G202" s="40">
        <v>849.03333333333342</v>
      </c>
      <c r="H202" s="40">
        <v>901.83333333333337</v>
      </c>
      <c r="I202" s="40">
        <v>912.61666666666667</v>
      </c>
      <c r="J202" s="40">
        <v>928.23333333333335</v>
      </c>
      <c r="K202" s="31">
        <v>897</v>
      </c>
      <c r="L202" s="31">
        <v>870.6</v>
      </c>
      <c r="M202" s="31">
        <v>6.1342299999999996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819.95</v>
      </c>
      <c r="D203" s="40">
        <v>817.7833333333333</v>
      </c>
      <c r="E203" s="40">
        <v>808.81666666666661</v>
      </c>
      <c r="F203" s="40">
        <v>797.68333333333328</v>
      </c>
      <c r="G203" s="40">
        <v>788.71666666666658</v>
      </c>
      <c r="H203" s="40">
        <v>828.91666666666663</v>
      </c>
      <c r="I203" s="40">
        <v>837.88333333333333</v>
      </c>
      <c r="J203" s="40">
        <v>849.01666666666665</v>
      </c>
      <c r="K203" s="31">
        <v>826.75</v>
      </c>
      <c r="L203" s="31">
        <v>806.65</v>
      </c>
      <c r="M203" s="31">
        <v>24.490950000000002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7616.7</v>
      </c>
      <c r="D204" s="40">
        <v>7558.8166666666666</v>
      </c>
      <c r="E204" s="40">
        <v>7477.6333333333332</v>
      </c>
      <c r="F204" s="40">
        <v>7338.5666666666666</v>
      </c>
      <c r="G204" s="40">
        <v>7257.3833333333332</v>
      </c>
      <c r="H204" s="40">
        <v>7697.8833333333332</v>
      </c>
      <c r="I204" s="40">
        <v>7779.0666666666657</v>
      </c>
      <c r="J204" s="40">
        <v>7918.1333333333332</v>
      </c>
      <c r="K204" s="31">
        <v>7640</v>
      </c>
      <c r="L204" s="31">
        <v>7419.75</v>
      </c>
      <c r="M204" s="31">
        <v>3.69346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36.049999999999997</v>
      </c>
      <c r="D205" s="40">
        <v>36.266666666666666</v>
      </c>
      <c r="E205" s="40">
        <v>35.733333333333334</v>
      </c>
      <c r="F205" s="40">
        <v>35.416666666666671</v>
      </c>
      <c r="G205" s="40">
        <v>34.88333333333334</v>
      </c>
      <c r="H205" s="40">
        <v>36.583333333333329</v>
      </c>
      <c r="I205" s="40">
        <v>37.11666666666666</v>
      </c>
      <c r="J205" s="40">
        <v>37.433333333333323</v>
      </c>
      <c r="K205" s="31">
        <v>36.799999999999997</v>
      </c>
      <c r="L205" s="31">
        <v>35.950000000000003</v>
      </c>
      <c r="M205" s="31">
        <v>54.327779999999997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1436.15</v>
      </c>
      <c r="D206" s="40">
        <v>1443.3333333333333</v>
      </c>
      <c r="E206" s="40">
        <v>1409.3166666666666</v>
      </c>
      <c r="F206" s="40">
        <v>1382.4833333333333</v>
      </c>
      <c r="G206" s="40">
        <v>1348.4666666666667</v>
      </c>
      <c r="H206" s="40">
        <v>1470.1666666666665</v>
      </c>
      <c r="I206" s="40">
        <v>1504.1833333333334</v>
      </c>
      <c r="J206" s="40">
        <v>1531.0166666666664</v>
      </c>
      <c r="K206" s="31">
        <v>1477.35</v>
      </c>
      <c r="L206" s="31">
        <v>1416.5</v>
      </c>
      <c r="M206" s="31">
        <v>12.752409999999999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657.65</v>
      </c>
      <c r="D207" s="40">
        <v>667.25</v>
      </c>
      <c r="E207" s="40">
        <v>644.5</v>
      </c>
      <c r="F207" s="40">
        <v>631.35</v>
      </c>
      <c r="G207" s="40">
        <v>608.6</v>
      </c>
      <c r="H207" s="40">
        <v>680.4</v>
      </c>
      <c r="I207" s="40">
        <v>703.15</v>
      </c>
      <c r="J207" s="40">
        <v>716.3</v>
      </c>
      <c r="K207" s="31">
        <v>690</v>
      </c>
      <c r="L207" s="31">
        <v>654.1</v>
      </c>
      <c r="M207" s="31">
        <v>37.10716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254.65</v>
      </c>
      <c r="D208" s="40">
        <v>254.38333333333333</v>
      </c>
      <c r="E208" s="40">
        <v>252.26666666666665</v>
      </c>
      <c r="F208" s="40">
        <v>249.88333333333333</v>
      </c>
      <c r="G208" s="40">
        <v>247.76666666666665</v>
      </c>
      <c r="H208" s="40">
        <v>256.76666666666665</v>
      </c>
      <c r="I208" s="40">
        <v>258.88333333333333</v>
      </c>
      <c r="J208" s="40">
        <v>261.26666666666665</v>
      </c>
      <c r="K208" s="31">
        <v>256.5</v>
      </c>
      <c r="L208" s="31">
        <v>252</v>
      </c>
      <c r="M208" s="31">
        <v>4.7107099999999997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751.05</v>
      </c>
      <c r="D209" s="40">
        <v>747.15</v>
      </c>
      <c r="E209" s="40">
        <v>739.9</v>
      </c>
      <c r="F209" s="40">
        <v>728.75</v>
      </c>
      <c r="G209" s="40">
        <v>721.5</v>
      </c>
      <c r="H209" s="40">
        <v>758.3</v>
      </c>
      <c r="I209" s="40">
        <v>765.55</v>
      </c>
      <c r="J209" s="40">
        <v>776.69999999999993</v>
      </c>
      <c r="K209" s="31">
        <v>754.4</v>
      </c>
      <c r="L209" s="31">
        <v>736</v>
      </c>
      <c r="M209" s="31">
        <v>4.4664400000000004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272.10000000000002</v>
      </c>
      <c r="D210" s="40">
        <v>270.93333333333334</v>
      </c>
      <c r="E210" s="40">
        <v>268.16666666666669</v>
      </c>
      <c r="F210" s="40">
        <v>264.23333333333335</v>
      </c>
      <c r="G210" s="40">
        <v>261.4666666666667</v>
      </c>
      <c r="H210" s="40">
        <v>274.86666666666667</v>
      </c>
      <c r="I210" s="40">
        <v>277.63333333333333</v>
      </c>
      <c r="J210" s="40">
        <v>281.56666666666666</v>
      </c>
      <c r="K210" s="31">
        <v>273.7</v>
      </c>
      <c r="L210" s="31">
        <v>267</v>
      </c>
      <c r="M210" s="31">
        <v>73.035899999999998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8.3000000000000007</v>
      </c>
      <c r="D211" s="40">
        <v>8.2999999999999989</v>
      </c>
      <c r="E211" s="40">
        <v>8.0999999999999979</v>
      </c>
      <c r="F211" s="40">
        <v>7.8999999999999986</v>
      </c>
      <c r="G211" s="40">
        <v>7.6999999999999975</v>
      </c>
      <c r="H211" s="40">
        <v>8.4999999999999982</v>
      </c>
      <c r="I211" s="40">
        <v>8.6999999999999975</v>
      </c>
      <c r="J211" s="40">
        <v>8.8999999999999986</v>
      </c>
      <c r="K211" s="31">
        <v>8.5</v>
      </c>
      <c r="L211" s="31">
        <v>8.1</v>
      </c>
      <c r="M211" s="31">
        <v>2194.8452600000001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1026.95</v>
      </c>
      <c r="D212" s="40">
        <v>1033.3</v>
      </c>
      <c r="E212" s="40">
        <v>1018.75</v>
      </c>
      <c r="F212" s="40">
        <v>1010.55</v>
      </c>
      <c r="G212" s="40">
        <v>996</v>
      </c>
      <c r="H212" s="40">
        <v>1041.5</v>
      </c>
      <c r="I212" s="40">
        <v>1056.0499999999997</v>
      </c>
      <c r="J212" s="40">
        <v>1064.25</v>
      </c>
      <c r="K212" s="31">
        <v>1047.8499999999999</v>
      </c>
      <c r="L212" s="31">
        <v>1025.0999999999999</v>
      </c>
      <c r="M212" s="31">
        <v>6.8684900000000004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2224.9499999999998</v>
      </c>
      <c r="D213" s="40">
        <v>2217.0166666666664</v>
      </c>
      <c r="E213" s="40">
        <v>2190.0333333333328</v>
      </c>
      <c r="F213" s="40">
        <v>2155.1166666666663</v>
      </c>
      <c r="G213" s="40">
        <v>2128.1333333333328</v>
      </c>
      <c r="H213" s="40">
        <v>2251.9333333333329</v>
      </c>
      <c r="I213" s="40">
        <v>2278.9166666666665</v>
      </c>
      <c r="J213" s="40">
        <v>2313.833333333333</v>
      </c>
      <c r="K213" s="31">
        <v>2244</v>
      </c>
      <c r="L213" s="31">
        <v>2182.1</v>
      </c>
      <c r="M213" s="31">
        <v>1.94485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590.45000000000005</v>
      </c>
      <c r="D214" s="40">
        <v>593.06666666666672</v>
      </c>
      <c r="E214" s="40">
        <v>585.63333333333344</v>
      </c>
      <c r="F214" s="40">
        <v>580.81666666666672</v>
      </c>
      <c r="G214" s="40">
        <v>573.38333333333344</v>
      </c>
      <c r="H214" s="40">
        <v>597.88333333333344</v>
      </c>
      <c r="I214" s="40">
        <v>605.31666666666661</v>
      </c>
      <c r="J214" s="40">
        <v>610.13333333333344</v>
      </c>
      <c r="K214" s="40">
        <v>600.5</v>
      </c>
      <c r="L214" s="40">
        <v>588.25</v>
      </c>
      <c r="M214" s="40">
        <v>60.999029999999998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13.3</v>
      </c>
      <c r="D215" s="40">
        <v>13.549999999999999</v>
      </c>
      <c r="E215" s="40">
        <v>12.999999999999998</v>
      </c>
      <c r="F215" s="40">
        <v>12.7</v>
      </c>
      <c r="G215" s="40">
        <v>12.149999999999999</v>
      </c>
      <c r="H215" s="40">
        <v>13.849999999999998</v>
      </c>
      <c r="I215" s="40">
        <v>14.399999999999999</v>
      </c>
      <c r="J215" s="40">
        <v>14.699999999999998</v>
      </c>
      <c r="K215" s="40">
        <v>14.1</v>
      </c>
      <c r="L215" s="40">
        <v>13.25</v>
      </c>
      <c r="M215" s="40">
        <v>2529.1636400000002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205.75</v>
      </c>
      <c r="D216" s="40">
        <v>206.5</v>
      </c>
      <c r="E216" s="40">
        <v>203.8</v>
      </c>
      <c r="F216" s="40">
        <v>201.85000000000002</v>
      </c>
      <c r="G216" s="40">
        <v>199.15000000000003</v>
      </c>
      <c r="H216" s="40">
        <v>208.45</v>
      </c>
      <c r="I216" s="40">
        <v>211.14999999999998</v>
      </c>
      <c r="J216" s="40">
        <v>213.09999999999997</v>
      </c>
      <c r="K216" s="40">
        <v>209.2</v>
      </c>
      <c r="L216" s="40">
        <v>204.55</v>
      </c>
      <c r="M216" s="40">
        <v>56.90399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1"/>
      <c r="B1" s="452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4" t="s">
        <v>16</v>
      </c>
      <c r="B9" s="446" t="s">
        <v>18</v>
      </c>
      <c r="C9" s="450" t="s">
        <v>20</v>
      </c>
      <c r="D9" s="450" t="s">
        <v>21</v>
      </c>
      <c r="E9" s="441" t="s">
        <v>22</v>
      </c>
      <c r="F9" s="442"/>
      <c r="G9" s="443"/>
      <c r="H9" s="441" t="s">
        <v>23</v>
      </c>
      <c r="I9" s="442"/>
      <c r="J9" s="443"/>
      <c r="K9" s="26"/>
      <c r="L9" s="27"/>
      <c r="M9" s="55"/>
      <c r="N9" s="1"/>
      <c r="O9" s="1"/>
    </row>
    <row r="10" spans="1:15" ht="42.75" customHeight="1">
      <c r="A10" s="448"/>
      <c r="B10" s="449"/>
      <c r="C10" s="449"/>
      <c r="D10" s="4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24762.1</v>
      </c>
      <c r="D11" s="40">
        <v>24604.716666666664</v>
      </c>
      <c r="E11" s="40">
        <v>24247.433333333327</v>
      </c>
      <c r="F11" s="40">
        <v>23732.766666666663</v>
      </c>
      <c r="G11" s="40">
        <v>23375.483333333326</v>
      </c>
      <c r="H11" s="40">
        <v>25119.383333333328</v>
      </c>
      <c r="I11" s="40">
        <v>25476.666666666661</v>
      </c>
      <c r="J11" s="40">
        <v>25991.333333333328</v>
      </c>
      <c r="K11" s="31">
        <v>24962</v>
      </c>
      <c r="L11" s="31">
        <v>24090.05</v>
      </c>
      <c r="M11" s="31">
        <v>3.6360000000000003E-2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1712.3</v>
      </c>
      <c r="D12" s="40">
        <v>1705.5333333333335</v>
      </c>
      <c r="E12" s="40">
        <v>1684.916666666667</v>
      </c>
      <c r="F12" s="40">
        <v>1657.5333333333335</v>
      </c>
      <c r="G12" s="40">
        <v>1636.916666666667</v>
      </c>
      <c r="H12" s="40">
        <v>1732.916666666667</v>
      </c>
      <c r="I12" s="40">
        <v>1753.5333333333333</v>
      </c>
      <c r="J12" s="40">
        <v>1780.916666666667</v>
      </c>
      <c r="K12" s="31">
        <v>1726.15</v>
      </c>
      <c r="L12" s="31">
        <v>1678.15</v>
      </c>
      <c r="M12" s="31">
        <v>0.69698000000000004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1926.3</v>
      </c>
      <c r="D13" s="40">
        <v>1919.2333333333336</v>
      </c>
      <c r="E13" s="40">
        <v>1840.4666666666672</v>
      </c>
      <c r="F13" s="40">
        <v>1754.6333333333337</v>
      </c>
      <c r="G13" s="40">
        <v>1675.8666666666672</v>
      </c>
      <c r="H13" s="40">
        <v>2005.0666666666671</v>
      </c>
      <c r="I13" s="40">
        <v>2083.8333333333335</v>
      </c>
      <c r="J13" s="40">
        <v>2169.666666666667</v>
      </c>
      <c r="K13" s="31">
        <v>1998</v>
      </c>
      <c r="L13" s="31">
        <v>1833.4</v>
      </c>
      <c r="M13" s="31">
        <v>1.36463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2369.1999999999998</v>
      </c>
      <c r="D14" s="40">
        <v>2350.7000000000003</v>
      </c>
      <c r="E14" s="40">
        <v>2326.6000000000004</v>
      </c>
      <c r="F14" s="40">
        <v>2284</v>
      </c>
      <c r="G14" s="40">
        <v>2259.9</v>
      </c>
      <c r="H14" s="40">
        <v>2393.3000000000006</v>
      </c>
      <c r="I14" s="40">
        <v>2417.4</v>
      </c>
      <c r="J14" s="40">
        <v>2460.0000000000009</v>
      </c>
      <c r="K14" s="31">
        <v>2374.8000000000002</v>
      </c>
      <c r="L14" s="31">
        <v>2308.1</v>
      </c>
      <c r="M14" s="31">
        <v>6.9539299999999997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2001.65</v>
      </c>
      <c r="D15" s="40">
        <v>2008.8999999999999</v>
      </c>
      <c r="E15" s="40">
        <v>1978.7999999999997</v>
      </c>
      <c r="F15" s="40">
        <v>1955.9499999999998</v>
      </c>
      <c r="G15" s="40">
        <v>1925.8499999999997</v>
      </c>
      <c r="H15" s="40">
        <v>2031.7499999999998</v>
      </c>
      <c r="I15" s="40">
        <v>2061.8499999999995</v>
      </c>
      <c r="J15" s="40">
        <v>2084.6999999999998</v>
      </c>
      <c r="K15" s="31">
        <v>2039</v>
      </c>
      <c r="L15" s="31">
        <v>1986.05</v>
      </c>
      <c r="M15" s="31">
        <v>0.13727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1609.65</v>
      </c>
      <c r="D16" s="40">
        <v>1607.8666666666668</v>
      </c>
      <c r="E16" s="40">
        <v>1590.7833333333335</v>
      </c>
      <c r="F16" s="40">
        <v>1571.9166666666667</v>
      </c>
      <c r="G16" s="40">
        <v>1554.8333333333335</v>
      </c>
      <c r="H16" s="40">
        <v>1626.7333333333336</v>
      </c>
      <c r="I16" s="40">
        <v>1643.8166666666666</v>
      </c>
      <c r="J16" s="40">
        <v>1662.6833333333336</v>
      </c>
      <c r="K16" s="31">
        <v>1624.95</v>
      </c>
      <c r="L16" s="31">
        <v>1589</v>
      </c>
      <c r="M16" s="31">
        <v>1.65432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1179.5</v>
      </c>
      <c r="D17" s="40">
        <v>1176.1000000000001</v>
      </c>
      <c r="E17" s="40">
        <v>1161.2000000000003</v>
      </c>
      <c r="F17" s="40">
        <v>1142.9000000000001</v>
      </c>
      <c r="G17" s="40">
        <v>1128.0000000000002</v>
      </c>
      <c r="H17" s="40">
        <v>1194.4000000000003</v>
      </c>
      <c r="I17" s="40">
        <v>1209.3000000000004</v>
      </c>
      <c r="J17" s="40">
        <v>1227.6000000000004</v>
      </c>
      <c r="K17" s="31">
        <v>1191</v>
      </c>
      <c r="L17" s="31">
        <v>1157.8</v>
      </c>
      <c r="M17" s="31">
        <v>12.19279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722.3</v>
      </c>
      <c r="D18" s="40">
        <v>721.5</v>
      </c>
      <c r="E18" s="40">
        <v>715</v>
      </c>
      <c r="F18" s="40">
        <v>707.7</v>
      </c>
      <c r="G18" s="40">
        <v>701.2</v>
      </c>
      <c r="H18" s="40">
        <v>728.8</v>
      </c>
      <c r="I18" s="40">
        <v>735.3</v>
      </c>
      <c r="J18" s="40">
        <v>742.59999999999991</v>
      </c>
      <c r="K18" s="31">
        <v>728</v>
      </c>
      <c r="L18" s="31">
        <v>714.2</v>
      </c>
      <c r="M18" s="31">
        <v>2.98556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895.8</v>
      </c>
      <c r="D19" s="40">
        <v>893.31666666666661</v>
      </c>
      <c r="E19" s="40">
        <v>885.58333333333326</v>
      </c>
      <c r="F19" s="40">
        <v>875.36666666666667</v>
      </c>
      <c r="G19" s="40">
        <v>867.63333333333333</v>
      </c>
      <c r="H19" s="40">
        <v>903.53333333333319</v>
      </c>
      <c r="I19" s="40">
        <v>911.26666666666654</v>
      </c>
      <c r="J19" s="40">
        <v>921.48333333333312</v>
      </c>
      <c r="K19" s="31">
        <v>901.05</v>
      </c>
      <c r="L19" s="31">
        <v>883.1</v>
      </c>
      <c r="M19" s="31">
        <v>8.16371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2646.9</v>
      </c>
      <c r="D20" s="40">
        <v>2669.8</v>
      </c>
      <c r="E20" s="40">
        <v>2613.1500000000005</v>
      </c>
      <c r="F20" s="40">
        <v>2579.4000000000005</v>
      </c>
      <c r="G20" s="40">
        <v>2522.7500000000009</v>
      </c>
      <c r="H20" s="40">
        <v>2703.55</v>
      </c>
      <c r="I20" s="40">
        <v>2760.2</v>
      </c>
      <c r="J20" s="40">
        <v>2793.95</v>
      </c>
      <c r="K20" s="31">
        <v>2726.45</v>
      </c>
      <c r="L20" s="31">
        <v>2636.05</v>
      </c>
      <c r="M20" s="31">
        <v>0.32840999999999998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17859.849999999999</v>
      </c>
      <c r="D21" s="40">
        <v>17821.600000000002</v>
      </c>
      <c r="E21" s="40">
        <v>17658.200000000004</v>
      </c>
      <c r="F21" s="40">
        <v>17456.550000000003</v>
      </c>
      <c r="G21" s="40">
        <v>17293.150000000005</v>
      </c>
      <c r="H21" s="40">
        <v>18023.250000000004</v>
      </c>
      <c r="I21" s="40">
        <v>18186.650000000005</v>
      </c>
      <c r="J21" s="40">
        <v>18388.300000000003</v>
      </c>
      <c r="K21" s="31">
        <v>17985</v>
      </c>
      <c r="L21" s="31">
        <v>17619.95</v>
      </c>
      <c r="M21" s="31">
        <v>7.3800000000000004E-2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1403.9</v>
      </c>
      <c r="D22" s="40">
        <v>1404.2333333333333</v>
      </c>
      <c r="E22" s="40">
        <v>1391.6666666666667</v>
      </c>
      <c r="F22" s="40">
        <v>1379.4333333333334</v>
      </c>
      <c r="G22" s="40">
        <v>1366.8666666666668</v>
      </c>
      <c r="H22" s="40">
        <v>1416.4666666666667</v>
      </c>
      <c r="I22" s="40">
        <v>1429.0333333333333</v>
      </c>
      <c r="J22" s="40">
        <v>1441.2666666666667</v>
      </c>
      <c r="K22" s="31">
        <v>1416.8</v>
      </c>
      <c r="L22" s="31">
        <v>1392</v>
      </c>
      <c r="M22" s="31">
        <v>20.54318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942.2</v>
      </c>
      <c r="D23" s="40">
        <v>950.76666666666677</v>
      </c>
      <c r="E23" s="40">
        <v>926.53333333333353</v>
      </c>
      <c r="F23" s="40">
        <v>910.86666666666679</v>
      </c>
      <c r="G23" s="40">
        <v>886.63333333333355</v>
      </c>
      <c r="H23" s="40">
        <v>966.43333333333351</v>
      </c>
      <c r="I23" s="40">
        <v>990.66666666666686</v>
      </c>
      <c r="J23" s="40">
        <v>1006.3333333333335</v>
      </c>
      <c r="K23" s="31">
        <v>975</v>
      </c>
      <c r="L23" s="31">
        <v>935.1</v>
      </c>
      <c r="M23" s="31">
        <v>0.95733000000000001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682.8</v>
      </c>
      <c r="D24" s="40">
        <v>682.73333333333323</v>
      </c>
      <c r="E24" s="40">
        <v>674.51666666666642</v>
      </c>
      <c r="F24" s="40">
        <v>666.23333333333323</v>
      </c>
      <c r="G24" s="40">
        <v>658.01666666666642</v>
      </c>
      <c r="H24" s="40">
        <v>691.01666666666642</v>
      </c>
      <c r="I24" s="40">
        <v>699.23333333333335</v>
      </c>
      <c r="J24" s="40">
        <v>707.51666666666642</v>
      </c>
      <c r="K24" s="31">
        <v>690.95</v>
      </c>
      <c r="L24" s="31">
        <v>674.45</v>
      </c>
      <c r="M24" s="31">
        <v>53.391159999999999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907.45</v>
      </c>
      <c r="D25" s="40">
        <v>892.48333333333323</v>
      </c>
      <c r="E25" s="40">
        <v>869.96666666666647</v>
      </c>
      <c r="F25" s="40">
        <v>832.48333333333323</v>
      </c>
      <c r="G25" s="40">
        <v>809.96666666666647</v>
      </c>
      <c r="H25" s="40">
        <v>929.96666666666647</v>
      </c>
      <c r="I25" s="40">
        <v>952.48333333333312</v>
      </c>
      <c r="J25" s="40">
        <v>989.96666666666647</v>
      </c>
      <c r="K25" s="31">
        <v>915</v>
      </c>
      <c r="L25" s="31">
        <v>855</v>
      </c>
      <c r="M25" s="31">
        <v>1.9417899999999999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939.7</v>
      </c>
      <c r="D26" s="40">
        <v>944.9</v>
      </c>
      <c r="E26" s="40">
        <v>924.8</v>
      </c>
      <c r="F26" s="40">
        <v>909.9</v>
      </c>
      <c r="G26" s="40">
        <v>889.8</v>
      </c>
      <c r="H26" s="40">
        <v>959.8</v>
      </c>
      <c r="I26" s="40">
        <v>979.90000000000009</v>
      </c>
      <c r="J26" s="40">
        <v>994.8</v>
      </c>
      <c r="K26" s="31">
        <v>965</v>
      </c>
      <c r="L26" s="31">
        <v>930</v>
      </c>
      <c r="M26" s="31">
        <v>0.56957000000000002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117.65</v>
      </c>
      <c r="D27" s="40">
        <v>118.2</v>
      </c>
      <c r="E27" s="40">
        <v>117.05000000000001</v>
      </c>
      <c r="F27" s="40">
        <v>116.45</v>
      </c>
      <c r="G27" s="40">
        <v>115.30000000000001</v>
      </c>
      <c r="H27" s="40">
        <v>118.80000000000001</v>
      </c>
      <c r="I27" s="40">
        <v>119.95000000000002</v>
      </c>
      <c r="J27" s="40">
        <v>120.55000000000001</v>
      </c>
      <c r="K27" s="31">
        <v>119.35</v>
      </c>
      <c r="L27" s="31">
        <v>117.6</v>
      </c>
      <c r="M27" s="31">
        <v>23.968669999999999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217.15</v>
      </c>
      <c r="D28" s="40">
        <v>217.61666666666667</v>
      </c>
      <c r="E28" s="40">
        <v>214.63333333333335</v>
      </c>
      <c r="F28" s="40">
        <v>212.11666666666667</v>
      </c>
      <c r="G28" s="40">
        <v>209.13333333333335</v>
      </c>
      <c r="H28" s="40">
        <v>220.13333333333335</v>
      </c>
      <c r="I28" s="40">
        <v>223.1166666666667</v>
      </c>
      <c r="J28" s="40">
        <v>225.63333333333335</v>
      </c>
      <c r="K28" s="31">
        <v>220.6</v>
      </c>
      <c r="L28" s="31">
        <v>215.1</v>
      </c>
      <c r="M28" s="31">
        <v>19.46142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408.2</v>
      </c>
      <c r="D29" s="40">
        <v>406.13333333333338</v>
      </c>
      <c r="E29" s="40">
        <v>402.56666666666678</v>
      </c>
      <c r="F29" s="40">
        <v>396.93333333333339</v>
      </c>
      <c r="G29" s="40">
        <v>393.36666666666679</v>
      </c>
      <c r="H29" s="40">
        <v>411.76666666666677</v>
      </c>
      <c r="I29" s="40">
        <v>415.33333333333337</v>
      </c>
      <c r="J29" s="40">
        <v>420.96666666666675</v>
      </c>
      <c r="K29" s="31">
        <v>409.7</v>
      </c>
      <c r="L29" s="31">
        <v>400.5</v>
      </c>
      <c r="M29" s="31">
        <v>2.4355799999999999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316.3</v>
      </c>
      <c r="D30" s="40">
        <v>318.09999999999997</v>
      </c>
      <c r="E30" s="40">
        <v>313.19999999999993</v>
      </c>
      <c r="F30" s="40">
        <v>310.09999999999997</v>
      </c>
      <c r="G30" s="40">
        <v>305.19999999999993</v>
      </c>
      <c r="H30" s="40">
        <v>321.19999999999993</v>
      </c>
      <c r="I30" s="40">
        <v>326.09999999999991</v>
      </c>
      <c r="J30" s="40">
        <v>329.19999999999993</v>
      </c>
      <c r="K30" s="31">
        <v>323</v>
      </c>
      <c r="L30" s="31">
        <v>315</v>
      </c>
      <c r="M30" s="31">
        <v>3.71014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4331.8999999999996</v>
      </c>
      <c r="D31" s="40">
        <v>4339.45</v>
      </c>
      <c r="E31" s="40">
        <v>4321.45</v>
      </c>
      <c r="F31" s="40">
        <v>4311</v>
      </c>
      <c r="G31" s="40">
        <v>4293</v>
      </c>
      <c r="H31" s="40">
        <v>4349.8999999999996</v>
      </c>
      <c r="I31" s="40">
        <v>4367.8999999999996</v>
      </c>
      <c r="J31" s="40">
        <v>4378.3499999999995</v>
      </c>
      <c r="K31" s="31">
        <v>4357.45</v>
      </c>
      <c r="L31" s="31">
        <v>4329</v>
      </c>
      <c r="M31" s="31">
        <v>0.1736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2216.5500000000002</v>
      </c>
      <c r="D32" s="40">
        <v>2202.3833333333332</v>
      </c>
      <c r="E32" s="40">
        <v>2161.8166666666666</v>
      </c>
      <c r="F32" s="40">
        <v>2107.0833333333335</v>
      </c>
      <c r="G32" s="40">
        <v>2066.5166666666669</v>
      </c>
      <c r="H32" s="40">
        <v>2257.1166666666663</v>
      </c>
      <c r="I32" s="40">
        <v>2297.6833333333329</v>
      </c>
      <c r="J32" s="40">
        <v>2352.4166666666661</v>
      </c>
      <c r="K32" s="31">
        <v>2242.9499999999998</v>
      </c>
      <c r="L32" s="31">
        <v>2147.65</v>
      </c>
      <c r="M32" s="31">
        <v>1.2452099999999999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2265.4499999999998</v>
      </c>
      <c r="D33" s="40">
        <v>2273.4833333333331</v>
      </c>
      <c r="E33" s="40">
        <v>2248.9666666666662</v>
      </c>
      <c r="F33" s="40">
        <v>2232.4833333333331</v>
      </c>
      <c r="G33" s="40">
        <v>2207.9666666666662</v>
      </c>
      <c r="H33" s="40">
        <v>2289.9666666666662</v>
      </c>
      <c r="I33" s="40">
        <v>2314.4833333333336</v>
      </c>
      <c r="J33" s="40">
        <v>2330.9666666666662</v>
      </c>
      <c r="K33" s="31">
        <v>2298</v>
      </c>
      <c r="L33" s="31">
        <v>2257</v>
      </c>
      <c r="M33" s="31">
        <v>8.1119999999999998E-2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129.19999999999999</v>
      </c>
      <c r="D34" s="40">
        <v>129.96666666666667</v>
      </c>
      <c r="E34" s="40">
        <v>128.13333333333333</v>
      </c>
      <c r="F34" s="40">
        <v>127.06666666666666</v>
      </c>
      <c r="G34" s="40">
        <v>125.23333333333332</v>
      </c>
      <c r="H34" s="40">
        <v>131.03333333333333</v>
      </c>
      <c r="I34" s="40">
        <v>132.86666666666665</v>
      </c>
      <c r="J34" s="40">
        <v>133.93333333333334</v>
      </c>
      <c r="K34" s="31">
        <v>131.80000000000001</v>
      </c>
      <c r="L34" s="31">
        <v>128.9</v>
      </c>
      <c r="M34" s="31">
        <v>4.6880499999999996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909.8</v>
      </c>
      <c r="D35" s="40">
        <v>920.31666666666661</v>
      </c>
      <c r="E35" s="40">
        <v>890.63333333333321</v>
      </c>
      <c r="F35" s="40">
        <v>871.46666666666658</v>
      </c>
      <c r="G35" s="40">
        <v>841.78333333333319</v>
      </c>
      <c r="H35" s="40">
        <v>939.48333333333323</v>
      </c>
      <c r="I35" s="40">
        <v>969.16666666666663</v>
      </c>
      <c r="J35" s="40">
        <v>988.33333333333326</v>
      </c>
      <c r="K35" s="31">
        <v>950</v>
      </c>
      <c r="L35" s="31">
        <v>901.15</v>
      </c>
      <c r="M35" s="31">
        <v>7.6799099999999996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3427.4</v>
      </c>
      <c r="D36" s="40">
        <v>3427.2833333333328</v>
      </c>
      <c r="E36" s="40">
        <v>3390.5666666666657</v>
      </c>
      <c r="F36" s="40">
        <v>3353.7333333333327</v>
      </c>
      <c r="G36" s="40">
        <v>3317.0166666666655</v>
      </c>
      <c r="H36" s="40">
        <v>3464.1166666666659</v>
      </c>
      <c r="I36" s="40">
        <v>3500.833333333333</v>
      </c>
      <c r="J36" s="40">
        <v>3537.6666666666661</v>
      </c>
      <c r="K36" s="31">
        <v>3464</v>
      </c>
      <c r="L36" s="31">
        <v>3390.45</v>
      </c>
      <c r="M36" s="31">
        <v>1.31243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4407</v>
      </c>
      <c r="D37" s="40">
        <v>4324.9833333333336</v>
      </c>
      <c r="E37" s="40">
        <v>4157.0166666666673</v>
      </c>
      <c r="F37" s="40">
        <v>3907.0333333333338</v>
      </c>
      <c r="G37" s="40">
        <v>3739.0666666666675</v>
      </c>
      <c r="H37" s="40">
        <v>4574.9666666666672</v>
      </c>
      <c r="I37" s="40">
        <v>4742.9333333333343</v>
      </c>
      <c r="J37" s="40">
        <v>4992.916666666667</v>
      </c>
      <c r="K37" s="31">
        <v>4492.95</v>
      </c>
      <c r="L37" s="31">
        <v>4075</v>
      </c>
      <c r="M37" s="31">
        <v>6.6476800000000003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24.7</v>
      </c>
      <c r="D38" s="40">
        <v>24.933333333333334</v>
      </c>
      <c r="E38" s="40">
        <v>24.266666666666666</v>
      </c>
      <c r="F38" s="40">
        <v>23.833333333333332</v>
      </c>
      <c r="G38" s="40">
        <v>23.166666666666664</v>
      </c>
      <c r="H38" s="40">
        <v>25.366666666666667</v>
      </c>
      <c r="I38" s="40">
        <v>26.033333333333331</v>
      </c>
      <c r="J38" s="40">
        <v>26.466666666666669</v>
      </c>
      <c r="K38" s="31">
        <v>25.6</v>
      </c>
      <c r="L38" s="31">
        <v>24.5</v>
      </c>
      <c r="M38" s="31">
        <v>108.80465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724.2</v>
      </c>
      <c r="D39" s="40">
        <v>724.73333333333323</v>
      </c>
      <c r="E39" s="40">
        <v>719.46666666666647</v>
      </c>
      <c r="F39" s="40">
        <v>714.73333333333323</v>
      </c>
      <c r="G39" s="40">
        <v>709.46666666666647</v>
      </c>
      <c r="H39" s="40">
        <v>729.46666666666647</v>
      </c>
      <c r="I39" s="40">
        <v>734.73333333333312</v>
      </c>
      <c r="J39" s="40">
        <v>739.46666666666647</v>
      </c>
      <c r="K39" s="31">
        <v>730</v>
      </c>
      <c r="L39" s="31">
        <v>720</v>
      </c>
      <c r="M39" s="31">
        <v>4.8018900000000002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3020.05</v>
      </c>
      <c r="D40" s="40">
        <v>3011.9166666666665</v>
      </c>
      <c r="E40" s="40">
        <v>2997.2833333333328</v>
      </c>
      <c r="F40" s="40">
        <v>2974.5166666666664</v>
      </c>
      <c r="G40" s="40">
        <v>2959.8833333333328</v>
      </c>
      <c r="H40" s="40">
        <v>3034.6833333333329</v>
      </c>
      <c r="I40" s="40">
        <v>3049.3166666666671</v>
      </c>
      <c r="J40" s="40">
        <v>3072.083333333333</v>
      </c>
      <c r="K40" s="31">
        <v>3026.55</v>
      </c>
      <c r="L40" s="31">
        <v>2989.15</v>
      </c>
      <c r="M40" s="31">
        <v>0.35770999999999997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408.1</v>
      </c>
      <c r="D41" s="40">
        <v>402.84999999999997</v>
      </c>
      <c r="E41" s="40">
        <v>396.19999999999993</v>
      </c>
      <c r="F41" s="40">
        <v>384.29999999999995</v>
      </c>
      <c r="G41" s="40">
        <v>377.64999999999992</v>
      </c>
      <c r="H41" s="40">
        <v>414.74999999999994</v>
      </c>
      <c r="I41" s="40">
        <v>421.39999999999992</v>
      </c>
      <c r="J41" s="40">
        <v>433.29999999999995</v>
      </c>
      <c r="K41" s="31">
        <v>409.5</v>
      </c>
      <c r="L41" s="31">
        <v>390.95</v>
      </c>
      <c r="M41" s="31">
        <v>85.861949999999993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1229.5999999999999</v>
      </c>
      <c r="D42" s="40">
        <v>1244.1666666666667</v>
      </c>
      <c r="E42" s="40">
        <v>1189.4333333333334</v>
      </c>
      <c r="F42" s="40">
        <v>1149.2666666666667</v>
      </c>
      <c r="G42" s="40">
        <v>1094.5333333333333</v>
      </c>
      <c r="H42" s="40">
        <v>1284.3333333333335</v>
      </c>
      <c r="I42" s="40">
        <v>1339.0666666666666</v>
      </c>
      <c r="J42" s="40">
        <v>1379.2333333333336</v>
      </c>
      <c r="K42" s="31">
        <v>1298.9000000000001</v>
      </c>
      <c r="L42" s="31">
        <v>1204</v>
      </c>
      <c r="M42" s="31">
        <v>6.2143199999999998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4100.3500000000004</v>
      </c>
      <c r="D43" s="40">
        <v>4063.0500000000006</v>
      </c>
      <c r="E43" s="40">
        <v>3967.3000000000011</v>
      </c>
      <c r="F43" s="40">
        <v>3834.2500000000005</v>
      </c>
      <c r="G43" s="40">
        <v>3738.5000000000009</v>
      </c>
      <c r="H43" s="40">
        <v>4196.1000000000013</v>
      </c>
      <c r="I43" s="40">
        <v>4291.8500000000004</v>
      </c>
      <c r="J43" s="40">
        <v>4424.9000000000015</v>
      </c>
      <c r="K43" s="31">
        <v>4158.8</v>
      </c>
      <c r="L43" s="31">
        <v>3930</v>
      </c>
      <c r="M43" s="31">
        <v>19.825310000000002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222.25</v>
      </c>
      <c r="D44" s="40">
        <v>223.35</v>
      </c>
      <c r="E44" s="40">
        <v>220.6</v>
      </c>
      <c r="F44" s="40">
        <v>218.95</v>
      </c>
      <c r="G44" s="40">
        <v>216.2</v>
      </c>
      <c r="H44" s="40">
        <v>225</v>
      </c>
      <c r="I44" s="40">
        <v>227.75</v>
      </c>
      <c r="J44" s="40">
        <v>229.4</v>
      </c>
      <c r="K44" s="31">
        <v>226.1</v>
      </c>
      <c r="L44" s="31">
        <v>221.7</v>
      </c>
      <c r="M44" s="31">
        <v>29.360019999999999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361.65</v>
      </c>
      <c r="D45" s="40">
        <v>362.95</v>
      </c>
      <c r="E45" s="40">
        <v>359.7</v>
      </c>
      <c r="F45" s="40">
        <v>357.75</v>
      </c>
      <c r="G45" s="40">
        <v>354.5</v>
      </c>
      <c r="H45" s="40">
        <v>364.9</v>
      </c>
      <c r="I45" s="40">
        <v>368.15</v>
      </c>
      <c r="J45" s="40">
        <v>370.09999999999997</v>
      </c>
      <c r="K45" s="31">
        <v>366.2</v>
      </c>
      <c r="L45" s="31">
        <v>361</v>
      </c>
      <c r="M45" s="31">
        <v>0.58987000000000001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121.85</v>
      </c>
      <c r="D46" s="40">
        <v>122.56666666666668</v>
      </c>
      <c r="E46" s="40">
        <v>120.68333333333335</v>
      </c>
      <c r="F46" s="40">
        <v>119.51666666666668</v>
      </c>
      <c r="G46" s="40">
        <v>117.63333333333335</v>
      </c>
      <c r="H46" s="40">
        <v>123.73333333333335</v>
      </c>
      <c r="I46" s="40">
        <v>125.61666666666667</v>
      </c>
      <c r="J46" s="40">
        <v>126.78333333333335</v>
      </c>
      <c r="K46" s="31">
        <v>124.45</v>
      </c>
      <c r="L46" s="31">
        <v>121.4</v>
      </c>
      <c r="M46" s="31">
        <v>70.111609999999999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102.65</v>
      </c>
      <c r="D47" s="40">
        <v>103.06666666666668</v>
      </c>
      <c r="E47" s="40">
        <v>101.73333333333335</v>
      </c>
      <c r="F47" s="40">
        <v>100.81666666666668</v>
      </c>
      <c r="G47" s="40">
        <v>99.483333333333348</v>
      </c>
      <c r="H47" s="40">
        <v>103.98333333333335</v>
      </c>
      <c r="I47" s="40">
        <v>105.31666666666669</v>
      </c>
      <c r="J47" s="40">
        <v>106.23333333333335</v>
      </c>
      <c r="K47" s="31">
        <v>104.4</v>
      </c>
      <c r="L47" s="31">
        <v>102.15</v>
      </c>
      <c r="M47" s="31">
        <v>9.9228000000000005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3061.2</v>
      </c>
      <c r="D48" s="40">
        <v>3077.1333333333332</v>
      </c>
      <c r="E48" s="40">
        <v>3035.2666666666664</v>
      </c>
      <c r="F48" s="40">
        <v>3009.333333333333</v>
      </c>
      <c r="G48" s="40">
        <v>2967.4666666666662</v>
      </c>
      <c r="H48" s="40">
        <v>3103.0666666666666</v>
      </c>
      <c r="I48" s="40">
        <v>3144.9333333333334</v>
      </c>
      <c r="J48" s="40">
        <v>3170.8666666666668</v>
      </c>
      <c r="K48" s="31">
        <v>3119</v>
      </c>
      <c r="L48" s="31">
        <v>3051.2</v>
      </c>
      <c r="M48" s="31">
        <v>11.368840000000001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160.15</v>
      </c>
      <c r="D49" s="40">
        <v>160.61666666666665</v>
      </c>
      <c r="E49" s="40">
        <v>158.73333333333329</v>
      </c>
      <c r="F49" s="40">
        <v>157.31666666666663</v>
      </c>
      <c r="G49" s="40">
        <v>155.43333333333328</v>
      </c>
      <c r="H49" s="40">
        <v>162.0333333333333</v>
      </c>
      <c r="I49" s="40">
        <v>163.91666666666669</v>
      </c>
      <c r="J49" s="40">
        <v>165.33333333333331</v>
      </c>
      <c r="K49" s="31">
        <v>162.5</v>
      </c>
      <c r="L49" s="31">
        <v>159.19999999999999</v>
      </c>
      <c r="M49" s="31">
        <v>4.0308200000000003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3473.4</v>
      </c>
      <c r="D50" s="40">
        <v>3485.5333333333333</v>
      </c>
      <c r="E50" s="40">
        <v>3451.8666666666668</v>
      </c>
      <c r="F50" s="40">
        <v>3430.3333333333335</v>
      </c>
      <c r="G50" s="40">
        <v>3396.666666666667</v>
      </c>
      <c r="H50" s="40">
        <v>3507.0666666666666</v>
      </c>
      <c r="I50" s="40">
        <v>3540.7333333333336</v>
      </c>
      <c r="J50" s="40">
        <v>3562.2666666666664</v>
      </c>
      <c r="K50" s="31">
        <v>3519.2</v>
      </c>
      <c r="L50" s="31">
        <v>3464</v>
      </c>
      <c r="M50" s="31">
        <v>9.0670000000000001E-2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2051.6</v>
      </c>
      <c r="D51" s="40">
        <v>2061.6</v>
      </c>
      <c r="E51" s="40">
        <v>2003.7999999999997</v>
      </c>
      <c r="F51" s="40">
        <v>1955.9999999999998</v>
      </c>
      <c r="G51" s="40">
        <v>1898.1999999999996</v>
      </c>
      <c r="H51" s="40">
        <v>2109.3999999999996</v>
      </c>
      <c r="I51" s="40">
        <v>2167.1999999999998</v>
      </c>
      <c r="J51" s="40">
        <v>2215</v>
      </c>
      <c r="K51" s="31">
        <v>2119.4</v>
      </c>
      <c r="L51" s="31">
        <v>2013.8</v>
      </c>
      <c r="M51" s="31">
        <v>4.4856400000000001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9079.35</v>
      </c>
      <c r="D52" s="40">
        <v>9164.2000000000007</v>
      </c>
      <c r="E52" s="40">
        <v>8978.6000000000022</v>
      </c>
      <c r="F52" s="40">
        <v>8877.8500000000022</v>
      </c>
      <c r="G52" s="40">
        <v>8692.2500000000036</v>
      </c>
      <c r="H52" s="40">
        <v>9264.9500000000007</v>
      </c>
      <c r="I52" s="40">
        <v>9450.5499999999993</v>
      </c>
      <c r="J52" s="40">
        <v>9551.2999999999993</v>
      </c>
      <c r="K52" s="31">
        <v>9349.7999999999993</v>
      </c>
      <c r="L52" s="31">
        <v>9063.4500000000007</v>
      </c>
      <c r="M52" s="31">
        <v>0.44989000000000001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952.8</v>
      </c>
      <c r="D53" s="40">
        <v>957.58333333333337</v>
      </c>
      <c r="E53" s="40">
        <v>946.7166666666667</v>
      </c>
      <c r="F53" s="40">
        <v>940.63333333333333</v>
      </c>
      <c r="G53" s="40">
        <v>929.76666666666665</v>
      </c>
      <c r="H53" s="40">
        <v>963.66666666666674</v>
      </c>
      <c r="I53" s="40">
        <v>974.5333333333333</v>
      </c>
      <c r="J53" s="40">
        <v>980.61666666666679</v>
      </c>
      <c r="K53" s="31">
        <v>968.45</v>
      </c>
      <c r="L53" s="31">
        <v>951.5</v>
      </c>
      <c r="M53" s="31">
        <v>7.5342099999999999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637.5</v>
      </c>
      <c r="D54" s="40">
        <v>638</v>
      </c>
      <c r="E54" s="40">
        <v>625</v>
      </c>
      <c r="F54" s="40">
        <v>612.5</v>
      </c>
      <c r="G54" s="40">
        <v>599.5</v>
      </c>
      <c r="H54" s="40">
        <v>650.5</v>
      </c>
      <c r="I54" s="40">
        <v>663.5</v>
      </c>
      <c r="J54" s="40">
        <v>676</v>
      </c>
      <c r="K54" s="31">
        <v>651</v>
      </c>
      <c r="L54" s="31">
        <v>625.5</v>
      </c>
      <c r="M54" s="31">
        <v>8.92347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3483.55</v>
      </c>
      <c r="D55" s="40">
        <v>3460.4500000000003</v>
      </c>
      <c r="E55" s="40">
        <v>3421.4000000000005</v>
      </c>
      <c r="F55" s="40">
        <v>3359.2500000000005</v>
      </c>
      <c r="G55" s="40">
        <v>3320.2000000000007</v>
      </c>
      <c r="H55" s="40">
        <v>3522.6000000000004</v>
      </c>
      <c r="I55" s="40">
        <v>3561.6500000000005</v>
      </c>
      <c r="J55" s="40">
        <v>3623.8</v>
      </c>
      <c r="K55" s="31">
        <v>3499.5</v>
      </c>
      <c r="L55" s="31">
        <v>3398.3</v>
      </c>
      <c r="M55" s="31">
        <v>3.1972800000000001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756.3</v>
      </c>
      <c r="D56" s="40">
        <v>753.76666666666677</v>
      </c>
      <c r="E56" s="40">
        <v>747.53333333333353</v>
      </c>
      <c r="F56" s="40">
        <v>738.76666666666677</v>
      </c>
      <c r="G56" s="40">
        <v>732.53333333333353</v>
      </c>
      <c r="H56" s="40">
        <v>762.53333333333353</v>
      </c>
      <c r="I56" s="40">
        <v>768.76666666666688</v>
      </c>
      <c r="J56" s="40">
        <v>777.53333333333353</v>
      </c>
      <c r="K56" s="31">
        <v>760</v>
      </c>
      <c r="L56" s="31">
        <v>745</v>
      </c>
      <c r="M56" s="31">
        <v>78.90992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2818.05</v>
      </c>
      <c r="D57" s="40">
        <v>2803.6833333333329</v>
      </c>
      <c r="E57" s="40">
        <v>2734.3666666666659</v>
      </c>
      <c r="F57" s="40">
        <v>2650.6833333333329</v>
      </c>
      <c r="G57" s="40">
        <v>2581.3666666666659</v>
      </c>
      <c r="H57" s="40">
        <v>2887.3666666666659</v>
      </c>
      <c r="I57" s="40">
        <v>2956.6833333333325</v>
      </c>
      <c r="J57" s="40">
        <v>3040.3666666666659</v>
      </c>
      <c r="K57" s="31">
        <v>2873</v>
      </c>
      <c r="L57" s="31">
        <v>2720</v>
      </c>
      <c r="M57" s="31">
        <v>1.0161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1308.05</v>
      </c>
      <c r="D58" s="40">
        <v>1305.3999999999999</v>
      </c>
      <c r="E58" s="40">
        <v>1289.3999999999996</v>
      </c>
      <c r="F58" s="40">
        <v>1270.7499999999998</v>
      </c>
      <c r="G58" s="40">
        <v>1254.7499999999995</v>
      </c>
      <c r="H58" s="40">
        <v>1324.0499999999997</v>
      </c>
      <c r="I58" s="40">
        <v>1340.0500000000002</v>
      </c>
      <c r="J58" s="40">
        <v>1358.6999999999998</v>
      </c>
      <c r="K58" s="31">
        <v>1321.4</v>
      </c>
      <c r="L58" s="31">
        <v>1286.75</v>
      </c>
      <c r="M58" s="31">
        <v>3.2099199999999999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1259.2</v>
      </c>
      <c r="D59" s="40">
        <v>1222.0666666666666</v>
      </c>
      <c r="E59" s="40">
        <v>1167.1333333333332</v>
      </c>
      <c r="F59" s="40">
        <v>1075.0666666666666</v>
      </c>
      <c r="G59" s="40">
        <v>1020.1333333333332</v>
      </c>
      <c r="H59" s="40">
        <v>1314.1333333333332</v>
      </c>
      <c r="I59" s="40">
        <v>1369.0666666666666</v>
      </c>
      <c r="J59" s="40">
        <v>1461.1333333333332</v>
      </c>
      <c r="K59" s="31">
        <v>1277</v>
      </c>
      <c r="L59" s="31">
        <v>1130</v>
      </c>
      <c r="M59" s="31">
        <v>26.616779999999999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3836.35</v>
      </c>
      <c r="D60" s="40">
        <v>3845.8833333333332</v>
      </c>
      <c r="E60" s="40">
        <v>3820.4666666666662</v>
      </c>
      <c r="F60" s="40">
        <v>3804.583333333333</v>
      </c>
      <c r="G60" s="40">
        <v>3779.1666666666661</v>
      </c>
      <c r="H60" s="40">
        <v>3861.7666666666664</v>
      </c>
      <c r="I60" s="40">
        <v>3887.1833333333334</v>
      </c>
      <c r="J60" s="40">
        <v>3903.0666666666666</v>
      </c>
      <c r="K60" s="31">
        <v>3871.3</v>
      </c>
      <c r="L60" s="31">
        <v>3830</v>
      </c>
      <c r="M60" s="31">
        <v>4.08134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286.39999999999998</v>
      </c>
      <c r="D61" s="40">
        <v>288.2</v>
      </c>
      <c r="E61" s="40">
        <v>283.5</v>
      </c>
      <c r="F61" s="40">
        <v>280.60000000000002</v>
      </c>
      <c r="G61" s="40">
        <v>275.90000000000003</v>
      </c>
      <c r="H61" s="40">
        <v>291.09999999999997</v>
      </c>
      <c r="I61" s="40">
        <v>295.7999999999999</v>
      </c>
      <c r="J61" s="40">
        <v>298.69999999999993</v>
      </c>
      <c r="K61" s="31">
        <v>292.89999999999998</v>
      </c>
      <c r="L61" s="31">
        <v>285.3</v>
      </c>
      <c r="M61" s="31">
        <v>3.9887100000000002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1141</v>
      </c>
      <c r="D62" s="40">
        <v>1130.7833333333333</v>
      </c>
      <c r="E62" s="40">
        <v>1113.2166666666667</v>
      </c>
      <c r="F62" s="40">
        <v>1085.4333333333334</v>
      </c>
      <c r="G62" s="40">
        <v>1067.8666666666668</v>
      </c>
      <c r="H62" s="40">
        <v>1158.5666666666666</v>
      </c>
      <c r="I62" s="40">
        <v>1176.1333333333332</v>
      </c>
      <c r="J62" s="40">
        <v>1203.9166666666665</v>
      </c>
      <c r="K62" s="31">
        <v>1148.3499999999999</v>
      </c>
      <c r="L62" s="31">
        <v>1103</v>
      </c>
      <c r="M62" s="31">
        <v>3.01953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6162.45</v>
      </c>
      <c r="D63" s="40">
        <v>6163.583333333333</v>
      </c>
      <c r="E63" s="40">
        <v>6128.8666666666659</v>
      </c>
      <c r="F63" s="40">
        <v>6095.2833333333328</v>
      </c>
      <c r="G63" s="40">
        <v>6060.5666666666657</v>
      </c>
      <c r="H63" s="40">
        <v>6197.1666666666661</v>
      </c>
      <c r="I63" s="40">
        <v>6231.8833333333332</v>
      </c>
      <c r="J63" s="40">
        <v>6265.4666666666662</v>
      </c>
      <c r="K63" s="31">
        <v>6198.3</v>
      </c>
      <c r="L63" s="31">
        <v>6130</v>
      </c>
      <c r="M63" s="31">
        <v>7.3350200000000001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13525.05</v>
      </c>
      <c r="D64" s="40">
        <v>13418.466666666667</v>
      </c>
      <c r="E64" s="40">
        <v>13261.483333333334</v>
      </c>
      <c r="F64" s="40">
        <v>12997.916666666666</v>
      </c>
      <c r="G64" s="40">
        <v>12840.933333333332</v>
      </c>
      <c r="H64" s="40">
        <v>13682.033333333335</v>
      </c>
      <c r="I64" s="40">
        <v>13839.016666666668</v>
      </c>
      <c r="J64" s="40">
        <v>14102.583333333336</v>
      </c>
      <c r="K64" s="31">
        <v>13575.45</v>
      </c>
      <c r="L64" s="31">
        <v>13154.9</v>
      </c>
      <c r="M64" s="31">
        <v>4.2117000000000004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3881.9</v>
      </c>
      <c r="D65" s="40">
        <v>3865.7166666666667</v>
      </c>
      <c r="E65" s="40">
        <v>3842.4333333333334</v>
      </c>
      <c r="F65" s="40">
        <v>3802.9666666666667</v>
      </c>
      <c r="G65" s="40">
        <v>3779.6833333333334</v>
      </c>
      <c r="H65" s="40">
        <v>3905.1833333333334</v>
      </c>
      <c r="I65" s="40">
        <v>3928.4666666666672</v>
      </c>
      <c r="J65" s="40">
        <v>3967.9333333333334</v>
      </c>
      <c r="K65" s="31">
        <v>3889</v>
      </c>
      <c r="L65" s="31">
        <v>3826.25</v>
      </c>
      <c r="M65" s="31">
        <v>0.18201999999999999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3254.05</v>
      </c>
      <c r="D66" s="40">
        <v>3243.7000000000003</v>
      </c>
      <c r="E66" s="40">
        <v>3090.4000000000005</v>
      </c>
      <c r="F66" s="40">
        <v>2926.7500000000005</v>
      </c>
      <c r="G66" s="40">
        <v>2773.4500000000007</v>
      </c>
      <c r="H66" s="40">
        <v>3407.3500000000004</v>
      </c>
      <c r="I66" s="40">
        <v>3560.6500000000005</v>
      </c>
      <c r="J66" s="40">
        <v>3724.3</v>
      </c>
      <c r="K66" s="31">
        <v>3397</v>
      </c>
      <c r="L66" s="31">
        <v>3080.05</v>
      </c>
      <c r="M66" s="31">
        <v>4.3390700000000004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2335.6999999999998</v>
      </c>
      <c r="D67" s="40">
        <v>2338.15</v>
      </c>
      <c r="E67" s="40">
        <v>2317.65</v>
      </c>
      <c r="F67" s="40">
        <v>2299.6</v>
      </c>
      <c r="G67" s="40">
        <v>2279.1</v>
      </c>
      <c r="H67" s="40">
        <v>2356.2000000000003</v>
      </c>
      <c r="I67" s="40">
        <v>2376.7000000000003</v>
      </c>
      <c r="J67" s="40">
        <v>2394.7500000000005</v>
      </c>
      <c r="K67" s="31">
        <v>2358.65</v>
      </c>
      <c r="L67" s="31">
        <v>2320.1</v>
      </c>
      <c r="M67" s="31">
        <v>1.4368700000000001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136.65</v>
      </c>
      <c r="D68" s="40">
        <v>136.94999999999999</v>
      </c>
      <c r="E68" s="40">
        <v>135.89999999999998</v>
      </c>
      <c r="F68" s="40">
        <v>135.14999999999998</v>
      </c>
      <c r="G68" s="40">
        <v>134.09999999999997</v>
      </c>
      <c r="H68" s="40">
        <v>137.69999999999999</v>
      </c>
      <c r="I68" s="40">
        <v>138.75</v>
      </c>
      <c r="J68" s="40">
        <v>139.5</v>
      </c>
      <c r="K68" s="31">
        <v>138</v>
      </c>
      <c r="L68" s="31">
        <v>136.19999999999999</v>
      </c>
      <c r="M68" s="31">
        <v>2.4540799999999998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340.05</v>
      </c>
      <c r="D69" s="40">
        <v>342.58333333333331</v>
      </c>
      <c r="E69" s="40">
        <v>336.26666666666665</v>
      </c>
      <c r="F69" s="40">
        <v>332.48333333333335</v>
      </c>
      <c r="G69" s="40">
        <v>326.16666666666669</v>
      </c>
      <c r="H69" s="40">
        <v>346.36666666666662</v>
      </c>
      <c r="I69" s="40">
        <v>352.68333333333334</v>
      </c>
      <c r="J69" s="40">
        <v>356.46666666666658</v>
      </c>
      <c r="K69" s="31">
        <v>348.9</v>
      </c>
      <c r="L69" s="31">
        <v>338.8</v>
      </c>
      <c r="M69" s="31">
        <v>6.4718299999999997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297.75</v>
      </c>
      <c r="D70" s="40">
        <v>300.51666666666665</v>
      </c>
      <c r="E70" s="40">
        <v>294.23333333333329</v>
      </c>
      <c r="F70" s="40">
        <v>290.71666666666664</v>
      </c>
      <c r="G70" s="40">
        <v>284.43333333333328</v>
      </c>
      <c r="H70" s="40">
        <v>304.0333333333333</v>
      </c>
      <c r="I70" s="40">
        <v>310.31666666666661</v>
      </c>
      <c r="J70" s="40">
        <v>313.83333333333331</v>
      </c>
      <c r="K70" s="31">
        <v>306.8</v>
      </c>
      <c r="L70" s="31">
        <v>297</v>
      </c>
      <c r="M70" s="31">
        <v>52.60125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79.75</v>
      </c>
      <c r="D71" s="40">
        <v>79.649999999999991</v>
      </c>
      <c r="E71" s="40">
        <v>79.09999999999998</v>
      </c>
      <c r="F71" s="40">
        <v>78.449999999999989</v>
      </c>
      <c r="G71" s="40">
        <v>77.899999999999977</v>
      </c>
      <c r="H71" s="40">
        <v>80.299999999999983</v>
      </c>
      <c r="I71" s="40">
        <v>80.849999999999994</v>
      </c>
      <c r="J71" s="40">
        <v>81.499999999999986</v>
      </c>
      <c r="K71" s="31">
        <v>80.2</v>
      </c>
      <c r="L71" s="31">
        <v>79</v>
      </c>
      <c r="M71" s="31">
        <v>218.09568999999999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71.849999999999994</v>
      </c>
      <c r="D72" s="40">
        <v>72.083333333333329</v>
      </c>
      <c r="E72" s="40">
        <v>71.266666666666652</v>
      </c>
      <c r="F72" s="40">
        <v>70.683333333333323</v>
      </c>
      <c r="G72" s="40">
        <v>69.866666666666646</v>
      </c>
      <c r="H72" s="40">
        <v>72.666666666666657</v>
      </c>
      <c r="I72" s="40">
        <v>73.483333333333348</v>
      </c>
      <c r="J72" s="40">
        <v>74.066666666666663</v>
      </c>
      <c r="K72" s="31">
        <v>72.900000000000006</v>
      </c>
      <c r="L72" s="31">
        <v>71.5</v>
      </c>
      <c r="M72" s="31">
        <v>12.60084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22.75</v>
      </c>
      <c r="D73" s="40">
        <v>22.916666666666668</v>
      </c>
      <c r="E73" s="40">
        <v>22.433333333333337</v>
      </c>
      <c r="F73" s="40">
        <v>22.116666666666671</v>
      </c>
      <c r="G73" s="40">
        <v>21.63333333333334</v>
      </c>
      <c r="H73" s="40">
        <v>23.233333333333334</v>
      </c>
      <c r="I73" s="40">
        <v>23.716666666666661</v>
      </c>
      <c r="J73" s="40">
        <v>24.033333333333331</v>
      </c>
      <c r="K73" s="31">
        <v>23.4</v>
      </c>
      <c r="L73" s="31">
        <v>22.6</v>
      </c>
      <c r="M73" s="31">
        <v>35.560760000000002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1577.2</v>
      </c>
      <c r="D74" s="40">
        <v>1586.0833333333333</v>
      </c>
      <c r="E74" s="40">
        <v>1564.1166666666666</v>
      </c>
      <c r="F74" s="40">
        <v>1551.0333333333333</v>
      </c>
      <c r="G74" s="40">
        <v>1529.0666666666666</v>
      </c>
      <c r="H74" s="40">
        <v>1599.1666666666665</v>
      </c>
      <c r="I74" s="40">
        <v>1621.1333333333332</v>
      </c>
      <c r="J74" s="40">
        <v>1634.2166666666665</v>
      </c>
      <c r="K74" s="31">
        <v>1608.05</v>
      </c>
      <c r="L74" s="31">
        <v>1573</v>
      </c>
      <c r="M74" s="31">
        <v>2.8557700000000001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5838.7</v>
      </c>
      <c r="D75" s="40">
        <v>5861.416666666667</v>
      </c>
      <c r="E75" s="40">
        <v>5777.8333333333339</v>
      </c>
      <c r="F75" s="40">
        <v>5716.9666666666672</v>
      </c>
      <c r="G75" s="40">
        <v>5633.3833333333341</v>
      </c>
      <c r="H75" s="40">
        <v>5922.2833333333338</v>
      </c>
      <c r="I75" s="40">
        <v>6005.8666666666677</v>
      </c>
      <c r="J75" s="40">
        <v>6066.7333333333336</v>
      </c>
      <c r="K75" s="31">
        <v>5945</v>
      </c>
      <c r="L75" s="31">
        <v>5800.55</v>
      </c>
      <c r="M75" s="31">
        <v>0.15493000000000001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849.75</v>
      </c>
      <c r="D76" s="40">
        <v>850.86666666666667</v>
      </c>
      <c r="E76" s="40">
        <v>843.7833333333333</v>
      </c>
      <c r="F76" s="40">
        <v>837.81666666666661</v>
      </c>
      <c r="G76" s="40">
        <v>830.73333333333323</v>
      </c>
      <c r="H76" s="40">
        <v>856.83333333333337</v>
      </c>
      <c r="I76" s="40">
        <v>863.91666666666663</v>
      </c>
      <c r="J76" s="40">
        <v>869.88333333333344</v>
      </c>
      <c r="K76" s="31">
        <v>857.95</v>
      </c>
      <c r="L76" s="31">
        <v>844.9</v>
      </c>
      <c r="M76" s="31">
        <v>6.7326499999999996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402.45</v>
      </c>
      <c r="D77" s="40">
        <v>400.4666666666667</v>
      </c>
      <c r="E77" s="40">
        <v>391.98333333333341</v>
      </c>
      <c r="F77" s="40">
        <v>381.51666666666671</v>
      </c>
      <c r="G77" s="40">
        <v>373.03333333333342</v>
      </c>
      <c r="H77" s="40">
        <v>410.93333333333339</v>
      </c>
      <c r="I77" s="40">
        <v>419.41666666666674</v>
      </c>
      <c r="J77" s="40">
        <v>429.88333333333338</v>
      </c>
      <c r="K77" s="31">
        <v>408.95</v>
      </c>
      <c r="L77" s="31">
        <v>390</v>
      </c>
      <c r="M77" s="31">
        <v>5.9005099999999997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184.6</v>
      </c>
      <c r="D78" s="40">
        <v>183.26666666666665</v>
      </c>
      <c r="E78" s="40">
        <v>181.5333333333333</v>
      </c>
      <c r="F78" s="40">
        <v>178.46666666666664</v>
      </c>
      <c r="G78" s="40">
        <v>176.73333333333329</v>
      </c>
      <c r="H78" s="40">
        <v>186.33333333333331</v>
      </c>
      <c r="I78" s="40">
        <v>188.06666666666666</v>
      </c>
      <c r="J78" s="40">
        <v>191.13333333333333</v>
      </c>
      <c r="K78" s="31">
        <v>185</v>
      </c>
      <c r="L78" s="31">
        <v>180.2</v>
      </c>
      <c r="M78" s="31">
        <v>45.844200000000001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783.7</v>
      </c>
      <c r="D79" s="40">
        <v>786.19999999999993</v>
      </c>
      <c r="E79" s="40">
        <v>777.49999999999989</v>
      </c>
      <c r="F79" s="40">
        <v>771.3</v>
      </c>
      <c r="G79" s="40">
        <v>762.59999999999991</v>
      </c>
      <c r="H79" s="40">
        <v>792.39999999999986</v>
      </c>
      <c r="I79" s="40">
        <v>801.09999999999991</v>
      </c>
      <c r="J79" s="40">
        <v>807.29999999999984</v>
      </c>
      <c r="K79" s="31">
        <v>794.9</v>
      </c>
      <c r="L79" s="31">
        <v>780</v>
      </c>
      <c r="M79" s="31">
        <v>12.568530000000001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62.7</v>
      </c>
      <c r="D80" s="40">
        <v>63.066666666666663</v>
      </c>
      <c r="E80" s="40">
        <v>62.133333333333326</v>
      </c>
      <c r="F80" s="40">
        <v>61.566666666666663</v>
      </c>
      <c r="G80" s="40">
        <v>60.633333333333326</v>
      </c>
      <c r="H80" s="40">
        <v>63.633333333333326</v>
      </c>
      <c r="I80" s="40">
        <v>64.566666666666663</v>
      </c>
      <c r="J80" s="40">
        <v>65.133333333333326</v>
      </c>
      <c r="K80" s="31">
        <v>64</v>
      </c>
      <c r="L80" s="31">
        <v>62.5</v>
      </c>
      <c r="M80" s="31">
        <v>208.30092999999999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456</v>
      </c>
      <c r="D81" s="40">
        <v>457.88333333333338</v>
      </c>
      <c r="E81" s="40">
        <v>453.21666666666675</v>
      </c>
      <c r="F81" s="40">
        <v>450.43333333333339</v>
      </c>
      <c r="G81" s="40">
        <v>445.76666666666677</v>
      </c>
      <c r="H81" s="40">
        <v>460.66666666666674</v>
      </c>
      <c r="I81" s="40">
        <v>465.33333333333337</v>
      </c>
      <c r="J81" s="40">
        <v>468.11666666666673</v>
      </c>
      <c r="K81" s="31">
        <v>462.55</v>
      </c>
      <c r="L81" s="31">
        <v>455.1</v>
      </c>
      <c r="M81" s="31">
        <v>25.88738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13525.5</v>
      </c>
      <c r="D82" s="40">
        <v>13509.5</v>
      </c>
      <c r="E82" s="40">
        <v>13419</v>
      </c>
      <c r="F82" s="40">
        <v>13312.5</v>
      </c>
      <c r="G82" s="40">
        <v>13222</v>
      </c>
      <c r="H82" s="40">
        <v>13616</v>
      </c>
      <c r="I82" s="40">
        <v>13706.5</v>
      </c>
      <c r="J82" s="40">
        <v>13813</v>
      </c>
      <c r="K82" s="31">
        <v>13600</v>
      </c>
      <c r="L82" s="31">
        <v>13403</v>
      </c>
      <c r="M82" s="31">
        <v>1.205E-2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544.04999999999995</v>
      </c>
      <c r="D83" s="40">
        <v>546.66666666666663</v>
      </c>
      <c r="E83" s="40">
        <v>539.48333333333323</v>
      </c>
      <c r="F83" s="40">
        <v>534.91666666666663</v>
      </c>
      <c r="G83" s="40">
        <v>527.73333333333323</v>
      </c>
      <c r="H83" s="40">
        <v>551.23333333333323</v>
      </c>
      <c r="I83" s="40">
        <v>558.41666666666663</v>
      </c>
      <c r="J83" s="40">
        <v>562.98333333333323</v>
      </c>
      <c r="K83" s="31">
        <v>553.85</v>
      </c>
      <c r="L83" s="31">
        <v>542.1</v>
      </c>
      <c r="M83" s="31">
        <v>51.184930000000001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389.5</v>
      </c>
      <c r="D84" s="40">
        <v>392.15000000000003</v>
      </c>
      <c r="E84" s="40">
        <v>386.15000000000009</v>
      </c>
      <c r="F84" s="40">
        <v>382.80000000000007</v>
      </c>
      <c r="G84" s="40">
        <v>376.80000000000013</v>
      </c>
      <c r="H84" s="40">
        <v>395.50000000000006</v>
      </c>
      <c r="I84" s="40">
        <v>401.49999999999994</v>
      </c>
      <c r="J84" s="40">
        <v>404.85</v>
      </c>
      <c r="K84" s="31">
        <v>398.15</v>
      </c>
      <c r="L84" s="31">
        <v>388.8</v>
      </c>
      <c r="M84" s="31">
        <v>21.34036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1500.85</v>
      </c>
      <c r="D85" s="40">
        <v>1502.6499999999999</v>
      </c>
      <c r="E85" s="40">
        <v>1477.8999999999996</v>
      </c>
      <c r="F85" s="40">
        <v>1454.9499999999998</v>
      </c>
      <c r="G85" s="40">
        <v>1430.1999999999996</v>
      </c>
      <c r="H85" s="40">
        <v>1525.5999999999997</v>
      </c>
      <c r="I85" s="40">
        <v>1550.3500000000001</v>
      </c>
      <c r="J85" s="40">
        <v>1573.2999999999997</v>
      </c>
      <c r="K85" s="31">
        <v>1527.4</v>
      </c>
      <c r="L85" s="31">
        <v>1479.7</v>
      </c>
      <c r="M85" s="31">
        <v>1.5550999999999999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400.65</v>
      </c>
      <c r="D86" s="40">
        <v>401.08333333333331</v>
      </c>
      <c r="E86" s="40">
        <v>396.61666666666662</v>
      </c>
      <c r="F86" s="40">
        <v>392.58333333333331</v>
      </c>
      <c r="G86" s="40">
        <v>388.11666666666662</v>
      </c>
      <c r="H86" s="40">
        <v>405.11666666666662</v>
      </c>
      <c r="I86" s="40">
        <v>409.58333333333331</v>
      </c>
      <c r="J86" s="40">
        <v>413.61666666666662</v>
      </c>
      <c r="K86" s="31">
        <v>405.55</v>
      </c>
      <c r="L86" s="31">
        <v>397.05</v>
      </c>
      <c r="M86" s="31">
        <v>40.00712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110.65</v>
      </c>
      <c r="D87" s="40">
        <v>111.11666666666667</v>
      </c>
      <c r="E87" s="40">
        <v>109.33333333333334</v>
      </c>
      <c r="F87" s="40">
        <v>108.01666666666667</v>
      </c>
      <c r="G87" s="40">
        <v>106.23333333333333</v>
      </c>
      <c r="H87" s="40">
        <v>112.43333333333335</v>
      </c>
      <c r="I87" s="40">
        <v>114.21666666666668</v>
      </c>
      <c r="J87" s="40">
        <v>115.53333333333336</v>
      </c>
      <c r="K87" s="31">
        <v>112.9</v>
      </c>
      <c r="L87" s="31">
        <v>109.8</v>
      </c>
      <c r="M87" s="31">
        <v>2.17794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5681.6</v>
      </c>
      <c r="D88" s="40">
        <v>5586</v>
      </c>
      <c r="E88" s="40">
        <v>5434.7</v>
      </c>
      <c r="F88" s="40">
        <v>5187.8</v>
      </c>
      <c r="G88" s="40">
        <v>5036.5</v>
      </c>
      <c r="H88" s="40">
        <v>5832.9</v>
      </c>
      <c r="I88" s="40">
        <v>5984.1999999999989</v>
      </c>
      <c r="J88" s="40">
        <v>6231.0999999999995</v>
      </c>
      <c r="K88" s="31">
        <v>5737.3</v>
      </c>
      <c r="L88" s="31">
        <v>5339.1</v>
      </c>
      <c r="M88" s="31">
        <v>0.11656999999999999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845.1</v>
      </c>
      <c r="D89" s="40">
        <v>845.04999999999984</v>
      </c>
      <c r="E89" s="40">
        <v>840.09999999999968</v>
      </c>
      <c r="F89" s="40">
        <v>835.0999999999998</v>
      </c>
      <c r="G89" s="40">
        <v>830.14999999999964</v>
      </c>
      <c r="H89" s="40">
        <v>850.04999999999973</v>
      </c>
      <c r="I89" s="40">
        <v>854.99999999999977</v>
      </c>
      <c r="J89" s="40">
        <v>859.99999999999977</v>
      </c>
      <c r="K89" s="31">
        <v>850</v>
      </c>
      <c r="L89" s="31">
        <v>840.05</v>
      </c>
      <c r="M89" s="31">
        <v>0.34201999999999999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1254.3</v>
      </c>
      <c r="D90" s="40">
        <v>1261.6500000000001</v>
      </c>
      <c r="E90" s="40">
        <v>1244.3000000000002</v>
      </c>
      <c r="F90" s="40">
        <v>1234.3000000000002</v>
      </c>
      <c r="G90" s="40">
        <v>1216.9500000000003</v>
      </c>
      <c r="H90" s="40">
        <v>1271.6500000000001</v>
      </c>
      <c r="I90" s="40">
        <v>1289</v>
      </c>
      <c r="J90" s="40">
        <v>1299</v>
      </c>
      <c r="K90" s="31">
        <v>1279</v>
      </c>
      <c r="L90" s="31">
        <v>1251.6500000000001</v>
      </c>
      <c r="M90" s="31">
        <v>0.57640000000000002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14981.3</v>
      </c>
      <c r="D91" s="40">
        <v>15016.116666666667</v>
      </c>
      <c r="E91" s="40">
        <v>14934.533333333333</v>
      </c>
      <c r="F91" s="40">
        <v>14887.766666666666</v>
      </c>
      <c r="G91" s="40">
        <v>14806.183333333332</v>
      </c>
      <c r="H91" s="40">
        <v>15062.883333333333</v>
      </c>
      <c r="I91" s="40">
        <v>15144.466666666665</v>
      </c>
      <c r="J91" s="40">
        <v>15191.233333333334</v>
      </c>
      <c r="K91" s="31">
        <v>15097.7</v>
      </c>
      <c r="L91" s="31">
        <v>14969.35</v>
      </c>
      <c r="M91" s="31">
        <v>0.14224000000000001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321.10000000000002</v>
      </c>
      <c r="D92" s="40">
        <v>319.2166666666667</v>
      </c>
      <c r="E92" s="40">
        <v>315.43333333333339</v>
      </c>
      <c r="F92" s="40">
        <v>309.76666666666671</v>
      </c>
      <c r="G92" s="40">
        <v>305.98333333333341</v>
      </c>
      <c r="H92" s="40">
        <v>324.88333333333338</v>
      </c>
      <c r="I92" s="40">
        <v>328.66666666666669</v>
      </c>
      <c r="J92" s="40">
        <v>334.33333333333337</v>
      </c>
      <c r="K92" s="31">
        <v>323</v>
      </c>
      <c r="L92" s="31">
        <v>313.55</v>
      </c>
      <c r="M92" s="31">
        <v>2.6696499999999999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3482</v>
      </c>
      <c r="D93" s="40">
        <v>3470.3333333333335</v>
      </c>
      <c r="E93" s="40">
        <v>3442.666666666667</v>
      </c>
      <c r="F93" s="40">
        <v>3403.3333333333335</v>
      </c>
      <c r="G93" s="40">
        <v>3375.666666666667</v>
      </c>
      <c r="H93" s="40">
        <v>3509.666666666667</v>
      </c>
      <c r="I93" s="40">
        <v>3537.3333333333339</v>
      </c>
      <c r="J93" s="40">
        <v>3576.666666666667</v>
      </c>
      <c r="K93" s="31">
        <v>3498</v>
      </c>
      <c r="L93" s="31">
        <v>3431</v>
      </c>
      <c r="M93" s="31">
        <v>4.3382699999999996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176.2</v>
      </c>
      <c r="D94" s="40">
        <v>176.65</v>
      </c>
      <c r="E94" s="40">
        <v>174.60000000000002</v>
      </c>
      <c r="F94" s="40">
        <v>173.00000000000003</v>
      </c>
      <c r="G94" s="40">
        <v>170.95000000000005</v>
      </c>
      <c r="H94" s="40">
        <v>178.25</v>
      </c>
      <c r="I94" s="40">
        <v>180.3</v>
      </c>
      <c r="J94" s="40">
        <v>181.89999999999998</v>
      </c>
      <c r="K94" s="31">
        <v>178.7</v>
      </c>
      <c r="L94" s="31">
        <v>175.05</v>
      </c>
      <c r="M94" s="31">
        <v>19.857959999999999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415</v>
      </c>
      <c r="D95" s="40">
        <v>418.36666666666662</v>
      </c>
      <c r="E95" s="40">
        <v>409.23333333333323</v>
      </c>
      <c r="F95" s="40">
        <v>403.46666666666664</v>
      </c>
      <c r="G95" s="40">
        <v>394.33333333333326</v>
      </c>
      <c r="H95" s="40">
        <v>424.13333333333321</v>
      </c>
      <c r="I95" s="40">
        <v>433.26666666666654</v>
      </c>
      <c r="J95" s="40">
        <v>439.03333333333319</v>
      </c>
      <c r="K95" s="31">
        <v>427.5</v>
      </c>
      <c r="L95" s="31">
        <v>412.6</v>
      </c>
      <c r="M95" s="31">
        <v>8.6970899999999993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837.75</v>
      </c>
      <c r="D96" s="40">
        <v>833.19999999999993</v>
      </c>
      <c r="E96" s="40">
        <v>818.59999999999991</v>
      </c>
      <c r="F96" s="40">
        <v>799.44999999999993</v>
      </c>
      <c r="G96" s="40">
        <v>784.84999999999991</v>
      </c>
      <c r="H96" s="40">
        <v>852.34999999999991</v>
      </c>
      <c r="I96" s="40">
        <v>866.95</v>
      </c>
      <c r="J96" s="40">
        <v>886.09999999999991</v>
      </c>
      <c r="K96" s="31">
        <v>847.8</v>
      </c>
      <c r="L96" s="31">
        <v>814.05</v>
      </c>
      <c r="M96" s="31">
        <v>3.79013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3019.45</v>
      </c>
      <c r="D97" s="40">
        <v>3031.7000000000003</v>
      </c>
      <c r="E97" s="40">
        <v>2967.7500000000005</v>
      </c>
      <c r="F97" s="40">
        <v>2916.05</v>
      </c>
      <c r="G97" s="40">
        <v>2852.1000000000004</v>
      </c>
      <c r="H97" s="40">
        <v>3083.4000000000005</v>
      </c>
      <c r="I97" s="40">
        <v>3147.3500000000004</v>
      </c>
      <c r="J97" s="40">
        <v>3199.0500000000006</v>
      </c>
      <c r="K97" s="31">
        <v>3095.65</v>
      </c>
      <c r="L97" s="31">
        <v>2980</v>
      </c>
      <c r="M97" s="31">
        <v>0.89209000000000005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352.2</v>
      </c>
      <c r="D98" s="40">
        <v>349.83333333333331</v>
      </c>
      <c r="E98" s="40">
        <v>344.66666666666663</v>
      </c>
      <c r="F98" s="40">
        <v>337.13333333333333</v>
      </c>
      <c r="G98" s="40">
        <v>331.96666666666664</v>
      </c>
      <c r="H98" s="40">
        <v>357.36666666666662</v>
      </c>
      <c r="I98" s="40">
        <v>362.53333333333325</v>
      </c>
      <c r="J98" s="40">
        <v>370.06666666666661</v>
      </c>
      <c r="K98" s="31">
        <v>355</v>
      </c>
      <c r="L98" s="31">
        <v>342.3</v>
      </c>
      <c r="M98" s="31">
        <v>7.3069300000000004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605.54999999999995</v>
      </c>
      <c r="D99" s="40">
        <v>608.2833333333333</v>
      </c>
      <c r="E99" s="40">
        <v>600.76666666666665</v>
      </c>
      <c r="F99" s="40">
        <v>595.98333333333335</v>
      </c>
      <c r="G99" s="40">
        <v>588.4666666666667</v>
      </c>
      <c r="H99" s="40">
        <v>613.06666666666661</v>
      </c>
      <c r="I99" s="40">
        <v>620.58333333333326</v>
      </c>
      <c r="J99" s="40">
        <v>625.36666666666656</v>
      </c>
      <c r="K99" s="31">
        <v>615.79999999999995</v>
      </c>
      <c r="L99" s="31">
        <v>603.5</v>
      </c>
      <c r="M99" s="31">
        <v>33.766530000000003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558.9</v>
      </c>
      <c r="D100" s="40">
        <v>552.56666666666672</v>
      </c>
      <c r="E100" s="40">
        <v>541.13333333333344</v>
      </c>
      <c r="F100" s="40">
        <v>523.36666666666667</v>
      </c>
      <c r="G100" s="40">
        <v>511.93333333333339</v>
      </c>
      <c r="H100" s="40">
        <v>570.33333333333348</v>
      </c>
      <c r="I100" s="40">
        <v>581.76666666666665</v>
      </c>
      <c r="J100" s="40">
        <v>599.53333333333353</v>
      </c>
      <c r="K100" s="31">
        <v>564</v>
      </c>
      <c r="L100" s="31">
        <v>534.79999999999995</v>
      </c>
      <c r="M100" s="31">
        <v>27.853770000000001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146.65</v>
      </c>
      <c r="D101" s="40">
        <v>146.43333333333334</v>
      </c>
      <c r="E101" s="40">
        <v>145.51666666666668</v>
      </c>
      <c r="F101" s="40">
        <v>144.38333333333335</v>
      </c>
      <c r="G101" s="40">
        <v>143.4666666666667</v>
      </c>
      <c r="H101" s="40">
        <v>147.56666666666666</v>
      </c>
      <c r="I101" s="40">
        <v>148.48333333333329</v>
      </c>
      <c r="J101" s="40">
        <v>149.61666666666665</v>
      </c>
      <c r="K101" s="31">
        <v>147.35</v>
      </c>
      <c r="L101" s="31">
        <v>145.30000000000001</v>
      </c>
      <c r="M101" s="31">
        <v>51.272269999999999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944</v>
      </c>
      <c r="D102" s="40">
        <v>901.43333333333339</v>
      </c>
      <c r="E102" s="40">
        <v>852.56666666666683</v>
      </c>
      <c r="F102" s="40">
        <v>761.13333333333344</v>
      </c>
      <c r="G102" s="40">
        <v>712.26666666666688</v>
      </c>
      <c r="H102" s="40">
        <v>992.86666666666679</v>
      </c>
      <c r="I102" s="40">
        <v>1041.7333333333333</v>
      </c>
      <c r="J102" s="40">
        <v>1133.1666666666667</v>
      </c>
      <c r="K102" s="31">
        <v>950.3</v>
      </c>
      <c r="L102" s="31">
        <v>810</v>
      </c>
      <c r="M102" s="31">
        <v>75.398520000000005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521</v>
      </c>
      <c r="D103" s="40">
        <v>523.63333333333333</v>
      </c>
      <c r="E103" s="40">
        <v>517.36666666666667</v>
      </c>
      <c r="F103" s="40">
        <v>513.73333333333335</v>
      </c>
      <c r="G103" s="40">
        <v>507.4666666666667</v>
      </c>
      <c r="H103" s="40">
        <v>527.26666666666665</v>
      </c>
      <c r="I103" s="40">
        <v>533.5333333333333</v>
      </c>
      <c r="J103" s="40">
        <v>537.16666666666663</v>
      </c>
      <c r="K103" s="31">
        <v>529.9</v>
      </c>
      <c r="L103" s="31">
        <v>520</v>
      </c>
      <c r="M103" s="31">
        <v>0.38984999999999997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666.9</v>
      </c>
      <c r="D104" s="40">
        <v>675.43333333333328</v>
      </c>
      <c r="E104" s="40">
        <v>653.56666666666661</v>
      </c>
      <c r="F104" s="40">
        <v>640.23333333333335</v>
      </c>
      <c r="G104" s="40">
        <v>618.36666666666667</v>
      </c>
      <c r="H104" s="40">
        <v>688.76666666666654</v>
      </c>
      <c r="I104" s="40">
        <v>710.6333333333331</v>
      </c>
      <c r="J104" s="40">
        <v>723.96666666666647</v>
      </c>
      <c r="K104" s="31">
        <v>697.3</v>
      </c>
      <c r="L104" s="31">
        <v>662.1</v>
      </c>
      <c r="M104" s="31">
        <v>5.2050299999999998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143.44999999999999</v>
      </c>
      <c r="D105" s="40">
        <v>143.98333333333332</v>
      </c>
      <c r="E105" s="40">
        <v>142.26666666666665</v>
      </c>
      <c r="F105" s="40">
        <v>141.08333333333334</v>
      </c>
      <c r="G105" s="40">
        <v>139.36666666666667</v>
      </c>
      <c r="H105" s="40">
        <v>145.16666666666663</v>
      </c>
      <c r="I105" s="40">
        <v>146.88333333333327</v>
      </c>
      <c r="J105" s="40">
        <v>148.06666666666661</v>
      </c>
      <c r="K105" s="31">
        <v>145.69999999999999</v>
      </c>
      <c r="L105" s="31">
        <v>142.80000000000001</v>
      </c>
      <c r="M105" s="31">
        <v>7.7414199999999997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1353.9</v>
      </c>
      <c r="D106" s="40">
        <v>1360.8999999999999</v>
      </c>
      <c r="E106" s="40">
        <v>1339.9999999999998</v>
      </c>
      <c r="F106" s="40">
        <v>1326.1</v>
      </c>
      <c r="G106" s="40">
        <v>1305.1999999999998</v>
      </c>
      <c r="H106" s="40">
        <v>1374.7999999999997</v>
      </c>
      <c r="I106" s="40">
        <v>1395.6999999999998</v>
      </c>
      <c r="J106" s="40">
        <v>1409.5999999999997</v>
      </c>
      <c r="K106" s="31">
        <v>1381.8</v>
      </c>
      <c r="L106" s="31">
        <v>1347</v>
      </c>
      <c r="M106" s="31">
        <v>1.4946999999999999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24.9</v>
      </c>
      <c r="D107" s="40">
        <v>25.066666666666666</v>
      </c>
      <c r="E107" s="40">
        <v>24.633333333333333</v>
      </c>
      <c r="F107" s="40">
        <v>24.366666666666667</v>
      </c>
      <c r="G107" s="40">
        <v>23.933333333333334</v>
      </c>
      <c r="H107" s="40">
        <v>25.333333333333332</v>
      </c>
      <c r="I107" s="40">
        <v>25.766666666666662</v>
      </c>
      <c r="J107" s="40">
        <v>26.033333333333331</v>
      </c>
      <c r="K107" s="31">
        <v>25.5</v>
      </c>
      <c r="L107" s="31">
        <v>24.8</v>
      </c>
      <c r="M107" s="31">
        <v>66.066929999999999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1399.8</v>
      </c>
      <c r="D108" s="40">
        <v>1370.1666666666667</v>
      </c>
      <c r="E108" s="40">
        <v>1317.2333333333336</v>
      </c>
      <c r="F108" s="40">
        <v>1234.6666666666667</v>
      </c>
      <c r="G108" s="40">
        <v>1181.7333333333336</v>
      </c>
      <c r="H108" s="40">
        <v>1452.7333333333336</v>
      </c>
      <c r="I108" s="40">
        <v>1505.6666666666665</v>
      </c>
      <c r="J108" s="40">
        <v>1588.2333333333336</v>
      </c>
      <c r="K108" s="31">
        <v>1423.1</v>
      </c>
      <c r="L108" s="31">
        <v>1287.5999999999999</v>
      </c>
      <c r="M108" s="31">
        <v>9.2787799999999994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436.25</v>
      </c>
      <c r="D109" s="40">
        <v>432.31666666666666</v>
      </c>
      <c r="E109" s="40">
        <v>420.63333333333333</v>
      </c>
      <c r="F109" s="40">
        <v>405.01666666666665</v>
      </c>
      <c r="G109" s="40">
        <v>393.33333333333331</v>
      </c>
      <c r="H109" s="40">
        <v>447.93333333333334</v>
      </c>
      <c r="I109" s="40">
        <v>459.61666666666662</v>
      </c>
      <c r="J109" s="40">
        <v>475.23333333333335</v>
      </c>
      <c r="K109" s="31">
        <v>444</v>
      </c>
      <c r="L109" s="31">
        <v>416.7</v>
      </c>
      <c r="M109" s="31">
        <v>3.5564499999999999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703.45</v>
      </c>
      <c r="D110" s="40">
        <v>705.81666666666661</v>
      </c>
      <c r="E110" s="40">
        <v>697.63333333333321</v>
      </c>
      <c r="F110" s="40">
        <v>691.81666666666661</v>
      </c>
      <c r="G110" s="40">
        <v>683.63333333333321</v>
      </c>
      <c r="H110" s="40">
        <v>711.63333333333321</v>
      </c>
      <c r="I110" s="40">
        <v>719.81666666666661</v>
      </c>
      <c r="J110" s="40">
        <v>725.63333333333321</v>
      </c>
      <c r="K110" s="31">
        <v>714</v>
      </c>
      <c r="L110" s="31">
        <v>700</v>
      </c>
      <c r="M110" s="31">
        <v>2.3541400000000001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4363.3</v>
      </c>
      <c r="D111" s="40">
        <v>4379.1499999999996</v>
      </c>
      <c r="E111" s="40">
        <v>4314.2999999999993</v>
      </c>
      <c r="F111" s="40">
        <v>4265.2999999999993</v>
      </c>
      <c r="G111" s="40">
        <v>4200.4499999999989</v>
      </c>
      <c r="H111" s="40">
        <v>4428.1499999999996</v>
      </c>
      <c r="I111" s="40">
        <v>4493</v>
      </c>
      <c r="J111" s="40">
        <v>4542</v>
      </c>
      <c r="K111" s="31">
        <v>4444</v>
      </c>
      <c r="L111" s="31">
        <v>4330.1499999999996</v>
      </c>
      <c r="M111" s="31">
        <v>0.11759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182.7</v>
      </c>
      <c r="D112" s="40">
        <v>179.66666666666666</v>
      </c>
      <c r="E112" s="40">
        <v>173.5333333333333</v>
      </c>
      <c r="F112" s="40">
        <v>164.36666666666665</v>
      </c>
      <c r="G112" s="40">
        <v>158.23333333333329</v>
      </c>
      <c r="H112" s="40">
        <v>188.83333333333331</v>
      </c>
      <c r="I112" s="40">
        <v>194.9666666666667</v>
      </c>
      <c r="J112" s="40">
        <v>204.13333333333333</v>
      </c>
      <c r="K112" s="31">
        <v>185.8</v>
      </c>
      <c r="L112" s="31">
        <v>170.5</v>
      </c>
      <c r="M112" s="31">
        <v>9.1589600000000004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316.10000000000002</v>
      </c>
      <c r="D113" s="40">
        <v>312.75</v>
      </c>
      <c r="E113" s="40">
        <v>307.5</v>
      </c>
      <c r="F113" s="40">
        <v>298.89999999999998</v>
      </c>
      <c r="G113" s="40">
        <v>293.64999999999998</v>
      </c>
      <c r="H113" s="40">
        <v>321.35000000000002</v>
      </c>
      <c r="I113" s="40">
        <v>326.60000000000002</v>
      </c>
      <c r="J113" s="40">
        <v>335.20000000000005</v>
      </c>
      <c r="K113" s="31">
        <v>318</v>
      </c>
      <c r="L113" s="31">
        <v>304.14999999999998</v>
      </c>
      <c r="M113" s="31">
        <v>35.777450000000002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652.5</v>
      </c>
      <c r="D114" s="40">
        <v>656.48333333333335</v>
      </c>
      <c r="E114" s="40">
        <v>638.01666666666665</v>
      </c>
      <c r="F114" s="40">
        <v>623.5333333333333</v>
      </c>
      <c r="G114" s="40">
        <v>605.06666666666661</v>
      </c>
      <c r="H114" s="40">
        <v>670.9666666666667</v>
      </c>
      <c r="I114" s="40">
        <v>689.43333333333339</v>
      </c>
      <c r="J114" s="40">
        <v>703.91666666666674</v>
      </c>
      <c r="K114" s="31">
        <v>674.95</v>
      </c>
      <c r="L114" s="31">
        <v>642</v>
      </c>
      <c r="M114" s="31">
        <v>2.32429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491.7</v>
      </c>
      <c r="D115" s="40">
        <v>495.08333333333331</v>
      </c>
      <c r="E115" s="40">
        <v>484.41666666666663</v>
      </c>
      <c r="F115" s="40">
        <v>477.13333333333333</v>
      </c>
      <c r="G115" s="40">
        <v>466.46666666666664</v>
      </c>
      <c r="H115" s="40">
        <v>502.36666666666662</v>
      </c>
      <c r="I115" s="40">
        <v>513.0333333333333</v>
      </c>
      <c r="J115" s="40">
        <v>520.31666666666661</v>
      </c>
      <c r="K115" s="31">
        <v>505.75</v>
      </c>
      <c r="L115" s="31">
        <v>487.8</v>
      </c>
      <c r="M115" s="31">
        <v>13.563090000000001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950.55</v>
      </c>
      <c r="D116" s="40">
        <v>952.51666666666677</v>
      </c>
      <c r="E116" s="40">
        <v>945.03333333333353</v>
      </c>
      <c r="F116" s="40">
        <v>939.51666666666677</v>
      </c>
      <c r="G116" s="40">
        <v>932.03333333333353</v>
      </c>
      <c r="H116" s="40">
        <v>958.03333333333353</v>
      </c>
      <c r="I116" s="40">
        <v>965.51666666666688</v>
      </c>
      <c r="J116" s="40">
        <v>971.03333333333353</v>
      </c>
      <c r="K116" s="31">
        <v>960</v>
      </c>
      <c r="L116" s="31">
        <v>947</v>
      </c>
      <c r="M116" s="31">
        <v>13.06026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153.69999999999999</v>
      </c>
      <c r="D117" s="40">
        <v>154.28333333333333</v>
      </c>
      <c r="E117" s="40">
        <v>152.66666666666666</v>
      </c>
      <c r="F117" s="40">
        <v>151.63333333333333</v>
      </c>
      <c r="G117" s="40">
        <v>150.01666666666665</v>
      </c>
      <c r="H117" s="40">
        <v>155.31666666666666</v>
      </c>
      <c r="I117" s="40">
        <v>156.93333333333334</v>
      </c>
      <c r="J117" s="40">
        <v>157.96666666666667</v>
      </c>
      <c r="K117" s="31">
        <v>155.9</v>
      </c>
      <c r="L117" s="31">
        <v>153.25</v>
      </c>
      <c r="M117" s="31">
        <v>10.0885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</v>
      </c>
      <c r="D118" s="40">
        <v>144.25</v>
      </c>
      <c r="E118" s="40">
        <v>143</v>
      </c>
      <c r="F118" s="40">
        <v>142</v>
      </c>
      <c r="G118" s="40">
        <v>140.75</v>
      </c>
      <c r="H118" s="40">
        <v>145.25</v>
      </c>
      <c r="I118" s="40">
        <v>146.5</v>
      </c>
      <c r="J118" s="40">
        <v>147.5</v>
      </c>
      <c r="K118" s="31">
        <v>145.5</v>
      </c>
      <c r="L118" s="31">
        <v>143.25</v>
      </c>
      <c r="M118" s="31">
        <v>44.235959999999999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371.75</v>
      </c>
      <c r="D119" s="40">
        <v>373.58333333333331</v>
      </c>
      <c r="E119" s="40">
        <v>369.16666666666663</v>
      </c>
      <c r="F119" s="40">
        <v>366.58333333333331</v>
      </c>
      <c r="G119" s="40">
        <v>362.16666666666663</v>
      </c>
      <c r="H119" s="40">
        <v>376.16666666666663</v>
      </c>
      <c r="I119" s="40">
        <v>380.58333333333326</v>
      </c>
      <c r="J119" s="40">
        <v>383.16666666666663</v>
      </c>
      <c r="K119" s="31">
        <v>378</v>
      </c>
      <c r="L119" s="31">
        <v>371</v>
      </c>
      <c r="M119" s="31">
        <v>2.3293900000000001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4717.55</v>
      </c>
      <c r="D120" s="40">
        <v>4719.1500000000005</v>
      </c>
      <c r="E120" s="40">
        <v>4678.4000000000015</v>
      </c>
      <c r="F120" s="40">
        <v>4639.2500000000009</v>
      </c>
      <c r="G120" s="40">
        <v>4598.5000000000018</v>
      </c>
      <c r="H120" s="40">
        <v>4758.3000000000011</v>
      </c>
      <c r="I120" s="40">
        <v>4799.0499999999993</v>
      </c>
      <c r="J120" s="40">
        <v>4838.2000000000007</v>
      </c>
      <c r="K120" s="31">
        <v>4759.8999999999996</v>
      </c>
      <c r="L120" s="31">
        <v>4680</v>
      </c>
      <c r="M120" s="31">
        <v>2.5731700000000002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1805.95</v>
      </c>
      <c r="D121" s="40">
        <v>1806.45</v>
      </c>
      <c r="E121" s="40">
        <v>1789.5</v>
      </c>
      <c r="F121" s="40">
        <v>1773.05</v>
      </c>
      <c r="G121" s="40">
        <v>1756.1</v>
      </c>
      <c r="H121" s="40">
        <v>1822.9</v>
      </c>
      <c r="I121" s="40">
        <v>1839.8500000000004</v>
      </c>
      <c r="J121" s="40">
        <v>1856.3000000000002</v>
      </c>
      <c r="K121" s="31">
        <v>1823.4</v>
      </c>
      <c r="L121" s="31">
        <v>1790</v>
      </c>
      <c r="M121" s="31">
        <v>4.6878099999999998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3194.5</v>
      </c>
      <c r="D122" s="40">
        <v>3229</v>
      </c>
      <c r="E122" s="40">
        <v>3148</v>
      </c>
      <c r="F122" s="40">
        <v>3101.5</v>
      </c>
      <c r="G122" s="40">
        <v>3020.5</v>
      </c>
      <c r="H122" s="40">
        <v>3275.5</v>
      </c>
      <c r="I122" s="40">
        <v>3356.5</v>
      </c>
      <c r="J122" s="40">
        <v>3403</v>
      </c>
      <c r="K122" s="31">
        <v>3310</v>
      </c>
      <c r="L122" s="31">
        <v>3182.5</v>
      </c>
      <c r="M122" s="31">
        <v>2.6294400000000002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658.25</v>
      </c>
      <c r="D123" s="40">
        <v>661.15</v>
      </c>
      <c r="E123" s="40">
        <v>653.59999999999991</v>
      </c>
      <c r="F123" s="40">
        <v>648.94999999999993</v>
      </c>
      <c r="G123" s="40">
        <v>641.39999999999986</v>
      </c>
      <c r="H123" s="40">
        <v>665.8</v>
      </c>
      <c r="I123" s="40">
        <v>673.34999999999991</v>
      </c>
      <c r="J123" s="40">
        <v>678</v>
      </c>
      <c r="K123" s="31">
        <v>668.7</v>
      </c>
      <c r="L123" s="31">
        <v>656.5</v>
      </c>
      <c r="M123" s="31">
        <v>8.7622300000000006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914.2</v>
      </c>
      <c r="D124" s="40">
        <v>900.76666666666677</v>
      </c>
      <c r="E124" s="40">
        <v>881.53333333333353</v>
      </c>
      <c r="F124" s="40">
        <v>848.86666666666679</v>
      </c>
      <c r="G124" s="40">
        <v>829.63333333333355</v>
      </c>
      <c r="H124" s="40">
        <v>933.43333333333351</v>
      </c>
      <c r="I124" s="40">
        <v>952.66666666666686</v>
      </c>
      <c r="J124" s="40">
        <v>985.33333333333348</v>
      </c>
      <c r="K124" s="31">
        <v>920</v>
      </c>
      <c r="L124" s="31">
        <v>868.1</v>
      </c>
      <c r="M124" s="31">
        <v>21.952290000000001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660.75</v>
      </c>
      <c r="D125" s="40">
        <v>672.56666666666672</v>
      </c>
      <c r="E125" s="40">
        <v>638.23333333333346</v>
      </c>
      <c r="F125" s="40">
        <v>615.7166666666667</v>
      </c>
      <c r="G125" s="40">
        <v>581.38333333333344</v>
      </c>
      <c r="H125" s="40">
        <v>695.08333333333348</v>
      </c>
      <c r="I125" s="40">
        <v>729.41666666666674</v>
      </c>
      <c r="J125" s="40">
        <v>751.93333333333351</v>
      </c>
      <c r="K125" s="31">
        <v>706.9</v>
      </c>
      <c r="L125" s="31">
        <v>650.04999999999995</v>
      </c>
      <c r="M125" s="31">
        <v>3.4185500000000002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468.45</v>
      </c>
      <c r="D126" s="40">
        <v>464.75</v>
      </c>
      <c r="E126" s="40">
        <v>457.05</v>
      </c>
      <c r="F126" s="40">
        <v>445.65000000000003</v>
      </c>
      <c r="G126" s="40">
        <v>437.95000000000005</v>
      </c>
      <c r="H126" s="40">
        <v>476.15</v>
      </c>
      <c r="I126" s="40">
        <v>483.85</v>
      </c>
      <c r="J126" s="40">
        <v>495.24999999999994</v>
      </c>
      <c r="K126" s="31">
        <v>472.45</v>
      </c>
      <c r="L126" s="31">
        <v>453.35</v>
      </c>
      <c r="M126" s="31">
        <v>11.7644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851.9</v>
      </c>
      <c r="D127" s="40">
        <v>855.58333333333337</v>
      </c>
      <c r="E127" s="40">
        <v>846.31666666666672</v>
      </c>
      <c r="F127" s="40">
        <v>840.73333333333335</v>
      </c>
      <c r="G127" s="40">
        <v>831.4666666666667</v>
      </c>
      <c r="H127" s="40">
        <v>861.16666666666674</v>
      </c>
      <c r="I127" s="40">
        <v>870.43333333333339</v>
      </c>
      <c r="J127" s="40">
        <v>876.01666666666677</v>
      </c>
      <c r="K127" s="31">
        <v>864.85</v>
      </c>
      <c r="L127" s="31">
        <v>850</v>
      </c>
      <c r="M127" s="31">
        <v>3.2194699999999998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984.05</v>
      </c>
      <c r="D128" s="40">
        <v>989.58333333333337</v>
      </c>
      <c r="E128" s="40">
        <v>970.4666666666667</v>
      </c>
      <c r="F128" s="40">
        <v>956.88333333333333</v>
      </c>
      <c r="G128" s="40">
        <v>937.76666666666665</v>
      </c>
      <c r="H128" s="40">
        <v>1003.1666666666667</v>
      </c>
      <c r="I128" s="40">
        <v>1022.2833333333333</v>
      </c>
      <c r="J128" s="40">
        <v>1035.8666666666668</v>
      </c>
      <c r="K128" s="31">
        <v>1008.7</v>
      </c>
      <c r="L128" s="31">
        <v>976</v>
      </c>
      <c r="M128" s="31">
        <v>5.3975400000000002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103</v>
      </c>
      <c r="D129" s="40">
        <v>103.45</v>
      </c>
      <c r="E129" s="40">
        <v>102.25</v>
      </c>
      <c r="F129" s="40">
        <v>101.5</v>
      </c>
      <c r="G129" s="40">
        <v>100.3</v>
      </c>
      <c r="H129" s="40">
        <v>104.2</v>
      </c>
      <c r="I129" s="40">
        <v>105.40000000000002</v>
      </c>
      <c r="J129" s="40">
        <v>106.15</v>
      </c>
      <c r="K129" s="31">
        <v>104.65</v>
      </c>
      <c r="L129" s="31">
        <v>102.7</v>
      </c>
      <c r="M129" s="31">
        <v>7.1285299999999996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955.9</v>
      </c>
      <c r="D130" s="40">
        <v>963.0333333333333</v>
      </c>
      <c r="E130" s="40">
        <v>938.11666666666656</v>
      </c>
      <c r="F130" s="40">
        <v>920.33333333333326</v>
      </c>
      <c r="G130" s="40">
        <v>895.41666666666652</v>
      </c>
      <c r="H130" s="40">
        <v>980.81666666666661</v>
      </c>
      <c r="I130" s="40">
        <v>1005.7333333333333</v>
      </c>
      <c r="J130" s="40">
        <v>1023.5166666666667</v>
      </c>
      <c r="K130" s="31">
        <v>987.95</v>
      </c>
      <c r="L130" s="31">
        <v>945.25</v>
      </c>
      <c r="M130" s="31">
        <v>2.27162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333.95</v>
      </c>
      <c r="D131" s="40">
        <v>335.73333333333329</v>
      </c>
      <c r="E131" s="40">
        <v>330.36666666666656</v>
      </c>
      <c r="F131" s="40">
        <v>326.78333333333325</v>
      </c>
      <c r="G131" s="40">
        <v>321.41666666666652</v>
      </c>
      <c r="H131" s="40">
        <v>339.31666666666661</v>
      </c>
      <c r="I131" s="40">
        <v>344.68333333333328</v>
      </c>
      <c r="J131" s="40">
        <v>348.26666666666665</v>
      </c>
      <c r="K131" s="31">
        <v>341.1</v>
      </c>
      <c r="L131" s="31">
        <v>332.15</v>
      </c>
      <c r="M131" s="31">
        <v>115.40718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595.35</v>
      </c>
      <c r="D132" s="40">
        <v>594.83333333333337</v>
      </c>
      <c r="E132" s="40">
        <v>590.66666666666674</v>
      </c>
      <c r="F132" s="40">
        <v>585.98333333333335</v>
      </c>
      <c r="G132" s="40">
        <v>581.81666666666672</v>
      </c>
      <c r="H132" s="40">
        <v>599.51666666666677</v>
      </c>
      <c r="I132" s="40">
        <v>603.68333333333351</v>
      </c>
      <c r="J132" s="40">
        <v>608.36666666666679</v>
      </c>
      <c r="K132" s="31">
        <v>599</v>
      </c>
      <c r="L132" s="31">
        <v>590.15</v>
      </c>
      <c r="M132" s="31">
        <v>15.27942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2226.9499999999998</v>
      </c>
      <c r="D133" s="40">
        <v>2265.65</v>
      </c>
      <c r="E133" s="40">
        <v>2156.3000000000002</v>
      </c>
      <c r="F133" s="40">
        <v>2085.65</v>
      </c>
      <c r="G133" s="40">
        <v>1976.3000000000002</v>
      </c>
      <c r="H133" s="40">
        <v>2336.3000000000002</v>
      </c>
      <c r="I133" s="40">
        <v>2445.6499999999996</v>
      </c>
      <c r="J133" s="40">
        <v>2516.3000000000002</v>
      </c>
      <c r="K133" s="31">
        <v>2375</v>
      </c>
      <c r="L133" s="31">
        <v>2195</v>
      </c>
      <c r="M133" s="31">
        <v>2.4920900000000001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1921.8</v>
      </c>
      <c r="D134" s="40">
        <v>1932.9333333333334</v>
      </c>
      <c r="E134" s="40">
        <v>1903.8666666666668</v>
      </c>
      <c r="F134" s="40">
        <v>1885.9333333333334</v>
      </c>
      <c r="G134" s="40">
        <v>1856.8666666666668</v>
      </c>
      <c r="H134" s="40">
        <v>1950.8666666666668</v>
      </c>
      <c r="I134" s="40">
        <v>1979.9333333333334</v>
      </c>
      <c r="J134" s="40">
        <v>1997.8666666666668</v>
      </c>
      <c r="K134" s="31">
        <v>1962</v>
      </c>
      <c r="L134" s="31">
        <v>1915</v>
      </c>
      <c r="M134" s="31">
        <v>8.2546800000000005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178.7</v>
      </c>
      <c r="D135" s="40">
        <v>179.45000000000002</v>
      </c>
      <c r="E135" s="40">
        <v>177.00000000000003</v>
      </c>
      <c r="F135" s="40">
        <v>175.3</v>
      </c>
      <c r="G135" s="40">
        <v>172.85000000000002</v>
      </c>
      <c r="H135" s="40">
        <v>181.15000000000003</v>
      </c>
      <c r="I135" s="40">
        <v>183.60000000000002</v>
      </c>
      <c r="J135" s="40">
        <v>185.30000000000004</v>
      </c>
      <c r="K135" s="31">
        <v>181.9</v>
      </c>
      <c r="L135" s="31">
        <v>177.75</v>
      </c>
      <c r="M135" s="31">
        <v>10.41877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219.2</v>
      </c>
      <c r="D136" s="40">
        <v>216.38333333333335</v>
      </c>
      <c r="E136" s="40">
        <v>211.8666666666667</v>
      </c>
      <c r="F136" s="40">
        <v>204.53333333333336</v>
      </c>
      <c r="G136" s="40">
        <v>200.01666666666671</v>
      </c>
      <c r="H136" s="40">
        <v>223.7166666666667</v>
      </c>
      <c r="I136" s="40">
        <v>228.23333333333335</v>
      </c>
      <c r="J136" s="40">
        <v>235.56666666666669</v>
      </c>
      <c r="K136" s="31">
        <v>220.9</v>
      </c>
      <c r="L136" s="31">
        <v>209.05</v>
      </c>
      <c r="M136" s="31">
        <v>16.06964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1001.45</v>
      </c>
      <c r="D137" s="40">
        <v>1005.6833333333334</v>
      </c>
      <c r="E137" s="40">
        <v>988.91666666666674</v>
      </c>
      <c r="F137" s="40">
        <v>976.38333333333333</v>
      </c>
      <c r="G137" s="40">
        <v>959.61666666666667</v>
      </c>
      <c r="H137" s="40">
        <v>1018.2166666666668</v>
      </c>
      <c r="I137" s="40">
        <v>1034.9833333333336</v>
      </c>
      <c r="J137" s="40">
        <v>1047.5166666666669</v>
      </c>
      <c r="K137" s="31">
        <v>1022.45</v>
      </c>
      <c r="L137" s="31">
        <v>993.15</v>
      </c>
      <c r="M137" s="31">
        <v>0.49092999999999998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561.15</v>
      </c>
      <c r="D138" s="40">
        <v>566.34999999999991</v>
      </c>
      <c r="E138" s="40">
        <v>550.89999999999986</v>
      </c>
      <c r="F138" s="40">
        <v>540.65</v>
      </c>
      <c r="G138" s="40">
        <v>525.19999999999993</v>
      </c>
      <c r="H138" s="40">
        <v>576.5999999999998</v>
      </c>
      <c r="I138" s="40">
        <v>592.04999999999984</v>
      </c>
      <c r="J138" s="40">
        <v>602.29999999999973</v>
      </c>
      <c r="K138" s="31">
        <v>581.79999999999995</v>
      </c>
      <c r="L138" s="31">
        <v>556.1</v>
      </c>
      <c r="M138" s="31">
        <v>2.52217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14.3</v>
      </c>
      <c r="D139" s="40">
        <v>14.116666666666667</v>
      </c>
      <c r="E139" s="40">
        <v>13.833333333333334</v>
      </c>
      <c r="F139" s="40">
        <v>13.366666666666667</v>
      </c>
      <c r="G139" s="40">
        <v>13.083333333333334</v>
      </c>
      <c r="H139" s="40">
        <v>14.583333333333334</v>
      </c>
      <c r="I139" s="40">
        <v>14.866666666666665</v>
      </c>
      <c r="J139" s="40">
        <v>15.333333333333334</v>
      </c>
      <c r="K139" s="31">
        <v>14.4</v>
      </c>
      <c r="L139" s="31">
        <v>13.65</v>
      </c>
      <c r="M139" s="31">
        <v>106.29702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212.7</v>
      </c>
      <c r="D140" s="40">
        <v>212.95000000000002</v>
      </c>
      <c r="E140" s="40">
        <v>207.90000000000003</v>
      </c>
      <c r="F140" s="40">
        <v>203.10000000000002</v>
      </c>
      <c r="G140" s="40">
        <v>198.05000000000004</v>
      </c>
      <c r="H140" s="40">
        <v>217.75000000000003</v>
      </c>
      <c r="I140" s="40">
        <v>222.80000000000004</v>
      </c>
      <c r="J140" s="40">
        <v>227.60000000000002</v>
      </c>
      <c r="K140" s="31">
        <v>218</v>
      </c>
      <c r="L140" s="31">
        <v>208.15</v>
      </c>
      <c r="M140" s="31">
        <v>13.95795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4921.1499999999996</v>
      </c>
      <c r="D141" s="40">
        <v>4895.5166666666664</v>
      </c>
      <c r="E141" s="40">
        <v>4850.3833333333332</v>
      </c>
      <c r="F141" s="40">
        <v>4779.6166666666668</v>
      </c>
      <c r="G141" s="40">
        <v>4734.4833333333336</v>
      </c>
      <c r="H141" s="40">
        <v>4966.2833333333328</v>
      </c>
      <c r="I141" s="40">
        <v>5011.4166666666661</v>
      </c>
      <c r="J141" s="40">
        <v>5082.1833333333325</v>
      </c>
      <c r="K141" s="31">
        <v>4940.6499999999996</v>
      </c>
      <c r="L141" s="31">
        <v>4824.75</v>
      </c>
      <c r="M141" s="31">
        <v>6.1995500000000003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4530.5</v>
      </c>
      <c r="D142" s="40">
        <v>4543.333333333333</v>
      </c>
      <c r="E142" s="40">
        <v>4502.6666666666661</v>
      </c>
      <c r="F142" s="40">
        <v>4474.833333333333</v>
      </c>
      <c r="G142" s="40">
        <v>4434.1666666666661</v>
      </c>
      <c r="H142" s="40">
        <v>4571.1666666666661</v>
      </c>
      <c r="I142" s="40">
        <v>4611.8333333333321</v>
      </c>
      <c r="J142" s="40">
        <v>4639.6666666666661</v>
      </c>
      <c r="K142" s="31">
        <v>4584</v>
      </c>
      <c r="L142" s="31">
        <v>4515.5</v>
      </c>
      <c r="M142" s="31">
        <v>0.80891000000000002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3534.55</v>
      </c>
      <c r="D143" s="40">
        <v>3523.8833333333332</v>
      </c>
      <c r="E143" s="40">
        <v>3455.8166666666666</v>
      </c>
      <c r="F143" s="40">
        <v>3377.0833333333335</v>
      </c>
      <c r="G143" s="40">
        <v>3309.0166666666669</v>
      </c>
      <c r="H143" s="40">
        <v>3602.6166666666663</v>
      </c>
      <c r="I143" s="40">
        <v>3670.6833333333329</v>
      </c>
      <c r="J143" s="40">
        <v>3749.4166666666661</v>
      </c>
      <c r="K143" s="31">
        <v>3591.95</v>
      </c>
      <c r="L143" s="31">
        <v>3445.15</v>
      </c>
      <c r="M143" s="31">
        <v>6.0345199999999997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5411.25</v>
      </c>
      <c r="D144" s="40">
        <v>5419.3499999999995</v>
      </c>
      <c r="E144" s="40">
        <v>5391.6999999999989</v>
      </c>
      <c r="F144" s="40">
        <v>5372.15</v>
      </c>
      <c r="G144" s="40">
        <v>5344.4999999999991</v>
      </c>
      <c r="H144" s="40">
        <v>5438.8999999999987</v>
      </c>
      <c r="I144" s="40">
        <v>5466.5499999999984</v>
      </c>
      <c r="J144" s="40">
        <v>5486.0999999999985</v>
      </c>
      <c r="K144" s="31">
        <v>5447</v>
      </c>
      <c r="L144" s="31">
        <v>5399.8</v>
      </c>
      <c r="M144" s="31">
        <v>1.8693900000000001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425.95</v>
      </c>
      <c r="D145" s="40">
        <v>422.98333333333335</v>
      </c>
      <c r="E145" s="40">
        <v>417.9666666666667</v>
      </c>
      <c r="F145" s="40">
        <v>409.98333333333335</v>
      </c>
      <c r="G145" s="40">
        <v>404.9666666666667</v>
      </c>
      <c r="H145" s="40">
        <v>430.9666666666667</v>
      </c>
      <c r="I145" s="40">
        <v>435.98333333333335</v>
      </c>
      <c r="J145" s="40">
        <v>443.9666666666667</v>
      </c>
      <c r="K145" s="31">
        <v>428</v>
      </c>
      <c r="L145" s="31">
        <v>415</v>
      </c>
      <c r="M145" s="31">
        <v>7.9044499999999998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112.85</v>
      </c>
      <c r="D146" s="40">
        <v>113.23333333333333</v>
      </c>
      <c r="E146" s="40">
        <v>110.96666666666667</v>
      </c>
      <c r="F146" s="40">
        <v>109.08333333333333</v>
      </c>
      <c r="G146" s="40">
        <v>106.81666666666666</v>
      </c>
      <c r="H146" s="40">
        <v>115.11666666666667</v>
      </c>
      <c r="I146" s="40">
        <v>117.38333333333335</v>
      </c>
      <c r="J146" s="40">
        <v>119.26666666666668</v>
      </c>
      <c r="K146" s="31">
        <v>115.5</v>
      </c>
      <c r="L146" s="31">
        <v>111.35</v>
      </c>
      <c r="M146" s="31">
        <v>2.7559200000000001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242.9</v>
      </c>
      <c r="D147" s="40">
        <v>244.33333333333334</v>
      </c>
      <c r="E147" s="40">
        <v>240.31666666666669</v>
      </c>
      <c r="F147" s="40">
        <v>237.73333333333335</v>
      </c>
      <c r="G147" s="40">
        <v>233.7166666666667</v>
      </c>
      <c r="H147" s="40">
        <v>246.91666666666669</v>
      </c>
      <c r="I147" s="40">
        <v>250.93333333333334</v>
      </c>
      <c r="J147" s="40">
        <v>253.51666666666668</v>
      </c>
      <c r="K147" s="31">
        <v>248.35</v>
      </c>
      <c r="L147" s="31">
        <v>241.75</v>
      </c>
      <c r="M147" s="31">
        <v>1.49508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90.15</v>
      </c>
      <c r="D148" s="40">
        <v>90.833333333333329</v>
      </c>
      <c r="E148" s="40">
        <v>88.916666666666657</v>
      </c>
      <c r="F148" s="40">
        <v>87.683333333333323</v>
      </c>
      <c r="G148" s="40">
        <v>85.766666666666652</v>
      </c>
      <c r="H148" s="40">
        <v>92.066666666666663</v>
      </c>
      <c r="I148" s="40">
        <v>93.98333333333332</v>
      </c>
      <c r="J148" s="40">
        <v>95.216666666666669</v>
      </c>
      <c r="K148" s="31">
        <v>92.75</v>
      </c>
      <c r="L148" s="31">
        <v>89.6</v>
      </c>
      <c r="M148" s="31">
        <v>21.601330000000001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2563.1999999999998</v>
      </c>
      <c r="D149" s="40">
        <v>2562.7333333333331</v>
      </c>
      <c r="E149" s="40">
        <v>2540.4666666666662</v>
      </c>
      <c r="F149" s="40">
        <v>2517.7333333333331</v>
      </c>
      <c r="G149" s="40">
        <v>2495.4666666666662</v>
      </c>
      <c r="H149" s="40">
        <v>2585.4666666666662</v>
      </c>
      <c r="I149" s="40">
        <v>2607.7333333333336</v>
      </c>
      <c r="J149" s="40">
        <v>2630.4666666666662</v>
      </c>
      <c r="K149" s="31">
        <v>2585</v>
      </c>
      <c r="L149" s="31">
        <v>2540</v>
      </c>
      <c r="M149" s="31">
        <v>3.0930300000000002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212.15</v>
      </c>
      <c r="D150" s="40">
        <v>212.5</v>
      </c>
      <c r="E150" s="40">
        <v>210.25</v>
      </c>
      <c r="F150" s="40">
        <v>208.35</v>
      </c>
      <c r="G150" s="40">
        <v>206.1</v>
      </c>
      <c r="H150" s="40">
        <v>214.4</v>
      </c>
      <c r="I150" s="40">
        <v>216.65</v>
      </c>
      <c r="J150" s="40">
        <v>218.55</v>
      </c>
      <c r="K150" s="31">
        <v>214.75</v>
      </c>
      <c r="L150" s="31">
        <v>210.6</v>
      </c>
      <c r="M150" s="31">
        <v>2.0153799999999999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559.6</v>
      </c>
      <c r="D151" s="40">
        <v>558.5</v>
      </c>
      <c r="E151" s="40">
        <v>553.1</v>
      </c>
      <c r="F151" s="40">
        <v>546.6</v>
      </c>
      <c r="G151" s="40">
        <v>541.20000000000005</v>
      </c>
      <c r="H151" s="40">
        <v>565</v>
      </c>
      <c r="I151" s="40">
        <v>570.40000000000009</v>
      </c>
      <c r="J151" s="40">
        <v>576.9</v>
      </c>
      <c r="K151" s="31">
        <v>563.9</v>
      </c>
      <c r="L151" s="31">
        <v>552</v>
      </c>
      <c r="M151" s="31">
        <v>5.0644299999999998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1656</v>
      </c>
      <c r="D152" s="40">
        <v>1667.1666666666667</v>
      </c>
      <c r="E152" s="40">
        <v>1636.8333333333335</v>
      </c>
      <c r="F152" s="40">
        <v>1617.6666666666667</v>
      </c>
      <c r="G152" s="40">
        <v>1587.3333333333335</v>
      </c>
      <c r="H152" s="40">
        <v>1686.3333333333335</v>
      </c>
      <c r="I152" s="40">
        <v>1716.666666666667</v>
      </c>
      <c r="J152" s="40">
        <v>1735.8333333333335</v>
      </c>
      <c r="K152" s="31">
        <v>1697.5</v>
      </c>
      <c r="L152" s="31">
        <v>1648</v>
      </c>
      <c r="M152" s="31">
        <v>0.87189000000000005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75.8</v>
      </c>
      <c r="D153" s="40">
        <v>75.850000000000009</v>
      </c>
      <c r="E153" s="40">
        <v>74.750000000000014</v>
      </c>
      <c r="F153" s="40">
        <v>73.7</v>
      </c>
      <c r="G153" s="40">
        <v>72.600000000000009</v>
      </c>
      <c r="H153" s="40">
        <v>76.90000000000002</v>
      </c>
      <c r="I153" s="40">
        <v>78.000000000000014</v>
      </c>
      <c r="J153" s="40">
        <v>79.050000000000026</v>
      </c>
      <c r="K153" s="31">
        <v>76.95</v>
      </c>
      <c r="L153" s="31">
        <v>74.8</v>
      </c>
      <c r="M153" s="31">
        <v>20.87942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124.4</v>
      </c>
      <c r="D154" s="40">
        <v>124.53333333333335</v>
      </c>
      <c r="E154" s="40">
        <v>122.61666666666669</v>
      </c>
      <c r="F154" s="40">
        <v>120.83333333333334</v>
      </c>
      <c r="G154" s="40">
        <v>118.91666666666669</v>
      </c>
      <c r="H154" s="40">
        <v>126.31666666666669</v>
      </c>
      <c r="I154" s="40">
        <v>128.23333333333335</v>
      </c>
      <c r="J154" s="40">
        <v>130.01666666666671</v>
      </c>
      <c r="K154" s="31">
        <v>126.45</v>
      </c>
      <c r="L154" s="31">
        <v>122.75</v>
      </c>
      <c r="M154" s="31">
        <v>20.353349999999999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755.6</v>
      </c>
      <c r="D155" s="40">
        <v>757.86666666666667</v>
      </c>
      <c r="E155" s="40">
        <v>747.73333333333335</v>
      </c>
      <c r="F155" s="40">
        <v>739.86666666666667</v>
      </c>
      <c r="G155" s="40">
        <v>729.73333333333335</v>
      </c>
      <c r="H155" s="40">
        <v>765.73333333333335</v>
      </c>
      <c r="I155" s="40">
        <v>775.86666666666679</v>
      </c>
      <c r="J155" s="40">
        <v>783.73333333333335</v>
      </c>
      <c r="K155" s="31">
        <v>768</v>
      </c>
      <c r="L155" s="31">
        <v>750</v>
      </c>
      <c r="M155" s="31">
        <v>0.82630000000000003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1154.3</v>
      </c>
      <c r="D156" s="40">
        <v>1157.4333333333334</v>
      </c>
      <c r="E156" s="40">
        <v>1148.0666666666668</v>
      </c>
      <c r="F156" s="40">
        <v>1141.8333333333335</v>
      </c>
      <c r="G156" s="40">
        <v>1132.4666666666669</v>
      </c>
      <c r="H156" s="40">
        <v>1163.6666666666667</v>
      </c>
      <c r="I156" s="40">
        <v>1173.0333333333335</v>
      </c>
      <c r="J156" s="40">
        <v>1179.2666666666667</v>
      </c>
      <c r="K156" s="31">
        <v>1166.8</v>
      </c>
      <c r="L156" s="31">
        <v>1151.2</v>
      </c>
      <c r="M156" s="31">
        <v>4.0039999999999996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178.2</v>
      </c>
      <c r="D157" s="40">
        <v>178.6</v>
      </c>
      <c r="E157" s="40">
        <v>177.6</v>
      </c>
      <c r="F157" s="40">
        <v>177</v>
      </c>
      <c r="G157" s="40">
        <v>176</v>
      </c>
      <c r="H157" s="40">
        <v>179.2</v>
      </c>
      <c r="I157" s="40">
        <v>180.2</v>
      </c>
      <c r="J157" s="40">
        <v>180.79999999999998</v>
      </c>
      <c r="K157" s="31">
        <v>179.6</v>
      </c>
      <c r="L157" s="31">
        <v>178</v>
      </c>
      <c r="M157" s="31">
        <v>13.0815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376.1</v>
      </c>
      <c r="D158" s="40">
        <v>378.7</v>
      </c>
      <c r="E158" s="40">
        <v>372.7</v>
      </c>
      <c r="F158" s="40">
        <v>369.3</v>
      </c>
      <c r="G158" s="40">
        <v>363.3</v>
      </c>
      <c r="H158" s="40">
        <v>382.09999999999997</v>
      </c>
      <c r="I158" s="40">
        <v>388.09999999999997</v>
      </c>
      <c r="J158" s="40">
        <v>391.49999999999994</v>
      </c>
      <c r="K158" s="31">
        <v>384.7</v>
      </c>
      <c r="L158" s="31">
        <v>375.3</v>
      </c>
      <c r="M158" s="31">
        <v>1.28006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87.25</v>
      </c>
      <c r="D159" s="40">
        <v>86.5</v>
      </c>
      <c r="E159" s="40">
        <v>85.4</v>
      </c>
      <c r="F159" s="40">
        <v>83.550000000000011</v>
      </c>
      <c r="G159" s="40">
        <v>82.450000000000017</v>
      </c>
      <c r="H159" s="40">
        <v>88.35</v>
      </c>
      <c r="I159" s="40">
        <v>89.449999999999989</v>
      </c>
      <c r="J159" s="40">
        <v>91.299999999999983</v>
      </c>
      <c r="K159" s="31">
        <v>87.6</v>
      </c>
      <c r="L159" s="31">
        <v>84.65</v>
      </c>
      <c r="M159" s="31">
        <v>289.94949000000003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2974.45</v>
      </c>
      <c r="D160" s="40">
        <v>2983.1166666666663</v>
      </c>
      <c r="E160" s="40">
        <v>2935.8833333333328</v>
      </c>
      <c r="F160" s="40">
        <v>2897.3166666666666</v>
      </c>
      <c r="G160" s="40">
        <v>2850.083333333333</v>
      </c>
      <c r="H160" s="40">
        <v>3021.6833333333325</v>
      </c>
      <c r="I160" s="40">
        <v>3068.9166666666661</v>
      </c>
      <c r="J160" s="40">
        <v>3107.4833333333322</v>
      </c>
      <c r="K160" s="31">
        <v>3030.35</v>
      </c>
      <c r="L160" s="31">
        <v>2944.55</v>
      </c>
      <c r="M160" s="31">
        <v>0.18290999999999999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517.1</v>
      </c>
      <c r="D161" s="40">
        <v>520.9666666666667</v>
      </c>
      <c r="E161" s="40">
        <v>511.13333333333344</v>
      </c>
      <c r="F161" s="40">
        <v>505.16666666666674</v>
      </c>
      <c r="G161" s="40">
        <v>495.33333333333348</v>
      </c>
      <c r="H161" s="40">
        <v>526.93333333333339</v>
      </c>
      <c r="I161" s="40">
        <v>536.76666666666665</v>
      </c>
      <c r="J161" s="40">
        <v>542.73333333333335</v>
      </c>
      <c r="K161" s="31">
        <v>530.79999999999995</v>
      </c>
      <c r="L161" s="31">
        <v>515</v>
      </c>
      <c r="M161" s="31">
        <v>2.6621299999999999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176.15</v>
      </c>
      <c r="D162" s="40">
        <v>176.45000000000002</v>
      </c>
      <c r="E162" s="40">
        <v>175.00000000000003</v>
      </c>
      <c r="F162" s="40">
        <v>173.85000000000002</v>
      </c>
      <c r="G162" s="40">
        <v>172.40000000000003</v>
      </c>
      <c r="H162" s="40">
        <v>177.60000000000002</v>
      </c>
      <c r="I162" s="40">
        <v>179.05</v>
      </c>
      <c r="J162" s="40">
        <v>180.20000000000002</v>
      </c>
      <c r="K162" s="31">
        <v>177.9</v>
      </c>
      <c r="L162" s="31">
        <v>175.3</v>
      </c>
      <c r="M162" s="31">
        <v>5.7352100000000004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215.05</v>
      </c>
      <c r="D163" s="40">
        <v>217.13333333333333</v>
      </c>
      <c r="E163" s="40">
        <v>211.91666666666666</v>
      </c>
      <c r="F163" s="40">
        <v>208.78333333333333</v>
      </c>
      <c r="G163" s="40">
        <v>203.56666666666666</v>
      </c>
      <c r="H163" s="40">
        <v>220.26666666666665</v>
      </c>
      <c r="I163" s="40">
        <v>225.48333333333335</v>
      </c>
      <c r="J163" s="40">
        <v>228.61666666666665</v>
      </c>
      <c r="K163" s="31">
        <v>222.35</v>
      </c>
      <c r="L163" s="31">
        <v>214</v>
      </c>
      <c r="M163" s="31">
        <v>34.65992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246.65</v>
      </c>
      <c r="D164" s="40">
        <v>244.93333333333331</v>
      </c>
      <c r="E164" s="40">
        <v>241.71666666666661</v>
      </c>
      <c r="F164" s="40">
        <v>236.7833333333333</v>
      </c>
      <c r="G164" s="40">
        <v>233.56666666666661</v>
      </c>
      <c r="H164" s="40">
        <v>249.86666666666662</v>
      </c>
      <c r="I164" s="40">
        <v>253.08333333333331</v>
      </c>
      <c r="J164" s="40">
        <v>258.01666666666665</v>
      </c>
      <c r="K164" s="31">
        <v>248.15</v>
      </c>
      <c r="L164" s="31">
        <v>240</v>
      </c>
      <c r="M164" s="31">
        <v>36.342919999999999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8.6999999999999993</v>
      </c>
      <c r="D165" s="40">
        <v>8.7666666666666657</v>
      </c>
      <c r="E165" s="40">
        <v>8.5833333333333321</v>
      </c>
      <c r="F165" s="40">
        <v>8.4666666666666668</v>
      </c>
      <c r="G165" s="40">
        <v>8.2833333333333332</v>
      </c>
      <c r="H165" s="40">
        <v>8.8833333333333311</v>
      </c>
      <c r="I165" s="40">
        <v>9.0666666666666647</v>
      </c>
      <c r="J165" s="40">
        <v>9.18333333333333</v>
      </c>
      <c r="K165" s="31">
        <v>8.9499999999999993</v>
      </c>
      <c r="L165" s="31">
        <v>8.65</v>
      </c>
      <c r="M165" s="31">
        <v>43.446120000000001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62.25</v>
      </c>
      <c r="D166" s="40">
        <v>62.666666666666664</v>
      </c>
      <c r="E166" s="40">
        <v>61.733333333333327</v>
      </c>
      <c r="F166" s="40">
        <v>61.216666666666661</v>
      </c>
      <c r="G166" s="40">
        <v>60.283333333333324</v>
      </c>
      <c r="H166" s="40">
        <v>63.18333333333333</v>
      </c>
      <c r="I166" s="40">
        <v>64.116666666666674</v>
      </c>
      <c r="J166" s="40">
        <v>64.633333333333326</v>
      </c>
      <c r="K166" s="31">
        <v>63.6</v>
      </c>
      <c r="L166" s="31">
        <v>62.15</v>
      </c>
      <c r="M166" s="31">
        <v>9.1285699999999999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141.35</v>
      </c>
      <c r="D167" s="40">
        <v>141.04999999999998</v>
      </c>
      <c r="E167" s="40">
        <v>139.99999999999997</v>
      </c>
      <c r="F167" s="40">
        <v>138.64999999999998</v>
      </c>
      <c r="G167" s="40">
        <v>137.59999999999997</v>
      </c>
      <c r="H167" s="40">
        <v>142.39999999999998</v>
      </c>
      <c r="I167" s="40">
        <v>143.44999999999999</v>
      </c>
      <c r="J167" s="40">
        <v>144.79999999999998</v>
      </c>
      <c r="K167" s="31">
        <v>142.1</v>
      </c>
      <c r="L167" s="31">
        <v>139.69999999999999</v>
      </c>
      <c r="M167" s="31">
        <v>92.618340000000003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334.3</v>
      </c>
      <c r="D168" s="40">
        <v>332.33333333333331</v>
      </c>
      <c r="E168" s="40">
        <v>325.66666666666663</v>
      </c>
      <c r="F168" s="40">
        <v>317.0333333333333</v>
      </c>
      <c r="G168" s="40">
        <v>310.36666666666662</v>
      </c>
      <c r="H168" s="40">
        <v>340.96666666666664</v>
      </c>
      <c r="I168" s="40">
        <v>347.63333333333327</v>
      </c>
      <c r="J168" s="40">
        <v>356.26666666666665</v>
      </c>
      <c r="K168" s="31">
        <v>339</v>
      </c>
      <c r="L168" s="31">
        <v>323.7</v>
      </c>
      <c r="M168" s="31">
        <v>3.2234400000000001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4571.55</v>
      </c>
      <c r="D169" s="40">
        <v>4566.8</v>
      </c>
      <c r="E169" s="40">
        <v>4519.75</v>
      </c>
      <c r="F169" s="40">
        <v>4467.95</v>
      </c>
      <c r="G169" s="40">
        <v>4420.8999999999996</v>
      </c>
      <c r="H169" s="40">
        <v>4618.6000000000004</v>
      </c>
      <c r="I169" s="40">
        <v>4665.6500000000015</v>
      </c>
      <c r="J169" s="40">
        <v>4717.4500000000007</v>
      </c>
      <c r="K169" s="31">
        <v>4613.8500000000004</v>
      </c>
      <c r="L169" s="31">
        <v>4515</v>
      </c>
      <c r="M169" s="31">
        <v>0.17502000000000001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28.25</v>
      </c>
      <c r="D170" s="40">
        <v>28.366666666666664</v>
      </c>
      <c r="E170" s="40">
        <v>27.883333333333326</v>
      </c>
      <c r="F170" s="40">
        <v>27.516666666666662</v>
      </c>
      <c r="G170" s="40">
        <v>27.033333333333324</v>
      </c>
      <c r="H170" s="40">
        <v>28.733333333333327</v>
      </c>
      <c r="I170" s="40">
        <v>29.216666666666669</v>
      </c>
      <c r="J170" s="40">
        <v>29.583333333333329</v>
      </c>
      <c r="K170" s="31">
        <v>28.85</v>
      </c>
      <c r="L170" s="31">
        <v>28</v>
      </c>
      <c r="M170" s="31">
        <v>290.97888999999998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3073.65</v>
      </c>
      <c r="D171" s="40">
        <v>3077.7833333333333</v>
      </c>
      <c r="E171" s="40">
        <v>3046.3666666666668</v>
      </c>
      <c r="F171" s="40">
        <v>3019.0833333333335</v>
      </c>
      <c r="G171" s="40">
        <v>2987.666666666667</v>
      </c>
      <c r="H171" s="40">
        <v>3105.0666666666666</v>
      </c>
      <c r="I171" s="40">
        <v>3136.4833333333336</v>
      </c>
      <c r="J171" s="40">
        <v>3163.7666666666664</v>
      </c>
      <c r="K171" s="31">
        <v>3109.2</v>
      </c>
      <c r="L171" s="31">
        <v>3050.5</v>
      </c>
      <c r="M171" s="31">
        <v>0.17912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209.8</v>
      </c>
      <c r="D172" s="40">
        <v>207.04999999999998</v>
      </c>
      <c r="E172" s="40">
        <v>202.24999999999997</v>
      </c>
      <c r="F172" s="40">
        <v>194.7</v>
      </c>
      <c r="G172" s="40">
        <v>189.89999999999998</v>
      </c>
      <c r="H172" s="40">
        <v>214.59999999999997</v>
      </c>
      <c r="I172" s="40">
        <v>219.39999999999998</v>
      </c>
      <c r="J172" s="40">
        <v>226.94999999999996</v>
      </c>
      <c r="K172" s="31">
        <v>211.85</v>
      </c>
      <c r="L172" s="31">
        <v>199.5</v>
      </c>
      <c r="M172" s="31">
        <v>13.4482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3478.8</v>
      </c>
      <c r="D173" s="40">
        <v>3504.0833333333335</v>
      </c>
      <c r="E173" s="40">
        <v>3419.7166666666672</v>
      </c>
      <c r="F173" s="40">
        <v>3360.6333333333337</v>
      </c>
      <c r="G173" s="40">
        <v>3276.2666666666673</v>
      </c>
      <c r="H173" s="40">
        <v>3563.166666666667</v>
      </c>
      <c r="I173" s="40">
        <v>3647.5333333333328</v>
      </c>
      <c r="J173" s="40">
        <v>3706.6166666666668</v>
      </c>
      <c r="K173" s="31">
        <v>3588.45</v>
      </c>
      <c r="L173" s="31">
        <v>3445</v>
      </c>
      <c r="M173" s="31">
        <v>0.18273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174.8</v>
      </c>
      <c r="D174" s="40">
        <v>176.20000000000002</v>
      </c>
      <c r="E174" s="40">
        <v>171.60000000000002</v>
      </c>
      <c r="F174" s="40">
        <v>168.4</v>
      </c>
      <c r="G174" s="40">
        <v>163.80000000000001</v>
      </c>
      <c r="H174" s="40">
        <v>179.40000000000003</v>
      </c>
      <c r="I174" s="40">
        <v>184</v>
      </c>
      <c r="J174" s="40">
        <v>187.20000000000005</v>
      </c>
      <c r="K174" s="31">
        <v>180.8</v>
      </c>
      <c r="L174" s="31">
        <v>173</v>
      </c>
      <c r="M174" s="31">
        <v>18.351420000000001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6088.05</v>
      </c>
      <c r="D175" s="40">
        <v>6110.9833333333336</v>
      </c>
      <c r="E175" s="40">
        <v>6032.0166666666673</v>
      </c>
      <c r="F175" s="40">
        <v>5975.9833333333336</v>
      </c>
      <c r="G175" s="40">
        <v>5897.0166666666673</v>
      </c>
      <c r="H175" s="40">
        <v>6167.0166666666673</v>
      </c>
      <c r="I175" s="40">
        <v>6245.9833333333345</v>
      </c>
      <c r="J175" s="40">
        <v>6302.0166666666673</v>
      </c>
      <c r="K175" s="31">
        <v>6189.95</v>
      </c>
      <c r="L175" s="31">
        <v>6054.95</v>
      </c>
      <c r="M175" s="31">
        <v>6.7049999999999998E-2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4019.25</v>
      </c>
      <c r="D176" s="40">
        <v>4020.8333333333335</v>
      </c>
      <c r="E176" s="40">
        <v>3961.666666666667</v>
      </c>
      <c r="F176" s="40">
        <v>3904.0833333333335</v>
      </c>
      <c r="G176" s="40">
        <v>3844.916666666667</v>
      </c>
      <c r="H176" s="40">
        <v>4078.416666666667</v>
      </c>
      <c r="I176" s="40">
        <v>4137.5833333333339</v>
      </c>
      <c r="J176" s="40">
        <v>4195.166666666667</v>
      </c>
      <c r="K176" s="31">
        <v>4080</v>
      </c>
      <c r="L176" s="31">
        <v>3963.25</v>
      </c>
      <c r="M176" s="31">
        <v>2.0211700000000001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1728.4</v>
      </c>
      <c r="D177" s="40">
        <v>1714.5</v>
      </c>
      <c r="E177" s="40">
        <v>1684</v>
      </c>
      <c r="F177" s="40">
        <v>1639.6</v>
      </c>
      <c r="G177" s="40">
        <v>1609.1</v>
      </c>
      <c r="H177" s="40">
        <v>1758.9</v>
      </c>
      <c r="I177" s="40">
        <v>1789.4</v>
      </c>
      <c r="J177" s="40">
        <v>1833.8000000000002</v>
      </c>
      <c r="K177" s="31">
        <v>1745</v>
      </c>
      <c r="L177" s="31">
        <v>1670.1</v>
      </c>
      <c r="M177" s="31">
        <v>2.5806900000000002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626.4</v>
      </c>
      <c r="D178" s="40">
        <v>633.15</v>
      </c>
      <c r="E178" s="40">
        <v>616.25</v>
      </c>
      <c r="F178" s="40">
        <v>606.1</v>
      </c>
      <c r="G178" s="40">
        <v>589.20000000000005</v>
      </c>
      <c r="H178" s="40">
        <v>643.29999999999995</v>
      </c>
      <c r="I178" s="40">
        <v>660.19999999999982</v>
      </c>
      <c r="J178" s="40">
        <v>670.34999999999991</v>
      </c>
      <c r="K178" s="31">
        <v>650.04999999999995</v>
      </c>
      <c r="L178" s="31">
        <v>623</v>
      </c>
      <c r="M178" s="31">
        <v>30.094999999999999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1062.9000000000001</v>
      </c>
      <c r="D179" s="40">
        <v>1062.6666666666667</v>
      </c>
      <c r="E179" s="40">
        <v>1051.3333333333335</v>
      </c>
      <c r="F179" s="40">
        <v>1039.7666666666667</v>
      </c>
      <c r="G179" s="40">
        <v>1028.4333333333334</v>
      </c>
      <c r="H179" s="40">
        <v>1074.2333333333336</v>
      </c>
      <c r="I179" s="40">
        <v>1085.5666666666671</v>
      </c>
      <c r="J179" s="40">
        <v>1097.1333333333337</v>
      </c>
      <c r="K179" s="31">
        <v>1074</v>
      </c>
      <c r="L179" s="31">
        <v>1051.0999999999999</v>
      </c>
      <c r="M179" s="31">
        <v>1.04453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654.85</v>
      </c>
      <c r="D180" s="40">
        <v>652.94999999999993</v>
      </c>
      <c r="E180" s="40">
        <v>645.89999999999986</v>
      </c>
      <c r="F180" s="40">
        <v>636.94999999999993</v>
      </c>
      <c r="G180" s="40">
        <v>629.89999999999986</v>
      </c>
      <c r="H180" s="40">
        <v>661.89999999999986</v>
      </c>
      <c r="I180" s="40">
        <v>668.94999999999982</v>
      </c>
      <c r="J180" s="40">
        <v>677.89999999999986</v>
      </c>
      <c r="K180" s="31">
        <v>660</v>
      </c>
      <c r="L180" s="31">
        <v>644</v>
      </c>
      <c r="M180" s="31">
        <v>3.0790000000000002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976.55</v>
      </c>
      <c r="D181" s="40">
        <v>979.85</v>
      </c>
      <c r="E181" s="40">
        <v>971.25</v>
      </c>
      <c r="F181" s="40">
        <v>965.94999999999993</v>
      </c>
      <c r="G181" s="40">
        <v>957.34999999999991</v>
      </c>
      <c r="H181" s="40">
        <v>985.15000000000009</v>
      </c>
      <c r="I181" s="40">
        <v>993.75000000000023</v>
      </c>
      <c r="J181" s="40">
        <v>999.05000000000018</v>
      </c>
      <c r="K181" s="31">
        <v>988.45</v>
      </c>
      <c r="L181" s="31">
        <v>974.55</v>
      </c>
      <c r="M181" s="31">
        <v>10.699630000000001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547.70000000000005</v>
      </c>
      <c r="D182" s="40">
        <v>551.6</v>
      </c>
      <c r="E182" s="40">
        <v>541.20000000000005</v>
      </c>
      <c r="F182" s="40">
        <v>534.70000000000005</v>
      </c>
      <c r="G182" s="40">
        <v>524.30000000000007</v>
      </c>
      <c r="H182" s="40">
        <v>558.1</v>
      </c>
      <c r="I182" s="40">
        <v>568.49999999999989</v>
      </c>
      <c r="J182" s="40">
        <v>575</v>
      </c>
      <c r="K182" s="31">
        <v>562</v>
      </c>
      <c r="L182" s="31">
        <v>545.1</v>
      </c>
      <c r="M182" s="31">
        <v>1.4123399999999999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1541.1</v>
      </c>
      <c r="D183" s="40">
        <v>1552.7166666666665</v>
      </c>
      <c r="E183" s="40">
        <v>1523.4333333333329</v>
      </c>
      <c r="F183" s="40">
        <v>1505.7666666666664</v>
      </c>
      <c r="G183" s="40">
        <v>1476.4833333333329</v>
      </c>
      <c r="H183" s="40">
        <v>1570.383333333333</v>
      </c>
      <c r="I183" s="40">
        <v>1599.6666666666663</v>
      </c>
      <c r="J183" s="40">
        <v>1617.333333333333</v>
      </c>
      <c r="K183" s="31">
        <v>1582</v>
      </c>
      <c r="L183" s="31">
        <v>1535.05</v>
      </c>
      <c r="M183" s="31">
        <v>4.4825299999999997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377.45</v>
      </c>
      <c r="D184" s="40">
        <v>379.15000000000003</v>
      </c>
      <c r="E184" s="40">
        <v>373.30000000000007</v>
      </c>
      <c r="F184" s="40">
        <v>369.15000000000003</v>
      </c>
      <c r="G184" s="40">
        <v>363.30000000000007</v>
      </c>
      <c r="H184" s="40">
        <v>383.30000000000007</v>
      </c>
      <c r="I184" s="40">
        <v>389.15000000000009</v>
      </c>
      <c r="J184" s="40">
        <v>393.30000000000007</v>
      </c>
      <c r="K184" s="31">
        <v>385</v>
      </c>
      <c r="L184" s="31">
        <v>375</v>
      </c>
      <c r="M184" s="31">
        <v>26.00311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657.65</v>
      </c>
      <c r="D185" s="40">
        <v>659.2</v>
      </c>
      <c r="E185" s="40">
        <v>650.65000000000009</v>
      </c>
      <c r="F185" s="40">
        <v>643.65000000000009</v>
      </c>
      <c r="G185" s="40">
        <v>635.10000000000014</v>
      </c>
      <c r="H185" s="40">
        <v>666.2</v>
      </c>
      <c r="I185" s="40">
        <v>674.75</v>
      </c>
      <c r="J185" s="40">
        <v>681.75</v>
      </c>
      <c r="K185" s="31">
        <v>667.75</v>
      </c>
      <c r="L185" s="31">
        <v>652.20000000000005</v>
      </c>
      <c r="M185" s="31">
        <v>4.6790399999999996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1550.25</v>
      </c>
      <c r="D186" s="40">
        <v>1552.5166666666667</v>
      </c>
      <c r="E186" s="40">
        <v>1538.7833333333333</v>
      </c>
      <c r="F186" s="40">
        <v>1527.3166666666666</v>
      </c>
      <c r="G186" s="40">
        <v>1513.5833333333333</v>
      </c>
      <c r="H186" s="40">
        <v>1563.9833333333333</v>
      </c>
      <c r="I186" s="40">
        <v>1577.7166666666665</v>
      </c>
      <c r="J186" s="40">
        <v>1589.1833333333334</v>
      </c>
      <c r="K186" s="31">
        <v>1566.25</v>
      </c>
      <c r="L186" s="31">
        <v>1541.05</v>
      </c>
      <c r="M186" s="31">
        <v>10.10876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370.15</v>
      </c>
      <c r="D187" s="40">
        <v>364.8</v>
      </c>
      <c r="E187" s="40">
        <v>358.55</v>
      </c>
      <c r="F187" s="40">
        <v>346.95</v>
      </c>
      <c r="G187" s="40">
        <v>340.7</v>
      </c>
      <c r="H187" s="40">
        <v>376.40000000000003</v>
      </c>
      <c r="I187" s="40">
        <v>382.65000000000003</v>
      </c>
      <c r="J187" s="40">
        <v>394.25000000000006</v>
      </c>
      <c r="K187" s="31">
        <v>371.05</v>
      </c>
      <c r="L187" s="31">
        <v>353.2</v>
      </c>
      <c r="M187" s="31">
        <v>4.6169500000000001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167.2</v>
      </c>
      <c r="D188" s="40">
        <v>168.8</v>
      </c>
      <c r="E188" s="40">
        <v>164.70000000000002</v>
      </c>
      <c r="F188" s="40">
        <v>162.20000000000002</v>
      </c>
      <c r="G188" s="40">
        <v>158.10000000000002</v>
      </c>
      <c r="H188" s="40">
        <v>171.3</v>
      </c>
      <c r="I188" s="40">
        <v>175.40000000000003</v>
      </c>
      <c r="J188" s="40">
        <v>177.9</v>
      </c>
      <c r="K188" s="31">
        <v>172.9</v>
      </c>
      <c r="L188" s="31">
        <v>166.3</v>
      </c>
      <c r="M188" s="31">
        <v>25.490780000000001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1285.9000000000001</v>
      </c>
      <c r="D189" s="40">
        <v>1272.1500000000001</v>
      </c>
      <c r="E189" s="40">
        <v>1249.3500000000001</v>
      </c>
      <c r="F189" s="40">
        <v>1212.8</v>
      </c>
      <c r="G189" s="40">
        <v>1190</v>
      </c>
      <c r="H189" s="40">
        <v>1308.7000000000003</v>
      </c>
      <c r="I189" s="40">
        <v>1331.5000000000005</v>
      </c>
      <c r="J189" s="40">
        <v>1368.0500000000004</v>
      </c>
      <c r="K189" s="31">
        <v>1294.95</v>
      </c>
      <c r="L189" s="31">
        <v>1235.5999999999999</v>
      </c>
      <c r="M189" s="31">
        <v>1.2279500000000001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477.1</v>
      </c>
      <c r="D190" s="40">
        <v>476.88333333333338</v>
      </c>
      <c r="E190" s="40">
        <v>464.86666666666679</v>
      </c>
      <c r="F190" s="40">
        <v>452.63333333333338</v>
      </c>
      <c r="G190" s="40">
        <v>440.61666666666679</v>
      </c>
      <c r="H190" s="40">
        <v>489.11666666666679</v>
      </c>
      <c r="I190" s="40">
        <v>501.13333333333333</v>
      </c>
      <c r="J190" s="40">
        <v>513.36666666666679</v>
      </c>
      <c r="K190" s="31">
        <v>488.9</v>
      </c>
      <c r="L190" s="31">
        <v>464.65</v>
      </c>
      <c r="M190" s="31">
        <v>11.868040000000001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187.35</v>
      </c>
      <c r="D191" s="40">
        <v>188.58333333333334</v>
      </c>
      <c r="E191" s="40">
        <v>184.16666666666669</v>
      </c>
      <c r="F191" s="40">
        <v>180.98333333333335</v>
      </c>
      <c r="G191" s="40">
        <v>176.56666666666669</v>
      </c>
      <c r="H191" s="40">
        <v>191.76666666666668</v>
      </c>
      <c r="I191" s="40">
        <v>196.18333333333337</v>
      </c>
      <c r="J191" s="40">
        <v>199.36666666666667</v>
      </c>
      <c r="K191" s="31">
        <v>193</v>
      </c>
      <c r="L191" s="31">
        <v>185.4</v>
      </c>
      <c r="M191" s="31">
        <v>8.9354899999999997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1691.85</v>
      </c>
      <c r="D192" s="40">
        <v>1674.7333333333333</v>
      </c>
      <c r="E192" s="40">
        <v>1618.4666666666667</v>
      </c>
      <c r="F192" s="40">
        <v>1545.0833333333333</v>
      </c>
      <c r="G192" s="40">
        <v>1488.8166666666666</v>
      </c>
      <c r="H192" s="40">
        <v>1748.1166666666668</v>
      </c>
      <c r="I192" s="40">
        <v>1804.3833333333337</v>
      </c>
      <c r="J192" s="40">
        <v>1877.7666666666669</v>
      </c>
      <c r="K192" s="31">
        <v>1731</v>
      </c>
      <c r="L192" s="31">
        <v>1601.35</v>
      </c>
      <c r="M192" s="31">
        <v>3.17692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715.3</v>
      </c>
      <c r="D193" s="40">
        <v>720.19999999999993</v>
      </c>
      <c r="E193" s="40">
        <v>707.39999999999986</v>
      </c>
      <c r="F193" s="40">
        <v>699.49999999999989</v>
      </c>
      <c r="G193" s="40">
        <v>686.69999999999982</v>
      </c>
      <c r="H193" s="40">
        <v>728.09999999999991</v>
      </c>
      <c r="I193" s="40">
        <v>740.89999999999986</v>
      </c>
      <c r="J193" s="40">
        <v>748.8</v>
      </c>
      <c r="K193" s="31">
        <v>733</v>
      </c>
      <c r="L193" s="31">
        <v>712.3</v>
      </c>
      <c r="M193" s="31">
        <v>14.03201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372.8</v>
      </c>
      <c r="D194" s="40">
        <v>371.26666666666665</v>
      </c>
      <c r="E194" s="40">
        <v>367.5333333333333</v>
      </c>
      <c r="F194" s="40">
        <v>362.26666666666665</v>
      </c>
      <c r="G194" s="40">
        <v>358.5333333333333</v>
      </c>
      <c r="H194" s="40">
        <v>376.5333333333333</v>
      </c>
      <c r="I194" s="40">
        <v>380.26666666666665</v>
      </c>
      <c r="J194" s="40">
        <v>385.5333333333333</v>
      </c>
      <c r="K194" s="31">
        <v>375</v>
      </c>
      <c r="L194" s="31">
        <v>366</v>
      </c>
      <c r="M194" s="31">
        <v>7.4075600000000001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106.8</v>
      </c>
      <c r="D195" s="40">
        <v>106.86666666666667</v>
      </c>
      <c r="E195" s="40">
        <v>105.73333333333335</v>
      </c>
      <c r="F195" s="40">
        <v>104.66666666666667</v>
      </c>
      <c r="G195" s="40">
        <v>103.53333333333335</v>
      </c>
      <c r="H195" s="40">
        <v>107.93333333333335</v>
      </c>
      <c r="I195" s="40">
        <v>109.06666666666668</v>
      </c>
      <c r="J195" s="40">
        <v>110.13333333333335</v>
      </c>
      <c r="K195" s="31">
        <v>108</v>
      </c>
      <c r="L195" s="31">
        <v>105.8</v>
      </c>
      <c r="M195" s="31">
        <v>2.9668299999999999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119.2</v>
      </c>
      <c r="D196" s="40">
        <v>119.93333333333334</v>
      </c>
      <c r="E196" s="40">
        <v>117.51666666666668</v>
      </c>
      <c r="F196" s="40">
        <v>115.83333333333334</v>
      </c>
      <c r="G196" s="40">
        <v>113.41666666666669</v>
      </c>
      <c r="H196" s="40">
        <v>121.61666666666667</v>
      </c>
      <c r="I196" s="40">
        <v>124.03333333333333</v>
      </c>
      <c r="J196" s="40">
        <v>125.71666666666667</v>
      </c>
      <c r="K196" s="31">
        <v>122.35</v>
      </c>
      <c r="L196" s="31">
        <v>118.25</v>
      </c>
      <c r="M196" s="31">
        <v>63.252249999999997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340.55</v>
      </c>
      <c r="D197" s="40">
        <v>344.0333333333333</v>
      </c>
      <c r="E197" s="40">
        <v>334.86666666666662</v>
      </c>
      <c r="F197" s="40">
        <v>329.18333333333334</v>
      </c>
      <c r="G197" s="40">
        <v>320.01666666666665</v>
      </c>
      <c r="H197" s="40">
        <v>349.71666666666658</v>
      </c>
      <c r="I197" s="40">
        <v>358.88333333333333</v>
      </c>
      <c r="J197" s="40">
        <v>364.56666666666655</v>
      </c>
      <c r="K197" s="31">
        <v>353.2</v>
      </c>
      <c r="L197" s="31">
        <v>338.35</v>
      </c>
      <c r="M197" s="31">
        <v>13.57924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648.65</v>
      </c>
      <c r="D198" s="40">
        <v>650.68333333333328</v>
      </c>
      <c r="E198" s="40">
        <v>645.46666666666658</v>
      </c>
      <c r="F198" s="40">
        <v>642.2833333333333</v>
      </c>
      <c r="G198" s="40">
        <v>637.06666666666661</v>
      </c>
      <c r="H198" s="40">
        <v>653.86666666666656</v>
      </c>
      <c r="I198" s="40">
        <v>659.08333333333326</v>
      </c>
      <c r="J198" s="40">
        <v>662.26666666666654</v>
      </c>
      <c r="K198" s="31">
        <v>655.9</v>
      </c>
      <c r="L198" s="31">
        <v>647.5</v>
      </c>
      <c r="M198" s="31">
        <v>0.46695999999999999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2228.25</v>
      </c>
      <c r="D199" s="40">
        <v>2237.4166666666665</v>
      </c>
      <c r="E199" s="40">
        <v>2213.833333333333</v>
      </c>
      <c r="F199" s="40">
        <v>2199.4166666666665</v>
      </c>
      <c r="G199" s="40">
        <v>2175.833333333333</v>
      </c>
      <c r="H199" s="40">
        <v>2251.833333333333</v>
      </c>
      <c r="I199" s="40">
        <v>2275.4166666666661</v>
      </c>
      <c r="J199" s="40">
        <v>2289.833333333333</v>
      </c>
      <c r="K199" s="31">
        <v>2261</v>
      </c>
      <c r="L199" s="31">
        <v>2223</v>
      </c>
      <c r="M199" s="31">
        <v>1.01457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1000.3</v>
      </c>
      <c r="D200" s="40">
        <v>997.18333333333339</v>
      </c>
      <c r="E200" s="40">
        <v>990.36666666666679</v>
      </c>
      <c r="F200" s="40">
        <v>980.43333333333339</v>
      </c>
      <c r="G200" s="40">
        <v>973.61666666666679</v>
      </c>
      <c r="H200" s="40">
        <v>1007.1166666666668</v>
      </c>
      <c r="I200" s="40">
        <v>1013.9333333333334</v>
      </c>
      <c r="J200" s="40">
        <v>1023.8666666666668</v>
      </c>
      <c r="K200" s="31">
        <v>1004</v>
      </c>
      <c r="L200" s="31">
        <v>987.25</v>
      </c>
      <c r="M200" s="31">
        <v>24.77027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2868.75</v>
      </c>
      <c r="D201" s="40">
        <v>2876.5166666666664</v>
      </c>
      <c r="E201" s="40">
        <v>2852.5333333333328</v>
      </c>
      <c r="F201" s="40">
        <v>2836.3166666666666</v>
      </c>
      <c r="G201" s="40">
        <v>2812.333333333333</v>
      </c>
      <c r="H201" s="40">
        <v>2892.7333333333327</v>
      </c>
      <c r="I201" s="40">
        <v>2916.7166666666662</v>
      </c>
      <c r="J201" s="40">
        <v>2932.9333333333325</v>
      </c>
      <c r="K201" s="31">
        <v>2900.5</v>
      </c>
      <c r="L201" s="31">
        <v>2860.3</v>
      </c>
      <c r="M201" s="31">
        <v>1.9306700000000001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1434.55</v>
      </c>
      <c r="D202" s="40">
        <v>1435.55</v>
      </c>
      <c r="E202" s="40">
        <v>1427.1</v>
      </c>
      <c r="F202" s="40">
        <v>1419.6499999999999</v>
      </c>
      <c r="G202" s="40">
        <v>1411.1999999999998</v>
      </c>
      <c r="H202" s="40">
        <v>1443</v>
      </c>
      <c r="I202" s="40">
        <v>1451.4500000000003</v>
      </c>
      <c r="J202" s="40">
        <v>1458.9</v>
      </c>
      <c r="K202" s="31">
        <v>1444</v>
      </c>
      <c r="L202" s="31">
        <v>1428.1</v>
      </c>
      <c r="M202" s="31">
        <v>65.835830000000001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663.1</v>
      </c>
      <c r="D203" s="40">
        <v>662.94999999999993</v>
      </c>
      <c r="E203" s="40">
        <v>660.49999999999989</v>
      </c>
      <c r="F203" s="40">
        <v>657.9</v>
      </c>
      <c r="G203" s="40">
        <v>655.44999999999993</v>
      </c>
      <c r="H203" s="40">
        <v>665.54999999999984</v>
      </c>
      <c r="I203" s="40">
        <v>667.99999999999989</v>
      </c>
      <c r="J203" s="40">
        <v>670.5999999999998</v>
      </c>
      <c r="K203" s="31">
        <v>665.4</v>
      </c>
      <c r="L203" s="31">
        <v>660.35</v>
      </c>
      <c r="M203" s="31">
        <v>25.037140000000001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</v>
      </c>
      <c r="D204" s="40">
        <v>72.25</v>
      </c>
      <c r="E204" s="40">
        <v>69.099999999999994</v>
      </c>
      <c r="F204" s="40">
        <v>66.199999999999989</v>
      </c>
      <c r="G204" s="40">
        <v>63.049999999999983</v>
      </c>
      <c r="H204" s="40">
        <v>75.150000000000006</v>
      </c>
      <c r="I204" s="40">
        <v>78.300000000000011</v>
      </c>
      <c r="J204" s="40">
        <v>81.200000000000017</v>
      </c>
      <c r="K204" s="31">
        <v>75.400000000000006</v>
      </c>
      <c r="L204" s="31">
        <v>69.349999999999994</v>
      </c>
      <c r="M204" s="31">
        <v>64.266990000000007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1350.25</v>
      </c>
      <c r="D205" s="40">
        <v>1363.9166666666667</v>
      </c>
      <c r="E205" s="40">
        <v>1331.3333333333335</v>
      </c>
      <c r="F205" s="40">
        <v>1312.4166666666667</v>
      </c>
      <c r="G205" s="40">
        <v>1279.8333333333335</v>
      </c>
      <c r="H205" s="40">
        <v>1382.8333333333335</v>
      </c>
      <c r="I205" s="40">
        <v>1415.416666666667</v>
      </c>
      <c r="J205" s="40">
        <v>1434.3333333333335</v>
      </c>
      <c r="K205" s="31">
        <v>1396.5</v>
      </c>
      <c r="L205" s="31">
        <v>1345</v>
      </c>
      <c r="M205" s="31">
        <v>13.95743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925.75</v>
      </c>
      <c r="D206" s="40">
        <v>929.25</v>
      </c>
      <c r="E206" s="40">
        <v>917.5</v>
      </c>
      <c r="F206" s="40">
        <v>909.25</v>
      </c>
      <c r="G206" s="40">
        <v>897.5</v>
      </c>
      <c r="H206" s="40">
        <v>937.5</v>
      </c>
      <c r="I206" s="40">
        <v>949.25</v>
      </c>
      <c r="J206" s="40">
        <v>957.5</v>
      </c>
      <c r="K206" s="31">
        <v>941</v>
      </c>
      <c r="L206" s="31">
        <v>921</v>
      </c>
      <c r="M206" s="31">
        <v>0.34665000000000001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1162.3</v>
      </c>
      <c r="D207" s="40">
        <v>1149.5333333333333</v>
      </c>
      <c r="E207" s="40">
        <v>1129.2666666666667</v>
      </c>
      <c r="F207" s="40">
        <v>1096.2333333333333</v>
      </c>
      <c r="G207" s="40">
        <v>1075.9666666666667</v>
      </c>
      <c r="H207" s="40">
        <v>1182.5666666666666</v>
      </c>
      <c r="I207" s="40">
        <v>1202.833333333333</v>
      </c>
      <c r="J207" s="40">
        <v>1235.8666666666666</v>
      </c>
      <c r="K207" s="31">
        <v>1169.8</v>
      </c>
      <c r="L207" s="31">
        <v>1116.5</v>
      </c>
      <c r="M207" s="31">
        <v>23.084890000000001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259.60000000000002</v>
      </c>
      <c r="D208" s="40">
        <v>260.63333333333338</v>
      </c>
      <c r="E208" s="40">
        <v>257.46666666666675</v>
      </c>
      <c r="F208" s="40">
        <v>255.33333333333337</v>
      </c>
      <c r="G208" s="40">
        <v>252.16666666666674</v>
      </c>
      <c r="H208" s="40">
        <v>262.76666666666677</v>
      </c>
      <c r="I208" s="40">
        <v>265.93333333333339</v>
      </c>
      <c r="J208" s="40">
        <v>268.06666666666678</v>
      </c>
      <c r="K208" s="31">
        <v>263.8</v>
      </c>
      <c r="L208" s="31">
        <v>258.5</v>
      </c>
      <c r="M208" s="31">
        <v>2.1497799999999998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144.15</v>
      </c>
      <c r="D209" s="40">
        <v>145.85</v>
      </c>
      <c r="E209" s="40">
        <v>142</v>
      </c>
      <c r="F209" s="40">
        <v>139.85</v>
      </c>
      <c r="G209" s="40">
        <v>136</v>
      </c>
      <c r="H209" s="40">
        <v>148</v>
      </c>
      <c r="I209" s="40">
        <v>151.84999999999997</v>
      </c>
      <c r="J209" s="40">
        <v>154</v>
      </c>
      <c r="K209" s="31">
        <v>149.69999999999999</v>
      </c>
      <c r="L209" s="31">
        <v>143.69999999999999</v>
      </c>
      <c r="M209" s="31">
        <v>8.1151599999999995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2810.25</v>
      </c>
      <c r="D210" s="40">
        <v>2817.3666666666668</v>
      </c>
      <c r="E210" s="40">
        <v>2800.8833333333337</v>
      </c>
      <c r="F210" s="40">
        <v>2791.5166666666669</v>
      </c>
      <c r="G210" s="40">
        <v>2775.0333333333338</v>
      </c>
      <c r="H210" s="40">
        <v>2826.7333333333336</v>
      </c>
      <c r="I210" s="40">
        <v>2843.2166666666672</v>
      </c>
      <c r="J210" s="40">
        <v>2852.5833333333335</v>
      </c>
      <c r="K210" s="31">
        <v>2833.85</v>
      </c>
      <c r="L210" s="31">
        <v>2808</v>
      </c>
      <c r="M210" s="31">
        <v>3.1361400000000001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51.35</v>
      </c>
      <c r="D211" s="40">
        <v>52.016666666666673</v>
      </c>
      <c r="E211" s="40">
        <v>50.233333333333348</v>
      </c>
      <c r="F211" s="40">
        <v>49.116666666666674</v>
      </c>
      <c r="G211" s="40">
        <v>47.33333333333335</v>
      </c>
      <c r="H211" s="40">
        <v>53.133333333333347</v>
      </c>
      <c r="I211" s="40">
        <v>54.916666666666664</v>
      </c>
      <c r="J211" s="40">
        <v>56.033333333333346</v>
      </c>
      <c r="K211" s="31">
        <v>53.8</v>
      </c>
      <c r="L211" s="31">
        <v>50.9</v>
      </c>
      <c r="M211" s="31">
        <v>144.07465999999999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400.05</v>
      </c>
      <c r="D212" s="40">
        <v>397.56666666666666</v>
      </c>
      <c r="E212" s="40">
        <v>392.68333333333334</v>
      </c>
      <c r="F212" s="40">
        <v>385.31666666666666</v>
      </c>
      <c r="G212" s="40">
        <v>380.43333333333334</v>
      </c>
      <c r="H212" s="40">
        <v>404.93333333333334</v>
      </c>
      <c r="I212" s="40">
        <v>409.81666666666666</v>
      </c>
      <c r="J212" s="40">
        <v>417.18333333333334</v>
      </c>
      <c r="K212" s="31">
        <v>402.45</v>
      </c>
      <c r="L212" s="31">
        <v>390.2</v>
      </c>
      <c r="M212" s="31">
        <v>70.837990000000005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1104.8499999999999</v>
      </c>
      <c r="D213" s="40">
        <v>1109.9499999999998</v>
      </c>
      <c r="E213" s="40">
        <v>1092.5999999999997</v>
      </c>
      <c r="F213" s="40">
        <v>1080.3499999999999</v>
      </c>
      <c r="G213" s="40">
        <v>1062.9999999999998</v>
      </c>
      <c r="H213" s="40">
        <v>1122.1999999999996</v>
      </c>
      <c r="I213" s="40">
        <v>1139.55</v>
      </c>
      <c r="J213" s="40">
        <v>1151.7999999999995</v>
      </c>
      <c r="K213" s="31">
        <v>1127.3</v>
      </c>
      <c r="L213" s="31">
        <v>1097.7</v>
      </c>
      <c r="M213" s="31">
        <v>4.9748099999999997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148.65</v>
      </c>
      <c r="D214" s="40">
        <v>148.20000000000002</v>
      </c>
      <c r="E214" s="40">
        <v>146.60000000000002</v>
      </c>
      <c r="F214" s="40">
        <v>144.55000000000001</v>
      </c>
      <c r="G214" s="40">
        <v>142.95000000000002</v>
      </c>
      <c r="H214" s="40">
        <v>150.25000000000003</v>
      </c>
      <c r="I214" s="40">
        <v>151.85</v>
      </c>
      <c r="J214" s="40">
        <v>153.90000000000003</v>
      </c>
      <c r="K214" s="31">
        <v>149.80000000000001</v>
      </c>
      <c r="L214" s="31">
        <v>146.15</v>
      </c>
      <c r="M214" s="31">
        <v>53.363439999999997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273.55</v>
      </c>
      <c r="D215" s="40">
        <v>274.36666666666667</v>
      </c>
      <c r="E215" s="40">
        <v>270.53333333333336</v>
      </c>
      <c r="F215" s="40">
        <v>267.51666666666671</v>
      </c>
      <c r="G215" s="40">
        <v>263.68333333333339</v>
      </c>
      <c r="H215" s="40">
        <v>277.38333333333333</v>
      </c>
      <c r="I215" s="40">
        <v>281.21666666666658</v>
      </c>
      <c r="J215" s="40">
        <v>284.23333333333329</v>
      </c>
      <c r="K215" s="31">
        <v>278.2</v>
      </c>
      <c r="L215" s="31">
        <v>271.35000000000002</v>
      </c>
      <c r="M215" s="31">
        <v>32.666130000000003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2348.6999999999998</v>
      </c>
      <c r="D216" s="40">
        <v>2348.9</v>
      </c>
      <c r="E216" s="40">
        <v>2337.8000000000002</v>
      </c>
      <c r="F216" s="40">
        <v>2326.9</v>
      </c>
      <c r="G216" s="40">
        <v>2315.8000000000002</v>
      </c>
      <c r="H216" s="40">
        <v>2359.8000000000002</v>
      </c>
      <c r="I216" s="40">
        <v>2370.8999999999996</v>
      </c>
      <c r="J216" s="40">
        <v>2381.8000000000002</v>
      </c>
      <c r="K216" s="31">
        <v>2360</v>
      </c>
      <c r="L216" s="31">
        <v>2338</v>
      </c>
      <c r="M216" s="31">
        <v>13.115349999999999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326.5</v>
      </c>
      <c r="D217" s="40">
        <v>327.26666666666665</v>
      </c>
      <c r="E217" s="40">
        <v>324.23333333333329</v>
      </c>
      <c r="F217" s="40">
        <v>321.96666666666664</v>
      </c>
      <c r="G217" s="40">
        <v>318.93333333333328</v>
      </c>
      <c r="H217" s="40">
        <v>329.5333333333333</v>
      </c>
      <c r="I217" s="40">
        <v>332.56666666666661</v>
      </c>
      <c r="J217" s="40">
        <v>334.83333333333331</v>
      </c>
      <c r="K217" s="31">
        <v>330.3</v>
      </c>
      <c r="L217" s="31">
        <v>325</v>
      </c>
      <c r="M217" s="31">
        <v>6.4201300000000003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43528.25</v>
      </c>
      <c r="D218" s="40">
        <v>43276.366666666669</v>
      </c>
      <c r="E218" s="40">
        <v>42608.733333333337</v>
      </c>
      <c r="F218" s="40">
        <v>41689.216666666667</v>
      </c>
      <c r="G218" s="40">
        <v>41021.583333333336</v>
      </c>
      <c r="H218" s="40">
        <v>44195.883333333339</v>
      </c>
      <c r="I218" s="40">
        <v>44863.51666666667</v>
      </c>
      <c r="J218" s="40">
        <v>45783.03333333334</v>
      </c>
      <c r="K218" s="31">
        <v>43944</v>
      </c>
      <c r="L218" s="31">
        <v>42356.85</v>
      </c>
      <c r="M218" s="31">
        <v>2.6579999999999999E-2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47.3</v>
      </c>
      <c r="D219" s="40">
        <v>48.283333333333331</v>
      </c>
      <c r="E219" s="40">
        <v>45.816666666666663</v>
      </c>
      <c r="F219" s="40">
        <v>44.333333333333329</v>
      </c>
      <c r="G219" s="40">
        <v>41.86666666666666</v>
      </c>
      <c r="H219" s="40">
        <v>49.766666666666666</v>
      </c>
      <c r="I219" s="40">
        <v>52.233333333333334</v>
      </c>
      <c r="J219" s="40">
        <v>53.716666666666669</v>
      </c>
      <c r="K219" s="31">
        <v>50.75</v>
      </c>
      <c r="L219" s="31">
        <v>46.8</v>
      </c>
      <c r="M219" s="31">
        <v>54.667679999999997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2464.3000000000002</v>
      </c>
      <c r="D220" s="40">
        <v>2469.7666666666669</v>
      </c>
      <c r="E220" s="40">
        <v>2454.5333333333338</v>
      </c>
      <c r="F220" s="40">
        <v>2444.7666666666669</v>
      </c>
      <c r="G220" s="40">
        <v>2429.5333333333338</v>
      </c>
      <c r="H220" s="40">
        <v>2479.5333333333338</v>
      </c>
      <c r="I220" s="40">
        <v>2494.7666666666664</v>
      </c>
      <c r="J220" s="40">
        <v>2504.5333333333338</v>
      </c>
      <c r="K220" s="31">
        <v>2485</v>
      </c>
      <c r="L220" s="31">
        <v>2460</v>
      </c>
      <c r="M220" s="31">
        <v>14.622249999999999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310.7</v>
      </c>
      <c r="D221" s="40">
        <v>312</v>
      </c>
      <c r="E221" s="40">
        <v>308</v>
      </c>
      <c r="F221" s="40">
        <v>305.3</v>
      </c>
      <c r="G221" s="40">
        <v>301.3</v>
      </c>
      <c r="H221" s="40">
        <v>314.7</v>
      </c>
      <c r="I221" s="40">
        <v>318.7</v>
      </c>
      <c r="J221" s="40">
        <v>321.39999999999998</v>
      </c>
      <c r="K221" s="31">
        <v>316</v>
      </c>
      <c r="L221" s="31">
        <v>309.3</v>
      </c>
      <c r="M221" s="31">
        <v>0.63807000000000003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676.75</v>
      </c>
      <c r="D222" s="40">
        <v>676.0333333333333</v>
      </c>
      <c r="E222" s="40">
        <v>664.31666666666661</v>
      </c>
      <c r="F222" s="40">
        <v>651.88333333333333</v>
      </c>
      <c r="G222" s="40">
        <v>640.16666666666663</v>
      </c>
      <c r="H222" s="40">
        <v>688.46666666666658</v>
      </c>
      <c r="I222" s="40">
        <v>700.18333333333328</v>
      </c>
      <c r="J222" s="40">
        <v>712.61666666666656</v>
      </c>
      <c r="K222" s="31">
        <v>687.75</v>
      </c>
      <c r="L222" s="31">
        <v>663.6</v>
      </c>
      <c r="M222" s="31">
        <v>310.54759000000001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1455.95</v>
      </c>
      <c r="D223" s="40">
        <v>1468.55</v>
      </c>
      <c r="E223" s="40">
        <v>1439.3999999999999</v>
      </c>
      <c r="F223" s="40">
        <v>1422.85</v>
      </c>
      <c r="G223" s="40">
        <v>1393.6999999999998</v>
      </c>
      <c r="H223" s="40">
        <v>1485.1</v>
      </c>
      <c r="I223" s="40">
        <v>1514.25</v>
      </c>
      <c r="J223" s="40">
        <v>1530.8</v>
      </c>
      <c r="K223" s="31">
        <v>1497.7</v>
      </c>
      <c r="L223" s="31">
        <v>1452</v>
      </c>
      <c r="M223" s="31">
        <v>8.2326899999999998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646.79999999999995</v>
      </c>
      <c r="D224" s="40">
        <v>645.35</v>
      </c>
      <c r="E224" s="40">
        <v>640.70000000000005</v>
      </c>
      <c r="F224" s="40">
        <v>634.6</v>
      </c>
      <c r="G224" s="40">
        <v>629.95000000000005</v>
      </c>
      <c r="H224" s="40">
        <v>651.45000000000005</v>
      </c>
      <c r="I224" s="40">
        <v>656.09999999999991</v>
      </c>
      <c r="J224" s="40">
        <v>662.2</v>
      </c>
      <c r="K224" s="31">
        <v>650</v>
      </c>
      <c r="L224" s="31">
        <v>639.25</v>
      </c>
      <c r="M224" s="31">
        <v>9.9136399999999991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713.05</v>
      </c>
      <c r="D225" s="40">
        <v>717.85</v>
      </c>
      <c r="E225" s="40">
        <v>700.75</v>
      </c>
      <c r="F225" s="40">
        <v>688.44999999999993</v>
      </c>
      <c r="G225" s="40">
        <v>671.34999999999991</v>
      </c>
      <c r="H225" s="40">
        <v>730.15000000000009</v>
      </c>
      <c r="I225" s="40">
        <v>747.25000000000023</v>
      </c>
      <c r="J225" s="40">
        <v>759.55000000000018</v>
      </c>
      <c r="K225" s="31">
        <v>734.95</v>
      </c>
      <c r="L225" s="31">
        <v>705.55</v>
      </c>
      <c r="M225" s="31">
        <v>5.1884800000000002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38.200000000000003</v>
      </c>
      <c r="D226" s="40">
        <v>37.983333333333334</v>
      </c>
      <c r="E226" s="40">
        <v>37.466666666666669</v>
      </c>
      <c r="F226" s="40">
        <v>36.733333333333334</v>
      </c>
      <c r="G226" s="40">
        <v>36.216666666666669</v>
      </c>
      <c r="H226" s="40">
        <v>38.716666666666669</v>
      </c>
      <c r="I226" s="40">
        <v>39.233333333333334</v>
      </c>
      <c r="J226" s="40">
        <v>39.966666666666669</v>
      </c>
      <c r="K226" s="31">
        <v>38.5</v>
      </c>
      <c r="L226" s="31">
        <v>37.25</v>
      </c>
      <c r="M226" s="31">
        <v>103.16444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51.2</v>
      </c>
      <c r="D227" s="40">
        <v>51.116666666666674</v>
      </c>
      <c r="E227" s="40">
        <v>50.633333333333347</v>
      </c>
      <c r="F227" s="40">
        <v>50.06666666666667</v>
      </c>
      <c r="G227" s="40">
        <v>49.583333333333343</v>
      </c>
      <c r="H227" s="40">
        <v>51.683333333333351</v>
      </c>
      <c r="I227" s="40">
        <v>52.166666666666671</v>
      </c>
      <c r="J227" s="40">
        <v>52.733333333333356</v>
      </c>
      <c r="K227" s="31">
        <v>51.6</v>
      </c>
      <c r="L227" s="31">
        <v>50.55</v>
      </c>
      <c r="M227" s="31">
        <v>296.56772999999998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57.25</v>
      </c>
      <c r="D228" s="40">
        <v>57.333333333333336</v>
      </c>
      <c r="E228" s="40">
        <v>56.166666666666671</v>
      </c>
      <c r="F228" s="40">
        <v>55.083333333333336</v>
      </c>
      <c r="G228" s="40">
        <v>53.916666666666671</v>
      </c>
      <c r="H228" s="40">
        <v>58.416666666666671</v>
      </c>
      <c r="I228" s="40">
        <v>59.583333333333343</v>
      </c>
      <c r="J228" s="40">
        <v>60.666666666666671</v>
      </c>
      <c r="K228" s="31">
        <v>58.5</v>
      </c>
      <c r="L228" s="31">
        <v>56.25</v>
      </c>
      <c r="M228" s="31">
        <v>52.876950000000001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1040.5</v>
      </c>
      <c r="D229" s="40">
        <v>1043.8333333333333</v>
      </c>
      <c r="E229" s="40">
        <v>1029.6666666666665</v>
      </c>
      <c r="F229" s="40">
        <v>1018.8333333333333</v>
      </c>
      <c r="G229" s="40">
        <v>1004.6666666666665</v>
      </c>
      <c r="H229" s="40">
        <v>1054.6666666666665</v>
      </c>
      <c r="I229" s="40">
        <v>1068.833333333333</v>
      </c>
      <c r="J229" s="40">
        <v>1079.6666666666665</v>
      </c>
      <c r="K229" s="31">
        <v>1058</v>
      </c>
      <c r="L229" s="31">
        <v>1033</v>
      </c>
      <c r="M229" s="31">
        <v>0.21052000000000001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297.85000000000002</v>
      </c>
      <c r="D230" s="40">
        <v>293.26666666666671</v>
      </c>
      <c r="E230" s="40">
        <v>288.68333333333339</v>
      </c>
      <c r="F230" s="40">
        <v>279.51666666666671</v>
      </c>
      <c r="G230" s="40">
        <v>274.93333333333339</v>
      </c>
      <c r="H230" s="40">
        <v>302.43333333333339</v>
      </c>
      <c r="I230" s="40">
        <v>307.01666666666677</v>
      </c>
      <c r="J230" s="40">
        <v>316.18333333333339</v>
      </c>
      <c r="K230" s="31">
        <v>297.85000000000002</v>
      </c>
      <c r="L230" s="31">
        <v>284.10000000000002</v>
      </c>
      <c r="M230" s="31">
        <v>1.79962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1316.65</v>
      </c>
      <c r="D231" s="40">
        <v>1319.2166666666667</v>
      </c>
      <c r="E231" s="40">
        <v>1298.4333333333334</v>
      </c>
      <c r="F231" s="40">
        <v>1280.2166666666667</v>
      </c>
      <c r="G231" s="40">
        <v>1259.4333333333334</v>
      </c>
      <c r="H231" s="40">
        <v>1337.4333333333334</v>
      </c>
      <c r="I231" s="40">
        <v>1358.2166666666667</v>
      </c>
      <c r="J231" s="40">
        <v>1376.4333333333334</v>
      </c>
      <c r="K231" s="31">
        <v>1340</v>
      </c>
      <c r="L231" s="31">
        <v>1301</v>
      </c>
      <c r="M231" s="31">
        <v>0.32208999999999999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691.15</v>
      </c>
      <c r="D232" s="40">
        <v>690.65</v>
      </c>
      <c r="E232" s="40">
        <v>665.5</v>
      </c>
      <c r="F232" s="40">
        <v>639.85</v>
      </c>
      <c r="G232" s="40">
        <v>614.70000000000005</v>
      </c>
      <c r="H232" s="40">
        <v>716.3</v>
      </c>
      <c r="I232" s="40">
        <v>741.44999999999982</v>
      </c>
      <c r="J232" s="40">
        <v>767.09999999999991</v>
      </c>
      <c r="K232" s="31">
        <v>715.8</v>
      </c>
      <c r="L232" s="31">
        <v>665</v>
      </c>
      <c r="M232" s="31">
        <v>25.340299999999999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163.15</v>
      </c>
      <c r="D233" s="40">
        <v>165.26666666666668</v>
      </c>
      <c r="E233" s="40">
        <v>157.88333333333335</v>
      </c>
      <c r="F233" s="40">
        <v>152.61666666666667</v>
      </c>
      <c r="G233" s="40">
        <v>145.23333333333335</v>
      </c>
      <c r="H233" s="40">
        <v>170.53333333333336</v>
      </c>
      <c r="I233" s="40">
        <v>177.91666666666669</v>
      </c>
      <c r="J233" s="40">
        <v>183.18333333333337</v>
      </c>
      <c r="K233" s="31">
        <v>172.65</v>
      </c>
      <c r="L233" s="31">
        <v>160</v>
      </c>
      <c r="M233" s="31">
        <v>19.359159999999999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44.8</v>
      </c>
      <c r="D234" s="40">
        <v>44.949999999999996</v>
      </c>
      <c r="E234" s="40">
        <v>44.499999999999993</v>
      </c>
      <c r="F234" s="40">
        <v>44.199999999999996</v>
      </c>
      <c r="G234" s="40">
        <v>43.749999999999993</v>
      </c>
      <c r="H234" s="40">
        <v>45.249999999999993</v>
      </c>
      <c r="I234" s="40">
        <v>45.699999999999996</v>
      </c>
      <c r="J234" s="40">
        <v>45.999999999999993</v>
      </c>
      <c r="K234" s="31">
        <v>45.4</v>
      </c>
      <c r="L234" s="31">
        <v>44.65</v>
      </c>
      <c r="M234" s="31">
        <v>20.948440000000002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211.15</v>
      </c>
      <c r="D235" s="40">
        <v>212.43333333333331</v>
      </c>
      <c r="E235" s="40">
        <v>209.51666666666662</v>
      </c>
      <c r="F235" s="40">
        <v>207.88333333333333</v>
      </c>
      <c r="G235" s="40">
        <v>204.96666666666664</v>
      </c>
      <c r="H235" s="40">
        <v>214.06666666666661</v>
      </c>
      <c r="I235" s="40">
        <v>216.98333333333329</v>
      </c>
      <c r="J235" s="40">
        <v>218.61666666666659</v>
      </c>
      <c r="K235" s="31">
        <v>215.35</v>
      </c>
      <c r="L235" s="31">
        <v>210.8</v>
      </c>
      <c r="M235" s="31">
        <v>472.63771000000003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126.8</v>
      </c>
      <c r="D236" s="40">
        <v>127.45</v>
      </c>
      <c r="E236" s="40">
        <v>125.75</v>
      </c>
      <c r="F236" s="40">
        <v>124.7</v>
      </c>
      <c r="G236" s="40">
        <v>123</v>
      </c>
      <c r="H236" s="40">
        <v>128.5</v>
      </c>
      <c r="I236" s="40">
        <v>130.20000000000002</v>
      </c>
      <c r="J236" s="40">
        <v>131.25</v>
      </c>
      <c r="K236" s="31">
        <v>129.15</v>
      </c>
      <c r="L236" s="31">
        <v>126.4</v>
      </c>
      <c r="M236" s="31">
        <v>3.7152099999999999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196.95</v>
      </c>
      <c r="D237" s="40">
        <v>197.61666666666667</v>
      </c>
      <c r="E237" s="40">
        <v>194.33333333333334</v>
      </c>
      <c r="F237" s="40">
        <v>191.71666666666667</v>
      </c>
      <c r="G237" s="40">
        <v>188.43333333333334</v>
      </c>
      <c r="H237" s="40">
        <v>200.23333333333335</v>
      </c>
      <c r="I237" s="40">
        <v>203.51666666666665</v>
      </c>
      <c r="J237" s="40">
        <v>206.13333333333335</v>
      </c>
      <c r="K237" s="31">
        <v>200.9</v>
      </c>
      <c r="L237" s="31">
        <v>195</v>
      </c>
      <c r="M237" s="31">
        <v>28.469349999999999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285.14999999999998</v>
      </c>
      <c r="D238" s="40">
        <v>288.65000000000003</v>
      </c>
      <c r="E238" s="40">
        <v>279.50000000000006</v>
      </c>
      <c r="F238" s="40">
        <v>273.85000000000002</v>
      </c>
      <c r="G238" s="40">
        <v>264.70000000000005</v>
      </c>
      <c r="H238" s="40">
        <v>294.30000000000007</v>
      </c>
      <c r="I238" s="40">
        <v>303.45000000000005</v>
      </c>
      <c r="J238" s="40">
        <v>309.10000000000008</v>
      </c>
      <c r="K238" s="31">
        <v>297.8</v>
      </c>
      <c r="L238" s="31">
        <v>283</v>
      </c>
      <c r="M238" s="31">
        <v>399.88986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160.35</v>
      </c>
      <c r="D239" s="40">
        <v>164.70000000000002</v>
      </c>
      <c r="E239" s="40">
        <v>154.65000000000003</v>
      </c>
      <c r="F239" s="40">
        <v>148.95000000000002</v>
      </c>
      <c r="G239" s="40">
        <v>138.90000000000003</v>
      </c>
      <c r="H239" s="40">
        <v>170.40000000000003</v>
      </c>
      <c r="I239" s="40">
        <v>180.45000000000005</v>
      </c>
      <c r="J239" s="40">
        <v>186.15000000000003</v>
      </c>
      <c r="K239" s="31">
        <v>174.75</v>
      </c>
      <c r="L239" s="31">
        <v>159</v>
      </c>
      <c r="M239" s="31">
        <v>192.91095999999999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7286.85</v>
      </c>
      <c r="D240" s="40">
        <v>7274.083333333333</v>
      </c>
      <c r="E240" s="40">
        <v>7220.7666666666664</v>
      </c>
      <c r="F240" s="40">
        <v>7154.6833333333334</v>
      </c>
      <c r="G240" s="40">
        <v>7101.3666666666668</v>
      </c>
      <c r="H240" s="40">
        <v>7340.1666666666661</v>
      </c>
      <c r="I240" s="40">
        <v>7393.4833333333336</v>
      </c>
      <c r="J240" s="40">
        <v>7459.5666666666657</v>
      </c>
      <c r="K240" s="31">
        <v>7327.4</v>
      </c>
      <c r="L240" s="31">
        <v>7208</v>
      </c>
      <c r="M240" s="31">
        <v>0.94343999999999995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139.6</v>
      </c>
      <c r="D241" s="40">
        <v>139.99999999999997</v>
      </c>
      <c r="E241" s="40">
        <v>138.79999999999995</v>
      </c>
      <c r="F241" s="40">
        <v>137.99999999999997</v>
      </c>
      <c r="G241" s="40">
        <v>136.79999999999995</v>
      </c>
      <c r="H241" s="40">
        <v>140.79999999999995</v>
      </c>
      <c r="I241" s="40">
        <v>141.99999999999994</v>
      </c>
      <c r="J241" s="40">
        <v>142.79999999999995</v>
      </c>
      <c r="K241" s="31">
        <v>141.19999999999999</v>
      </c>
      <c r="L241" s="31">
        <v>139.19999999999999</v>
      </c>
      <c r="M241" s="31">
        <v>17.150870000000001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439.75</v>
      </c>
      <c r="D242" s="40">
        <v>442.88333333333338</v>
      </c>
      <c r="E242" s="40">
        <v>434.86666666666679</v>
      </c>
      <c r="F242" s="40">
        <v>429.98333333333341</v>
      </c>
      <c r="G242" s="40">
        <v>421.96666666666681</v>
      </c>
      <c r="H242" s="40">
        <v>447.76666666666677</v>
      </c>
      <c r="I242" s="40">
        <v>455.7833333333333</v>
      </c>
      <c r="J242" s="40">
        <v>460.66666666666674</v>
      </c>
      <c r="K242" s="31">
        <v>450.9</v>
      </c>
      <c r="L242" s="31">
        <v>438</v>
      </c>
      <c r="M242" s="31">
        <v>23.350660000000001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146.35</v>
      </c>
      <c r="D243" s="40">
        <v>146.41666666666666</v>
      </c>
      <c r="E243" s="40">
        <v>144.93333333333331</v>
      </c>
      <c r="F243" s="40">
        <v>143.51666666666665</v>
      </c>
      <c r="G243" s="40">
        <v>142.0333333333333</v>
      </c>
      <c r="H243" s="40">
        <v>147.83333333333331</v>
      </c>
      <c r="I243" s="40">
        <v>149.31666666666666</v>
      </c>
      <c r="J243" s="40">
        <v>150.73333333333332</v>
      </c>
      <c r="K243" s="31">
        <v>147.9</v>
      </c>
      <c r="L243" s="31">
        <v>145</v>
      </c>
      <c r="M243" s="31">
        <v>17.595569999999999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104.65</v>
      </c>
      <c r="D244" s="40">
        <v>105.13333333333333</v>
      </c>
      <c r="E244" s="40">
        <v>104.01666666666665</v>
      </c>
      <c r="F244" s="40">
        <v>103.38333333333333</v>
      </c>
      <c r="G244" s="40">
        <v>102.26666666666665</v>
      </c>
      <c r="H244" s="40">
        <v>105.76666666666665</v>
      </c>
      <c r="I244" s="40">
        <v>106.88333333333333</v>
      </c>
      <c r="J244" s="40">
        <v>107.51666666666665</v>
      </c>
      <c r="K244" s="31">
        <v>106.25</v>
      </c>
      <c r="L244" s="31">
        <v>104.5</v>
      </c>
      <c r="M244" s="31">
        <v>72.917150000000007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24.9</v>
      </c>
      <c r="D245" s="40">
        <v>25.150000000000002</v>
      </c>
      <c r="E245" s="40">
        <v>24.550000000000004</v>
      </c>
      <c r="F245" s="40">
        <v>24.200000000000003</v>
      </c>
      <c r="G245" s="40">
        <v>23.600000000000005</v>
      </c>
      <c r="H245" s="40">
        <v>25.500000000000004</v>
      </c>
      <c r="I245" s="40">
        <v>26.100000000000005</v>
      </c>
      <c r="J245" s="40">
        <v>26.450000000000003</v>
      </c>
      <c r="K245" s="31">
        <v>25.75</v>
      </c>
      <c r="L245" s="31">
        <v>24.8</v>
      </c>
      <c r="M245" s="31">
        <v>78.555589999999995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2313.3000000000002</v>
      </c>
      <c r="D246" s="40">
        <v>2326.7833333333333</v>
      </c>
      <c r="E246" s="40">
        <v>2288.5666666666666</v>
      </c>
      <c r="F246" s="40">
        <v>2263.8333333333335</v>
      </c>
      <c r="G246" s="40">
        <v>2225.6166666666668</v>
      </c>
      <c r="H246" s="40">
        <v>2351.5166666666664</v>
      </c>
      <c r="I246" s="40">
        <v>2389.7333333333327</v>
      </c>
      <c r="J246" s="40">
        <v>2414.4666666666662</v>
      </c>
      <c r="K246" s="31">
        <v>2365</v>
      </c>
      <c r="L246" s="31">
        <v>2302.0500000000002</v>
      </c>
      <c r="M246" s="31">
        <v>13.062989999999999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247.75</v>
      </c>
      <c r="D247" s="40">
        <v>242.48333333333335</v>
      </c>
      <c r="E247" s="40">
        <v>230.56666666666669</v>
      </c>
      <c r="F247" s="40">
        <v>213.38333333333335</v>
      </c>
      <c r="G247" s="40">
        <v>201.4666666666667</v>
      </c>
      <c r="H247" s="40">
        <v>259.66666666666669</v>
      </c>
      <c r="I247" s="40">
        <v>271.58333333333331</v>
      </c>
      <c r="J247" s="40">
        <v>288.76666666666665</v>
      </c>
      <c r="K247" s="31">
        <v>254.4</v>
      </c>
      <c r="L247" s="31">
        <v>225.3</v>
      </c>
      <c r="M247" s="31">
        <v>17.89415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439.2</v>
      </c>
      <c r="D248" s="40">
        <v>442.38333333333338</v>
      </c>
      <c r="E248" s="40">
        <v>434.81666666666678</v>
      </c>
      <c r="F248" s="40">
        <v>430.43333333333339</v>
      </c>
      <c r="G248" s="40">
        <v>422.86666666666679</v>
      </c>
      <c r="H248" s="40">
        <v>446.76666666666677</v>
      </c>
      <c r="I248" s="40">
        <v>454.33333333333337</v>
      </c>
      <c r="J248" s="40">
        <v>458.71666666666675</v>
      </c>
      <c r="K248" s="31">
        <v>449.95</v>
      </c>
      <c r="L248" s="31">
        <v>438</v>
      </c>
      <c r="M248" s="31">
        <v>1.0745199999999999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546.95000000000005</v>
      </c>
      <c r="D249" s="40">
        <v>543.48333333333323</v>
      </c>
      <c r="E249" s="40">
        <v>538.31666666666649</v>
      </c>
      <c r="F249" s="40">
        <v>529.68333333333328</v>
      </c>
      <c r="G249" s="40">
        <v>524.51666666666654</v>
      </c>
      <c r="H249" s="40">
        <v>552.11666666666645</v>
      </c>
      <c r="I249" s="40">
        <v>557.28333333333319</v>
      </c>
      <c r="J249" s="40">
        <v>565.9166666666664</v>
      </c>
      <c r="K249" s="31">
        <v>548.65</v>
      </c>
      <c r="L249" s="31">
        <v>534.85</v>
      </c>
      <c r="M249" s="31">
        <v>65.359189999999998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224.2</v>
      </c>
      <c r="D250" s="40">
        <v>223.65</v>
      </c>
      <c r="E250" s="40">
        <v>220.65</v>
      </c>
      <c r="F250" s="40">
        <v>217.1</v>
      </c>
      <c r="G250" s="40">
        <v>214.1</v>
      </c>
      <c r="H250" s="40">
        <v>227.20000000000002</v>
      </c>
      <c r="I250" s="40">
        <v>230.20000000000002</v>
      </c>
      <c r="J250" s="40">
        <v>233.75000000000003</v>
      </c>
      <c r="K250" s="31">
        <v>226.65</v>
      </c>
      <c r="L250" s="31">
        <v>220.1</v>
      </c>
      <c r="M250" s="31">
        <v>39.255339999999997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981.3</v>
      </c>
      <c r="D251" s="40">
        <v>985.41666666666663</v>
      </c>
      <c r="E251" s="40">
        <v>974.18333333333328</v>
      </c>
      <c r="F251" s="40">
        <v>967.06666666666661</v>
      </c>
      <c r="G251" s="40">
        <v>955.83333333333326</v>
      </c>
      <c r="H251" s="40">
        <v>992.5333333333333</v>
      </c>
      <c r="I251" s="40">
        <v>1003.7666666666667</v>
      </c>
      <c r="J251" s="40">
        <v>1010.8833333333333</v>
      </c>
      <c r="K251" s="31">
        <v>996.65</v>
      </c>
      <c r="L251" s="31">
        <v>978.3</v>
      </c>
      <c r="M251" s="31">
        <v>23.354330000000001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45.55</v>
      </c>
      <c r="D252" s="40">
        <v>45.683333333333337</v>
      </c>
      <c r="E252" s="40">
        <v>44.866666666666674</v>
      </c>
      <c r="F252" s="40">
        <v>44.183333333333337</v>
      </c>
      <c r="G252" s="40">
        <v>43.366666666666674</v>
      </c>
      <c r="H252" s="40">
        <v>46.366666666666674</v>
      </c>
      <c r="I252" s="40">
        <v>47.183333333333337</v>
      </c>
      <c r="J252" s="40">
        <v>47.866666666666674</v>
      </c>
      <c r="K252" s="31">
        <v>46.5</v>
      </c>
      <c r="L252" s="31">
        <v>45</v>
      </c>
      <c r="M252" s="31">
        <v>68.068359999999998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5085.95</v>
      </c>
      <c r="D253" s="40">
        <v>5092.3</v>
      </c>
      <c r="E253" s="40">
        <v>5004.6500000000005</v>
      </c>
      <c r="F253" s="40">
        <v>4923.3500000000004</v>
      </c>
      <c r="G253" s="40">
        <v>4835.7000000000007</v>
      </c>
      <c r="H253" s="40">
        <v>5173.6000000000004</v>
      </c>
      <c r="I253" s="40">
        <v>5261.25</v>
      </c>
      <c r="J253" s="40">
        <v>5342.55</v>
      </c>
      <c r="K253" s="31">
        <v>5179.95</v>
      </c>
      <c r="L253" s="31">
        <v>5011</v>
      </c>
      <c r="M253" s="31">
        <v>8.6719899999999992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1603.9</v>
      </c>
      <c r="D254" s="40">
        <v>1603.2166666666665</v>
      </c>
      <c r="E254" s="40">
        <v>1594.7833333333328</v>
      </c>
      <c r="F254" s="40">
        <v>1585.6666666666663</v>
      </c>
      <c r="G254" s="40">
        <v>1577.2333333333327</v>
      </c>
      <c r="H254" s="40">
        <v>1612.333333333333</v>
      </c>
      <c r="I254" s="40">
        <v>1620.7666666666669</v>
      </c>
      <c r="J254" s="40">
        <v>1629.8833333333332</v>
      </c>
      <c r="K254" s="31">
        <v>1611.65</v>
      </c>
      <c r="L254" s="31">
        <v>1594.1</v>
      </c>
      <c r="M254" s="31">
        <v>45.867100000000001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1005.65</v>
      </c>
      <c r="D255" s="40">
        <v>1007.6</v>
      </c>
      <c r="E255" s="40">
        <v>995.25</v>
      </c>
      <c r="F255" s="40">
        <v>984.85</v>
      </c>
      <c r="G255" s="40">
        <v>972.5</v>
      </c>
      <c r="H255" s="40">
        <v>1018</v>
      </c>
      <c r="I255" s="40">
        <v>1030.3500000000001</v>
      </c>
      <c r="J255" s="40">
        <v>1040.75</v>
      </c>
      <c r="K255" s="31">
        <v>1019.95</v>
      </c>
      <c r="L255" s="31">
        <v>997.2</v>
      </c>
      <c r="M255" s="31">
        <v>0.13797999999999999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302.95</v>
      </c>
      <c r="D256" s="40">
        <v>306.11666666666662</v>
      </c>
      <c r="E256" s="40">
        <v>298.83333333333326</v>
      </c>
      <c r="F256" s="40">
        <v>294.71666666666664</v>
      </c>
      <c r="G256" s="40">
        <v>287.43333333333328</v>
      </c>
      <c r="H256" s="40">
        <v>310.23333333333323</v>
      </c>
      <c r="I256" s="40">
        <v>317.51666666666665</v>
      </c>
      <c r="J256" s="40">
        <v>321.63333333333321</v>
      </c>
      <c r="K256" s="31">
        <v>313.39999999999998</v>
      </c>
      <c r="L256" s="31">
        <v>302</v>
      </c>
      <c r="M256" s="31">
        <v>7.5819799999999997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843.45</v>
      </c>
      <c r="D257" s="40">
        <v>853.88333333333333</v>
      </c>
      <c r="E257" s="40">
        <v>815.76666666666665</v>
      </c>
      <c r="F257" s="40">
        <v>788.08333333333337</v>
      </c>
      <c r="G257" s="40">
        <v>749.9666666666667</v>
      </c>
      <c r="H257" s="40">
        <v>881.56666666666661</v>
      </c>
      <c r="I257" s="40">
        <v>919.68333333333317</v>
      </c>
      <c r="J257" s="40">
        <v>947.36666666666656</v>
      </c>
      <c r="K257" s="31">
        <v>892</v>
      </c>
      <c r="L257" s="31">
        <v>826.2</v>
      </c>
      <c r="M257" s="31">
        <v>11.741960000000001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1740.3</v>
      </c>
      <c r="D258" s="40">
        <v>1741.75</v>
      </c>
      <c r="E258" s="40">
        <v>1719.55</v>
      </c>
      <c r="F258" s="40">
        <v>1698.8</v>
      </c>
      <c r="G258" s="40">
        <v>1676.6</v>
      </c>
      <c r="H258" s="40">
        <v>1762.5</v>
      </c>
      <c r="I258" s="40">
        <v>1784.6999999999998</v>
      </c>
      <c r="J258" s="40">
        <v>1805.45</v>
      </c>
      <c r="K258" s="31">
        <v>1763.95</v>
      </c>
      <c r="L258" s="31">
        <v>1721</v>
      </c>
      <c r="M258" s="31">
        <v>7.4364999999999997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2225.9</v>
      </c>
      <c r="D259" s="40">
        <v>2218.2999999999997</v>
      </c>
      <c r="E259" s="40">
        <v>2197.5999999999995</v>
      </c>
      <c r="F259" s="40">
        <v>2169.2999999999997</v>
      </c>
      <c r="G259" s="40">
        <v>2148.5999999999995</v>
      </c>
      <c r="H259" s="40">
        <v>2246.5999999999995</v>
      </c>
      <c r="I259" s="40">
        <v>2267.2999999999993</v>
      </c>
      <c r="J259" s="40">
        <v>2295.5999999999995</v>
      </c>
      <c r="K259" s="31">
        <v>2239</v>
      </c>
      <c r="L259" s="31">
        <v>2190</v>
      </c>
      <c r="M259" s="31">
        <v>1.6263099999999999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1794.1</v>
      </c>
      <c r="D260" s="40">
        <v>1809.1833333333334</v>
      </c>
      <c r="E260" s="40">
        <v>1774.9166666666667</v>
      </c>
      <c r="F260" s="40">
        <v>1755.7333333333333</v>
      </c>
      <c r="G260" s="40">
        <v>1721.4666666666667</v>
      </c>
      <c r="H260" s="40">
        <v>1828.3666666666668</v>
      </c>
      <c r="I260" s="40">
        <v>1862.6333333333332</v>
      </c>
      <c r="J260" s="40">
        <v>1881.8166666666668</v>
      </c>
      <c r="K260" s="31">
        <v>1843.45</v>
      </c>
      <c r="L260" s="31">
        <v>1790</v>
      </c>
      <c r="M260" s="31">
        <v>0.64661000000000002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3113.8</v>
      </c>
      <c r="D261" s="40">
        <v>3112.4</v>
      </c>
      <c r="E261" s="40">
        <v>3079.8500000000004</v>
      </c>
      <c r="F261" s="40">
        <v>3045.9</v>
      </c>
      <c r="G261" s="40">
        <v>3013.3500000000004</v>
      </c>
      <c r="H261" s="40">
        <v>3146.3500000000004</v>
      </c>
      <c r="I261" s="40">
        <v>3178.9000000000005</v>
      </c>
      <c r="J261" s="40">
        <v>3212.8500000000004</v>
      </c>
      <c r="K261" s="31">
        <v>3144.95</v>
      </c>
      <c r="L261" s="31">
        <v>3078.45</v>
      </c>
      <c r="M261" s="31">
        <v>0.25678000000000001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711</v>
      </c>
      <c r="D262" s="40">
        <v>708.68333333333339</v>
      </c>
      <c r="E262" s="40">
        <v>699.36666666666679</v>
      </c>
      <c r="F262" s="40">
        <v>687.73333333333335</v>
      </c>
      <c r="G262" s="40">
        <v>678.41666666666674</v>
      </c>
      <c r="H262" s="40">
        <v>720.31666666666683</v>
      </c>
      <c r="I262" s="40">
        <v>729.63333333333344</v>
      </c>
      <c r="J262" s="40">
        <v>741.26666666666688</v>
      </c>
      <c r="K262" s="31">
        <v>718</v>
      </c>
      <c r="L262" s="31">
        <v>697.05</v>
      </c>
      <c r="M262" s="31">
        <v>5.7033399999999999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221.85</v>
      </c>
      <c r="D263" s="40">
        <v>219.88333333333335</v>
      </c>
      <c r="E263" s="40">
        <v>216.76666666666671</v>
      </c>
      <c r="F263" s="40">
        <v>211.68333333333337</v>
      </c>
      <c r="G263" s="40">
        <v>208.56666666666672</v>
      </c>
      <c r="H263" s="40">
        <v>224.9666666666667</v>
      </c>
      <c r="I263" s="40">
        <v>228.08333333333331</v>
      </c>
      <c r="J263" s="40">
        <v>233.16666666666669</v>
      </c>
      <c r="K263" s="31">
        <v>223</v>
      </c>
      <c r="L263" s="31">
        <v>214.8</v>
      </c>
      <c r="M263" s="31">
        <v>11.630050000000001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141.5</v>
      </c>
      <c r="D264" s="40">
        <v>141.93333333333334</v>
      </c>
      <c r="E264" s="40">
        <v>140.26666666666668</v>
      </c>
      <c r="F264" s="40">
        <v>139.03333333333333</v>
      </c>
      <c r="G264" s="40">
        <v>137.36666666666667</v>
      </c>
      <c r="H264" s="40">
        <v>143.16666666666669</v>
      </c>
      <c r="I264" s="40">
        <v>144.83333333333331</v>
      </c>
      <c r="J264" s="40">
        <v>146.06666666666669</v>
      </c>
      <c r="K264" s="31">
        <v>143.6</v>
      </c>
      <c r="L264" s="31">
        <v>140.69999999999999</v>
      </c>
      <c r="M264" s="31">
        <v>4.9182100000000002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106.45</v>
      </c>
      <c r="D265" s="40">
        <v>105.65000000000002</v>
      </c>
      <c r="E265" s="40">
        <v>102.90000000000003</v>
      </c>
      <c r="F265" s="40">
        <v>99.350000000000009</v>
      </c>
      <c r="G265" s="40">
        <v>96.600000000000023</v>
      </c>
      <c r="H265" s="40">
        <v>109.20000000000005</v>
      </c>
      <c r="I265" s="40">
        <v>111.95000000000002</v>
      </c>
      <c r="J265" s="40">
        <v>115.50000000000006</v>
      </c>
      <c r="K265" s="31">
        <v>108.4</v>
      </c>
      <c r="L265" s="31">
        <v>102.1</v>
      </c>
      <c r="M265" s="31">
        <v>82.554689999999994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241.05</v>
      </c>
      <c r="D266" s="40">
        <v>242.83333333333334</v>
      </c>
      <c r="E266" s="40">
        <v>230.66666666666669</v>
      </c>
      <c r="F266" s="40">
        <v>220.28333333333333</v>
      </c>
      <c r="G266" s="40">
        <v>208.11666666666667</v>
      </c>
      <c r="H266" s="40">
        <v>253.2166666666667</v>
      </c>
      <c r="I266" s="40">
        <v>265.38333333333338</v>
      </c>
      <c r="J266" s="40">
        <v>275.76666666666671</v>
      </c>
      <c r="K266" s="31">
        <v>255</v>
      </c>
      <c r="L266" s="31">
        <v>232.45</v>
      </c>
      <c r="M266" s="31">
        <v>90.289150000000006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704.55</v>
      </c>
      <c r="D267" s="40">
        <v>711.68333333333339</v>
      </c>
      <c r="E267" s="40">
        <v>693.86666666666679</v>
      </c>
      <c r="F267" s="40">
        <v>683.18333333333339</v>
      </c>
      <c r="G267" s="40">
        <v>665.36666666666679</v>
      </c>
      <c r="H267" s="40">
        <v>722.36666666666679</v>
      </c>
      <c r="I267" s="40">
        <v>740.18333333333339</v>
      </c>
      <c r="J267" s="40">
        <v>750.86666666666679</v>
      </c>
      <c r="K267" s="31">
        <v>729.5</v>
      </c>
      <c r="L267" s="31">
        <v>701</v>
      </c>
      <c r="M267" s="31">
        <v>146.45713000000001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109</v>
      </c>
      <c r="D268" s="40">
        <v>109.88333333333333</v>
      </c>
      <c r="E268" s="40">
        <v>107.41666666666666</v>
      </c>
      <c r="F268" s="40">
        <v>105.83333333333333</v>
      </c>
      <c r="G268" s="40">
        <v>103.36666666666666</v>
      </c>
      <c r="H268" s="40">
        <v>111.46666666666665</v>
      </c>
      <c r="I268" s="40">
        <v>113.93333333333332</v>
      </c>
      <c r="J268" s="40">
        <v>115.51666666666665</v>
      </c>
      <c r="K268" s="31">
        <v>112.35</v>
      </c>
      <c r="L268" s="31">
        <v>108.3</v>
      </c>
      <c r="M268" s="31">
        <v>1.84355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85.15</v>
      </c>
      <c r="D269" s="40">
        <v>85.883333333333326</v>
      </c>
      <c r="E269" s="40">
        <v>84.166666666666657</v>
      </c>
      <c r="F269" s="40">
        <v>83.183333333333337</v>
      </c>
      <c r="G269" s="40">
        <v>81.466666666666669</v>
      </c>
      <c r="H269" s="40">
        <v>86.866666666666646</v>
      </c>
      <c r="I269" s="40">
        <v>88.583333333333314</v>
      </c>
      <c r="J269" s="40">
        <v>89.566666666666634</v>
      </c>
      <c r="K269" s="31">
        <v>87.6</v>
      </c>
      <c r="L269" s="31">
        <v>84.9</v>
      </c>
      <c r="M269" s="31">
        <v>4.3773600000000004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131.85</v>
      </c>
      <c r="D270" s="40">
        <v>132.04999999999998</v>
      </c>
      <c r="E270" s="40">
        <v>129.14999999999998</v>
      </c>
      <c r="F270" s="40">
        <v>126.44999999999999</v>
      </c>
      <c r="G270" s="40">
        <v>123.54999999999998</v>
      </c>
      <c r="H270" s="40">
        <v>134.74999999999997</v>
      </c>
      <c r="I270" s="40">
        <v>137.65</v>
      </c>
      <c r="J270" s="40">
        <v>140.34999999999997</v>
      </c>
      <c r="K270" s="31">
        <v>134.94999999999999</v>
      </c>
      <c r="L270" s="31">
        <v>129.35</v>
      </c>
      <c r="M270" s="31">
        <v>32.91939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271.39999999999998</v>
      </c>
      <c r="D271" s="40">
        <v>277.73333333333335</v>
      </c>
      <c r="E271" s="40">
        <v>261.4666666666667</v>
      </c>
      <c r="F271" s="40">
        <v>251.53333333333336</v>
      </c>
      <c r="G271" s="40">
        <v>235.26666666666671</v>
      </c>
      <c r="H271" s="40">
        <v>287.66666666666669</v>
      </c>
      <c r="I271" s="40">
        <v>303.93333333333334</v>
      </c>
      <c r="J271" s="40">
        <v>313.86666666666667</v>
      </c>
      <c r="K271" s="31">
        <v>294</v>
      </c>
      <c r="L271" s="31">
        <v>267.8</v>
      </c>
      <c r="M271" s="31">
        <v>49.51867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152.44999999999999</v>
      </c>
      <c r="D272" s="40">
        <v>155.4</v>
      </c>
      <c r="E272" s="40">
        <v>145.10000000000002</v>
      </c>
      <c r="F272" s="40">
        <v>137.75000000000003</v>
      </c>
      <c r="G272" s="40">
        <v>127.45000000000005</v>
      </c>
      <c r="H272" s="40">
        <v>162.75</v>
      </c>
      <c r="I272" s="40">
        <v>173.05</v>
      </c>
      <c r="J272" s="40">
        <v>180.39999999999998</v>
      </c>
      <c r="K272" s="31">
        <v>165.7</v>
      </c>
      <c r="L272" s="31">
        <v>148.05000000000001</v>
      </c>
      <c r="M272" s="31">
        <v>199.64587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403.8</v>
      </c>
      <c r="D273" s="40">
        <v>414.5333333333333</v>
      </c>
      <c r="E273" s="40">
        <v>391.61666666666662</v>
      </c>
      <c r="F273" s="40">
        <v>379.43333333333334</v>
      </c>
      <c r="G273" s="40">
        <v>356.51666666666665</v>
      </c>
      <c r="H273" s="40">
        <v>426.71666666666658</v>
      </c>
      <c r="I273" s="40">
        <v>449.63333333333333</v>
      </c>
      <c r="J273" s="40">
        <v>461.81666666666655</v>
      </c>
      <c r="K273" s="31">
        <v>437.45</v>
      </c>
      <c r="L273" s="31">
        <v>402.35</v>
      </c>
      <c r="M273" s="31">
        <v>245.14886000000001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2275.25</v>
      </c>
      <c r="D274" s="40">
        <v>2277.0166666666669</v>
      </c>
      <c r="E274" s="40">
        <v>2258.2833333333338</v>
      </c>
      <c r="F274" s="40">
        <v>2241.3166666666671</v>
      </c>
      <c r="G274" s="40">
        <v>2222.5833333333339</v>
      </c>
      <c r="H274" s="40">
        <v>2293.9833333333336</v>
      </c>
      <c r="I274" s="40">
        <v>2312.7166666666662</v>
      </c>
      <c r="J274" s="40">
        <v>2329.6833333333334</v>
      </c>
      <c r="K274" s="31">
        <v>2295.75</v>
      </c>
      <c r="L274" s="31">
        <v>2260.0500000000002</v>
      </c>
      <c r="M274" s="31">
        <v>8.7160000000000001E-2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3559.5</v>
      </c>
      <c r="D275" s="40">
        <v>3556.5499999999997</v>
      </c>
      <c r="E275" s="40">
        <v>3492.9499999999994</v>
      </c>
      <c r="F275" s="40">
        <v>3426.3999999999996</v>
      </c>
      <c r="G275" s="40">
        <v>3362.7999999999993</v>
      </c>
      <c r="H275" s="40">
        <v>3623.0999999999995</v>
      </c>
      <c r="I275" s="40">
        <v>3686.7</v>
      </c>
      <c r="J275" s="40">
        <v>3753.2499999999995</v>
      </c>
      <c r="K275" s="31">
        <v>3620.15</v>
      </c>
      <c r="L275" s="31">
        <v>3490</v>
      </c>
      <c r="M275" s="31">
        <v>8.7097700000000007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964.7</v>
      </c>
      <c r="D276" s="40">
        <v>966.43333333333339</v>
      </c>
      <c r="E276" s="40">
        <v>950.86666666666679</v>
      </c>
      <c r="F276" s="40">
        <v>937.03333333333342</v>
      </c>
      <c r="G276" s="40">
        <v>921.46666666666681</v>
      </c>
      <c r="H276" s="40">
        <v>980.26666666666677</v>
      </c>
      <c r="I276" s="40">
        <v>995.83333333333337</v>
      </c>
      <c r="J276" s="40">
        <v>1009.6666666666667</v>
      </c>
      <c r="K276" s="31">
        <v>982</v>
      </c>
      <c r="L276" s="31">
        <v>952.6</v>
      </c>
      <c r="M276" s="31">
        <v>24.559100000000001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173.35</v>
      </c>
      <c r="D277" s="40">
        <v>173.20000000000002</v>
      </c>
      <c r="E277" s="40">
        <v>171.65000000000003</v>
      </c>
      <c r="F277" s="40">
        <v>169.95000000000002</v>
      </c>
      <c r="G277" s="40">
        <v>168.40000000000003</v>
      </c>
      <c r="H277" s="40">
        <v>174.90000000000003</v>
      </c>
      <c r="I277" s="40">
        <v>176.45000000000005</v>
      </c>
      <c r="J277" s="40">
        <v>178.15000000000003</v>
      </c>
      <c r="K277" s="31">
        <v>174.75</v>
      </c>
      <c r="L277" s="31">
        <v>171.5</v>
      </c>
      <c r="M277" s="31">
        <v>3.2622499999999999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1868.45</v>
      </c>
      <c r="D278" s="40">
        <v>1859.1499999999999</v>
      </c>
      <c r="E278" s="40">
        <v>1819.2999999999997</v>
      </c>
      <c r="F278" s="40">
        <v>1770.1499999999999</v>
      </c>
      <c r="G278" s="40">
        <v>1730.2999999999997</v>
      </c>
      <c r="H278" s="40">
        <v>1908.2999999999997</v>
      </c>
      <c r="I278" s="40">
        <v>1948.1499999999996</v>
      </c>
      <c r="J278" s="40">
        <v>1997.2999999999997</v>
      </c>
      <c r="K278" s="31">
        <v>1899</v>
      </c>
      <c r="L278" s="31">
        <v>1810</v>
      </c>
      <c r="M278" s="31">
        <v>0.76565000000000005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715.9</v>
      </c>
      <c r="D279" s="40">
        <v>718.30000000000007</v>
      </c>
      <c r="E279" s="40">
        <v>708.60000000000014</v>
      </c>
      <c r="F279" s="40">
        <v>701.30000000000007</v>
      </c>
      <c r="G279" s="40">
        <v>691.60000000000014</v>
      </c>
      <c r="H279" s="40">
        <v>725.60000000000014</v>
      </c>
      <c r="I279" s="40">
        <v>735.30000000000018</v>
      </c>
      <c r="J279" s="40">
        <v>742.60000000000014</v>
      </c>
      <c r="K279" s="31">
        <v>728</v>
      </c>
      <c r="L279" s="31">
        <v>711</v>
      </c>
      <c r="M279" s="31">
        <v>2.3250899999999999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270.8</v>
      </c>
      <c r="D280" s="40">
        <v>269.98333333333335</v>
      </c>
      <c r="E280" s="40">
        <v>267.26666666666671</v>
      </c>
      <c r="F280" s="40">
        <v>263.73333333333335</v>
      </c>
      <c r="G280" s="40">
        <v>261.01666666666671</v>
      </c>
      <c r="H280" s="40">
        <v>273.51666666666671</v>
      </c>
      <c r="I280" s="40">
        <v>276.23333333333341</v>
      </c>
      <c r="J280" s="40">
        <v>279.76666666666671</v>
      </c>
      <c r="K280" s="31">
        <v>272.7</v>
      </c>
      <c r="L280" s="31">
        <v>266.45</v>
      </c>
      <c r="M280" s="31">
        <v>6.5728900000000001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294.75</v>
      </c>
      <c r="D281" s="40">
        <v>297.83333333333331</v>
      </c>
      <c r="E281" s="40">
        <v>284.91666666666663</v>
      </c>
      <c r="F281" s="40">
        <v>275.08333333333331</v>
      </c>
      <c r="G281" s="40">
        <v>262.16666666666663</v>
      </c>
      <c r="H281" s="40">
        <v>307.66666666666663</v>
      </c>
      <c r="I281" s="40">
        <v>320.58333333333326</v>
      </c>
      <c r="J281" s="40">
        <v>330.41666666666663</v>
      </c>
      <c r="K281" s="31">
        <v>310.75</v>
      </c>
      <c r="L281" s="31">
        <v>288</v>
      </c>
      <c r="M281" s="31">
        <v>24.81569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276.7</v>
      </c>
      <c r="D282" s="40">
        <v>278.96666666666664</v>
      </c>
      <c r="E282" s="40">
        <v>273.73333333333329</v>
      </c>
      <c r="F282" s="40">
        <v>270.76666666666665</v>
      </c>
      <c r="G282" s="40">
        <v>265.5333333333333</v>
      </c>
      <c r="H282" s="40">
        <v>281.93333333333328</v>
      </c>
      <c r="I282" s="40">
        <v>287.16666666666663</v>
      </c>
      <c r="J282" s="40">
        <v>290.13333333333327</v>
      </c>
      <c r="K282" s="31">
        <v>284.2</v>
      </c>
      <c r="L282" s="31">
        <v>276</v>
      </c>
      <c r="M282" s="31">
        <v>6.9224399999999999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1070.1500000000001</v>
      </c>
      <c r="D283" s="40">
        <v>1065.3500000000001</v>
      </c>
      <c r="E283" s="40">
        <v>1031.0000000000002</v>
      </c>
      <c r="F283" s="40">
        <v>991.85000000000014</v>
      </c>
      <c r="G283" s="40">
        <v>957.50000000000023</v>
      </c>
      <c r="H283" s="40">
        <v>1104.5000000000002</v>
      </c>
      <c r="I283" s="40">
        <v>1138.8500000000001</v>
      </c>
      <c r="J283" s="40">
        <v>1178.0000000000002</v>
      </c>
      <c r="K283" s="31">
        <v>1099.7</v>
      </c>
      <c r="L283" s="31">
        <v>1026.2</v>
      </c>
      <c r="M283" s="31">
        <v>1.0121100000000001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1004.65</v>
      </c>
      <c r="D284" s="40">
        <v>1002.6</v>
      </c>
      <c r="E284" s="40">
        <v>997.45</v>
      </c>
      <c r="F284" s="40">
        <v>990.25</v>
      </c>
      <c r="G284" s="40">
        <v>985.1</v>
      </c>
      <c r="H284" s="40">
        <v>1009.8000000000001</v>
      </c>
      <c r="I284" s="40">
        <v>1014.9499999999999</v>
      </c>
      <c r="J284" s="40">
        <v>1022.1500000000001</v>
      </c>
      <c r="K284" s="31">
        <v>1007.75</v>
      </c>
      <c r="L284" s="31">
        <v>995.4</v>
      </c>
      <c r="M284" s="31">
        <v>1.71784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474.75</v>
      </c>
      <c r="D285" s="40">
        <v>475.06666666666666</v>
      </c>
      <c r="E285" s="40">
        <v>470.7833333333333</v>
      </c>
      <c r="F285" s="40">
        <v>466.81666666666666</v>
      </c>
      <c r="G285" s="40">
        <v>462.5333333333333</v>
      </c>
      <c r="H285" s="40">
        <v>479.0333333333333</v>
      </c>
      <c r="I285" s="40">
        <v>483.31666666666672</v>
      </c>
      <c r="J285" s="40">
        <v>487.2833333333333</v>
      </c>
      <c r="K285" s="31">
        <v>479.35</v>
      </c>
      <c r="L285" s="31">
        <v>471.1</v>
      </c>
      <c r="M285" s="31">
        <v>1.6428400000000001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617.95000000000005</v>
      </c>
      <c r="D286" s="40">
        <v>620.31666666666672</v>
      </c>
      <c r="E286" s="40">
        <v>612.63333333333344</v>
      </c>
      <c r="F286" s="40">
        <v>607.31666666666672</v>
      </c>
      <c r="G286" s="40">
        <v>599.63333333333344</v>
      </c>
      <c r="H286" s="40">
        <v>625.63333333333344</v>
      </c>
      <c r="I286" s="40">
        <v>633.31666666666661</v>
      </c>
      <c r="J286" s="40">
        <v>638.63333333333344</v>
      </c>
      <c r="K286" s="31">
        <v>628</v>
      </c>
      <c r="L286" s="31">
        <v>615</v>
      </c>
      <c r="M286" s="31">
        <v>1.8631800000000001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49.55</v>
      </c>
      <c r="D287" s="40">
        <v>49.666666666666664</v>
      </c>
      <c r="E287" s="40">
        <v>49.333333333333329</v>
      </c>
      <c r="F287" s="40">
        <v>49.116666666666667</v>
      </c>
      <c r="G287" s="40">
        <v>48.783333333333331</v>
      </c>
      <c r="H287" s="40">
        <v>49.883333333333326</v>
      </c>
      <c r="I287" s="40">
        <v>50.216666666666654</v>
      </c>
      <c r="J287" s="40">
        <v>50.433333333333323</v>
      </c>
      <c r="K287" s="31">
        <v>50</v>
      </c>
      <c r="L287" s="31">
        <v>49.45</v>
      </c>
      <c r="M287" s="31">
        <v>7.5834099999999998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700.75</v>
      </c>
      <c r="D288" s="40">
        <v>696.63333333333333</v>
      </c>
      <c r="E288" s="40">
        <v>684.76666666666665</v>
      </c>
      <c r="F288" s="40">
        <v>668.7833333333333</v>
      </c>
      <c r="G288" s="40">
        <v>656.91666666666663</v>
      </c>
      <c r="H288" s="40">
        <v>712.61666666666667</v>
      </c>
      <c r="I288" s="40">
        <v>724.48333333333323</v>
      </c>
      <c r="J288" s="40">
        <v>740.4666666666667</v>
      </c>
      <c r="K288" s="31">
        <v>708.5</v>
      </c>
      <c r="L288" s="31">
        <v>680.65</v>
      </c>
      <c r="M288" s="31">
        <v>2.12487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426.75</v>
      </c>
      <c r="D289" s="40">
        <v>428.95</v>
      </c>
      <c r="E289" s="40">
        <v>421.9</v>
      </c>
      <c r="F289" s="40">
        <v>417.05</v>
      </c>
      <c r="G289" s="40">
        <v>410</v>
      </c>
      <c r="H289" s="40">
        <v>433.79999999999995</v>
      </c>
      <c r="I289" s="40">
        <v>440.85</v>
      </c>
      <c r="J289" s="40">
        <v>445.69999999999993</v>
      </c>
      <c r="K289" s="31">
        <v>436</v>
      </c>
      <c r="L289" s="31">
        <v>424.1</v>
      </c>
      <c r="M289" s="31">
        <v>1.8936900000000001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1740.6</v>
      </c>
      <c r="D290" s="40">
        <v>1721.3166666666666</v>
      </c>
      <c r="E290" s="40">
        <v>1692.6333333333332</v>
      </c>
      <c r="F290" s="40">
        <v>1644.6666666666665</v>
      </c>
      <c r="G290" s="40">
        <v>1615.9833333333331</v>
      </c>
      <c r="H290" s="40">
        <v>1769.2833333333333</v>
      </c>
      <c r="I290" s="40">
        <v>1797.9666666666667</v>
      </c>
      <c r="J290" s="40">
        <v>1845.9333333333334</v>
      </c>
      <c r="K290" s="31">
        <v>1750</v>
      </c>
      <c r="L290" s="31">
        <v>1673.35</v>
      </c>
      <c r="M290" s="31">
        <v>39.390949999999997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87.7</v>
      </c>
      <c r="D291" s="40">
        <v>88.2</v>
      </c>
      <c r="E291" s="40">
        <v>87</v>
      </c>
      <c r="F291" s="40">
        <v>86.3</v>
      </c>
      <c r="G291" s="40">
        <v>85.1</v>
      </c>
      <c r="H291" s="40">
        <v>88.9</v>
      </c>
      <c r="I291" s="40">
        <v>90.100000000000023</v>
      </c>
      <c r="J291" s="40">
        <v>90.800000000000011</v>
      </c>
      <c r="K291" s="31">
        <v>89.4</v>
      </c>
      <c r="L291" s="31">
        <v>87.5</v>
      </c>
      <c r="M291" s="31">
        <v>79.649690000000007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3443.35</v>
      </c>
      <c r="D292" s="40">
        <v>3455.9833333333336</v>
      </c>
      <c r="E292" s="40">
        <v>3416.9666666666672</v>
      </c>
      <c r="F292" s="40">
        <v>3390.5833333333335</v>
      </c>
      <c r="G292" s="40">
        <v>3351.5666666666671</v>
      </c>
      <c r="H292" s="40">
        <v>3482.3666666666672</v>
      </c>
      <c r="I292" s="40">
        <v>3521.3833333333337</v>
      </c>
      <c r="J292" s="40">
        <v>3547.7666666666673</v>
      </c>
      <c r="K292" s="31">
        <v>3495</v>
      </c>
      <c r="L292" s="31">
        <v>3429.6</v>
      </c>
      <c r="M292" s="31">
        <v>2.10277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442.65</v>
      </c>
      <c r="D293" s="40">
        <v>446.5333333333333</v>
      </c>
      <c r="E293" s="40">
        <v>437.11666666666662</v>
      </c>
      <c r="F293" s="40">
        <v>431.58333333333331</v>
      </c>
      <c r="G293" s="40">
        <v>422.16666666666663</v>
      </c>
      <c r="H293" s="40">
        <v>452.06666666666661</v>
      </c>
      <c r="I293" s="40">
        <v>461.48333333333335</v>
      </c>
      <c r="J293" s="40">
        <v>467.01666666666659</v>
      </c>
      <c r="K293" s="31">
        <v>455.95</v>
      </c>
      <c r="L293" s="31">
        <v>441</v>
      </c>
      <c r="M293" s="31">
        <v>29.595600000000001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275.14999999999998</v>
      </c>
      <c r="D294" s="40">
        <v>275.5333333333333</v>
      </c>
      <c r="E294" s="40">
        <v>271.16666666666663</v>
      </c>
      <c r="F294" s="40">
        <v>267.18333333333334</v>
      </c>
      <c r="G294" s="40">
        <v>262.81666666666666</v>
      </c>
      <c r="H294" s="40">
        <v>279.51666666666659</v>
      </c>
      <c r="I294" s="40">
        <v>283.88333333333327</v>
      </c>
      <c r="J294" s="40">
        <v>287.86666666666656</v>
      </c>
      <c r="K294" s="31">
        <v>279.89999999999998</v>
      </c>
      <c r="L294" s="31">
        <v>271.55</v>
      </c>
      <c r="M294" s="31">
        <v>1.8120000000000001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7636.6</v>
      </c>
      <c r="D295" s="40">
        <v>7678.8666666666659</v>
      </c>
      <c r="E295" s="40">
        <v>7557.7333333333318</v>
      </c>
      <c r="F295" s="40">
        <v>7478.8666666666659</v>
      </c>
      <c r="G295" s="40">
        <v>7357.7333333333318</v>
      </c>
      <c r="H295" s="40">
        <v>7757.7333333333318</v>
      </c>
      <c r="I295" s="40">
        <v>7878.866666666665</v>
      </c>
      <c r="J295" s="40">
        <v>7957.7333333333318</v>
      </c>
      <c r="K295" s="31">
        <v>7800</v>
      </c>
      <c r="L295" s="31">
        <v>7600</v>
      </c>
      <c r="M295" s="31">
        <v>0.10798000000000001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4351.3999999999996</v>
      </c>
      <c r="D296" s="40">
        <v>4355.3666666666659</v>
      </c>
      <c r="E296" s="40">
        <v>4310.7333333333318</v>
      </c>
      <c r="F296" s="40">
        <v>4270.0666666666657</v>
      </c>
      <c r="G296" s="40">
        <v>4225.4333333333316</v>
      </c>
      <c r="H296" s="40">
        <v>4396.0333333333319</v>
      </c>
      <c r="I296" s="40">
        <v>4440.6666666666652</v>
      </c>
      <c r="J296" s="40">
        <v>4481.3333333333321</v>
      </c>
      <c r="K296" s="31">
        <v>4400</v>
      </c>
      <c r="L296" s="31">
        <v>4314.7</v>
      </c>
      <c r="M296" s="31">
        <v>1.2385900000000001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1597.6</v>
      </c>
      <c r="D297" s="40">
        <v>1605.8999999999999</v>
      </c>
      <c r="E297" s="40">
        <v>1584.4999999999998</v>
      </c>
      <c r="F297" s="40">
        <v>1571.3999999999999</v>
      </c>
      <c r="G297" s="40">
        <v>1549.9999999999998</v>
      </c>
      <c r="H297" s="40">
        <v>1618.9999999999998</v>
      </c>
      <c r="I297" s="40">
        <v>1640.3999999999999</v>
      </c>
      <c r="J297" s="40">
        <v>1653.4999999999998</v>
      </c>
      <c r="K297" s="31">
        <v>1627.3</v>
      </c>
      <c r="L297" s="31">
        <v>1592.8</v>
      </c>
      <c r="M297" s="31">
        <v>22.19416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651.15</v>
      </c>
      <c r="D298" s="40">
        <v>653.25</v>
      </c>
      <c r="E298" s="40">
        <v>637.9</v>
      </c>
      <c r="F298" s="40">
        <v>624.65</v>
      </c>
      <c r="G298" s="40">
        <v>609.29999999999995</v>
      </c>
      <c r="H298" s="40">
        <v>666.5</v>
      </c>
      <c r="I298" s="40">
        <v>681.84999999999991</v>
      </c>
      <c r="J298" s="40">
        <v>695.1</v>
      </c>
      <c r="K298" s="31">
        <v>668.6</v>
      </c>
      <c r="L298" s="31">
        <v>640</v>
      </c>
      <c r="M298" s="31">
        <v>29.038889999999999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40.25</v>
      </c>
      <c r="D299" s="40">
        <v>40.449999999999996</v>
      </c>
      <c r="E299" s="40">
        <v>39.949999999999989</v>
      </c>
      <c r="F299" s="40">
        <v>39.649999999999991</v>
      </c>
      <c r="G299" s="40">
        <v>39.149999999999984</v>
      </c>
      <c r="H299" s="40">
        <v>40.749999999999993</v>
      </c>
      <c r="I299" s="40">
        <v>41.250000000000007</v>
      </c>
      <c r="J299" s="40">
        <v>41.55</v>
      </c>
      <c r="K299" s="31">
        <v>40.950000000000003</v>
      </c>
      <c r="L299" s="31">
        <v>40.15</v>
      </c>
      <c r="M299" s="31">
        <v>16.569040000000001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1748.2</v>
      </c>
      <c r="D300" s="40">
        <v>1714.7333333333333</v>
      </c>
      <c r="E300" s="40">
        <v>1674.4666666666667</v>
      </c>
      <c r="F300" s="40">
        <v>1600.7333333333333</v>
      </c>
      <c r="G300" s="40">
        <v>1560.4666666666667</v>
      </c>
      <c r="H300" s="40">
        <v>1788.4666666666667</v>
      </c>
      <c r="I300" s="40">
        <v>1828.7333333333336</v>
      </c>
      <c r="J300" s="40">
        <v>1902.4666666666667</v>
      </c>
      <c r="K300" s="31">
        <v>1755</v>
      </c>
      <c r="L300" s="31">
        <v>1641</v>
      </c>
      <c r="M300" s="31">
        <v>3.95261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1171.75</v>
      </c>
      <c r="D301" s="40">
        <v>1177.2166666666667</v>
      </c>
      <c r="E301" s="40">
        <v>1162.9333333333334</v>
      </c>
      <c r="F301" s="40">
        <v>1154.1166666666668</v>
      </c>
      <c r="G301" s="40">
        <v>1139.8333333333335</v>
      </c>
      <c r="H301" s="40">
        <v>1186.0333333333333</v>
      </c>
      <c r="I301" s="40">
        <v>1200.3166666666666</v>
      </c>
      <c r="J301" s="40">
        <v>1209.1333333333332</v>
      </c>
      <c r="K301" s="31">
        <v>1191.5</v>
      </c>
      <c r="L301" s="31">
        <v>1168.4000000000001</v>
      </c>
      <c r="M301" s="31">
        <v>7.5676600000000001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4238.3</v>
      </c>
      <c r="D302" s="40">
        <v>4206.083333333333</v>
      </c>
      <c r="E302" s="40">
        <v>4113.2166666666662</v>
      </c>
      <c r="F302" s="40">
        <v>3988.1333333333332</v>
      </c>
      <c r="G302" s="40">
        <v>3895.2666666666664</v>
      </c>
      <c r="H302" s="40">
        <v>4331.1666666666661</v>
      </c>
      <c r="I302" s="40">
        <v>4424.0333333333328</v>
      </c>
      <c r="J302" s="40">
        <v>4549.1166666666659</v>
      </c>
      <c r="K302" s="31">
        <v>4298.95</v>
      </c>
      <c r="L302" s="31">
        <v>4081</v>
      </c>
      <c r="M302" s="31">
        <v>1.0383899999999999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796.8</v>
      </c>
      <c r="D303" s="40">
        <v>804.06666666666661</v>
      </c>
      <c r="E303" s="40">
        <v>783.78333333333319</v>
      </c>
      <c r="F303" s="40">
        <v>770.76666666666654</v>
      </c>
      <c r="G303" s="40">
        <v>750.48333333333312</v>
      </c>
      <c r="H303" s="40">
        <v>817.08333333333326</v>
      </c>
      <c r="I303" s="40">
        <v>837.36666666666656</v>
      </c>
      <c r="J303" s="40">
        <v>850.38333333333333</v>
      </c>
      <c r="K303" s="31">
        <v>824.35</v>
      </c>
      <c r="L303" s="31">
        <v>791.05</v>
      </c>
      <c r="M303" s="31">
        <v>0.62885999999999997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47.6</v>
      </c>
      <c r="D304" s="40">
        <v>47.9</v>
      </c>
      <c r="E304" s="40">
        <v>47.05</v>
      </c>
      <c r="F304" s="40">
        <v>46.5</v>
      </c>
      <c r="G304" s="40">
        <v>45.65</v>
      </c>
      <c r="H304" s="40">
        <v>48.449999999999996</v>
      </c>
      <c r="I304" s="40">
        <v>49.300000000000004</v>
      </c>
      <c r="J304" s="40">
        <v>49.849999999999994</v>
      </c>
      <c r="K304" s="31">
        <v>48.75</v>
      </c>
      <c r="L304" s="31">
        <v>47.35</v>
      </c>
      <c r="M304" s="31">
        <v>26.319269999999999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180.1</v>
      </c>
      <c r="D305" s="40">
        <v>180.94999999999996</v>
      </c>
      <c r="E305" s="40">
        <v>178.44999999999993</v>
      </c>
      <c r="F305" s="40">
        <v>176.79999999999998</v>
      </c>
      <c r="G305" s="40">
        <v>174.29999999999995</v>
      </c>
      <c r="H305" s="40">
        <v>182.59999999999991</v>
      </c>
      <c r="I305" s="40">
        <v>185.09999999999997</v>
      </c>
      <c r="J305" s="40">
        <v>186.74999999999989</v>
      </c>
      <c r="K305" s="31">
        <v>183.45</v>
      </c>
      <c r="L305" s="31">
        <v>179.3</v>
      </c>
      <c r="M305" s="31">
        <v>2.4552100000000001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80917.75</v>
      </c>
      <c r="D306" s="40">
        <v>81072.433333333334</v>
      </c>
      <c r="E306" s="40">
        <v>80545.316666666666</v>
      </c>
      <c r="F306" s="40">
        <v>80172.883333333331</v>
      </c>
      <c r="G306" s="40">
        <v>79645.766666666663</v>
      </c>
      <c r="H306" s="40">
        <v>81444.866666666669</v>
      </c>
      <c r="I306" s="40">
        <v>81971.983333333337</v>
      </c>
      <c r="J306" s="40">
        <v>82344.416666666672</v>
      </c>
      <c r="K306" s="31">
        <v>81599.55</v>
      </c>
      <c r="L306" s="31">
        <v>80700</v>
      </c>
      <c r="M306" s="31">
        <v>5.9929999999999997E-2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1139.0999999999999</v>
      </c>
      <c r="D307" s="40">
        <v>1141.8</v>
      </c>
      <c r="E307" s="40">
        <v>1133.5999999999999</v>
      </c>
      <c r="F307" s="40">
        <v>1128.0999999999999</v>
      </c>
      <c r="G307" s="40">
        <v>1119.8999999999999</v>
      </c>
      <c r="H307" s="40">
        <v>1147.3</v>
      </c>
      <c r="I307" s="40">
        <v>1155.5000000000002</v>
      </c>
      <c r="J307" s="40">
        <v>1161</v>
      </c>
      <c r="K307" s="31">
        <v>1150</v>
      </c>
      <c r="L307" s="31">
        <v>1136.3</v>
      </c>
      <c r="M307" s="31">
        <v>1.8219000000000001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4165.6499999999996</v>
      </c>
      <c r="D308" s="40">
        <v>4180.2166666666662</v>
      </c>
      <c r="E308" s="40">
        <v>4110.4333333333325</v>
      </c>
      <c r="F308" s="40">
        <v>4055.2166666666662</v>
      </c>
      <c r="G308" s="40">
        <v>3985.4333333333325</v>
      </c>
      <c r="H308" s="40">
        <v>4235.4333333333325</v>
      </c>
      <c r="I308" s="40">
        <v>4305.2166666666672</v>
      </c>
      <c r="J308" s="40">
        <v>4360.4333333333325</v>
      </c>
      <c r="K308" s="31">
        <v>4250</v>
      </c>
      <c r="L308" s="31">
        <v>4125</v>
      </c>
      <c r="M308" s="31">
        <v>0.57643999999999995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310.75</v>
      </c>
      <c r="D309" s="40">
        <v>309.59999999999997</v>
      </c>
      <c r="E309" s="40">
        <v>305.19999999999993</v>
      </c>
      <c r="F309" s="40">
        <v>299.64999999999998</v>
      </c>
      <c r="G309" s="40">
        <v>295.24999999999994</v>
      </c>
      <c r="H309" s="40">
        <v>315.14999999999992</v>
      </c>
      <c r="I309" s="40">
        <v>319.5499999999999</v>
      </c>
      <c r="J309" s="40">
        <v>325.09999999999991</v>
      </c>
      <c r="K309" s="31">
        <v>314</v>
      </c>
      <c r="L309" s="31">
        <v>304.05</v>
      </c>
      <c r="M309" s="31">
        <v>1.02857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146.30000000000001</v>
      </c>
      <c r="D310" s="40">
        <v>148.78333333333333</v>
      </c>
      <c r="E310" s="40">
        <v>140.71666666666667</v>
      </c>
      <c r="F310" s="40">
        <v>135.13333333333333</v>
      </c>
      <c r="G310" s="40">
        <v>127.06666666666666</v>
      </c>
      <c r="H310" s="40">
        <v>154.36666666666667</v>
      </c>
      <c r="I310" s="40">
        <v>162.43333333333334</v>
      </c>
      <c r="J310" s="40">
        <v>168.01666666666668</v>
      </c>
      <c r="K310" s="31">
        <v>156.85</v>
      </c>
      <c r="L310" s="31">
        <v>143.19999999999999</v>
      </c>
      <c r="M310" s="31">
        <v>234.73562999999999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754.3</v>
      </c>
      <c r="D311" s="40">
        <v>756.9666666666667</v>
      </c>
      <c r="E311" s="40">
        <v>749.83333333333337</v>
      </c>
      <c r="F311" s="40">
        <v>745.36666666666667</v>
      </c>
      <c r="G311" s="40">
        <v>738.23333333333335</v>
      </c>
      <c r="H311" s="40">
        <v>761.43333333333339</v>
      </c>
      <c r="I311" s="40">
        <v>768.56666666666661</v>
      </c>
      <c r="J311" s="40">
        <v>773.03333333333342</v>
      </c>
      <c r="K311" s="31">
        <v>764.1</v>
      </c>
      <c r="L311" s="31">
        <v>752.5</v>
      </c>
      <c r="M311" s="31">
        <v>11.874980000000001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268.45</v>
      </c>
      <c r="D312" s="40">
        <v>264.40000000000003</v>
      </c>
      <c r="E312" s="40">
        <v>248.10000000000008</v>
      </c>
      <c r="F312" s="40">
        <v>227.75000000000006</v>
      </c>
      <c r="G312" s="40">
        <v>211.4500000000001</v>
      </c>
      <c r="H312" s="40">
        <v>284.75000000000006</v>
      </c>
      <c r="I312" s="40">
        <v>301.05</v>
      </c>
      <c r="J312" s="40">
        <v>321.40000000000003</v>
      </c>
      <c r="K312" s="31">
        <v>280.7</v>
      </c>
      <c r="L312" s="31">
        <v>244.05</v>
      </c>
      <c r="M312" s="31">
        <v>56.453380000000003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318.89999999999998</v>
      </c>
      <c r="D313" s="40">
        <v>321.2833333333333</v>
      </c>
      <c r="E313" s="40">
        <v>312.61666666666662</v>
      </c>
      <c r="F313" s="40">
        <v>306.33333333333331</v>
      </c>
      <c r="G313" s="40">
        <v>297.66666666666663</v>
      </c>
      <c r="H313" s="40">
        <v>327.56666666666661</v>
      </c>
      <c r="I313" s="40">
        <v>336.23333333333335</v>
      </c>
      <c r="J313" s="40">
        <v>342.51666666666659</v>
      </c>
      <c r="K313" s="31">
        <v>329.95</v>
      </c>
      <c r="L313" s="31">
        <v>315</v>
      </c>
      <c r="M313" s="31">
        <v>5.8748699999999996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601.5</v>
      </c>
      <c r="D314" s="40">
        <v>603.16666666666663</v>
      </c>
      <c r="E314" s="40">
        <v>588.33333333333326</v>
      </c>
      <c r="F314" s="40">
        <v>575.16666666666663</v>
      </c>
      <c r="G314" s="40">
        <v>560.33333333333326</v>
      </c>
      <c r="H314" s="40">
        <v>616.33333333333326</v>
      </c>
      <c r="I314" s="40">
        <v>631.16666666666652</v>
      </c>
      <c r="J314" s="40">
        <v>644.33333333333326</v>
      </c>
      <c r="K314" s="31">
        <v>618</v>
      </c>
      <c r="L314" s="31">
        <v>590</v>
      </c>
      <c r="M314" s="31">
        <v>3.1692800000000001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194.35</v>
      </c>
      <c r="D315" s="40">
        <v>194.29999999999998</v>
      </c>
      <c r="E315" s="40">
        <v>191.54999999999995</v>
      </c>
      <c r="F315" s="40">
        <v>188.74999999999997</v>
      </c>
      <c r="G315" s="40">
        <v>185.99999999999994</v>
      </c>
      <c r="H315" s="40">
        <v>197.09999999999997</v>
      </c>
      <c r="I315" s="40">
        <v>199.85000000000002</v>
      </c>
      <c r="J315" s="40">
        <v>202.64999999999998</v>
      </c>
      <c r="K315" s="31">
        <v>197.05</v>
      </c>
      <c r="L315" s="31">
        <v>191.5</v>
      </c>
      <c r="M315" s="31">
        <v>72.487899999999996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44.75</v>
      </c>
      <c r="D316" s="40">
        <v>44.816666666666663</v>
      </c>
      <c r="E316" s="40">
        <v>43.983333333333327</v>
      </c>
      <c r="F316" s="40">
        <v>43.216666666666661</v>
      </c>
      <c r="G316" s="40">
        <v>42.383333333333326</v>
      </c>
      <c r="H316" s="40">
        <v>45.583333333333329</v>
      </c>
      <c r="I316" s="40">
        <v>46.416666666666671</v>
      </c>
      <c r="J316" s="40">
        <v>47.18333333333333</v>
      </c>
      <c r="K316" s="31">
        <v>45.65</v>
      </c>
      <c r="L316" s="31">
        <v>44.05</v>
      </c>
      <c r="M316" s="31">
        <v>18.562049999999999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537</v>
      </c>
      <c r="D317" s="40">
        <v>536.63333333333333</v>
      </c>
      <c r="E317" s="40">
        <v>532.4666666666667</v>
      </c>
      <c r="F317" s="40">
        <v>527.93333333333339</v>
      </c>
      <c r="G317" s="40">
        <v>523.76666666666677</v>
      </c>
      <c r="H317" s="40">
        <v>541.16666666666663</v>
      </c>
      <c r="I317" s="40">
        <v>545.33333333333337</v>
      </c>
      <c r="J317" s="40">
        <v>549.86666666666656</v>
      </c>
      <c r="K317" s="31">
        <v>540.79999999999995</v>
      </c>
      <c r="L317" s="31">
        <v>532.1</v>
      </c>
      <c r="M317" s="31">
        <v>15.73841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7235.8</v>
      </c>
      <c r="D318" s="40">
        <v>7258.5999999999995</v>
      </c>
      <c r="E318" s="40">
        <v>7157.1999999999989</v>
      </c>
      <c r="F318" s="40">
        <v>7078.5999999999995</v>
      </c>
      <c r="G318" s="40">
        <v>6977.1999999999989</v>
      </c>
      <c r="H318" s="40">
        <v>7337.1999999999989</v>
      </c>
      <c r="I318" s="40">
        <v>7438.5999999999985</v>
      </c>
      <c r="J318" s="40">
        <v>7517.1999999999989</v>
      </c>
      <c r="K318" s="31">
        <v>7360</v>
      </c>
      <c r="L318" s="31">
        <v>7180</v>
      </c>
      <c r="M318" s="31">
        <v>4.3175800000000004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1116.5</v>
      </c>
      <c r="D319" s="40">
        <v>1101.5</v>
      </c>
      <c r="E319" s="40">
        <v>1078</v>
      </c>
      <c r="F319" s="40">
        <v>1039.5</v>
      </c>
      <c r="G319" s="40">
        <v>1016</v>
      </c>
      <c r="H319" s="40">
        <v>1140</v>
      </c>
      <c r="I319" s="40">
        <v>1163.5</v>
      </c>
      <c r="J319" s="40">
        <v>1202</v>
      </c>
      <c r="K319" s="31">
        <v>1125</v>
      </c>
      <c r="L319" s="31">
        <v>1063</v>
      </c>
      <c r="M319" s="31">
        <v>8.8868100000000005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275.85000000000002</v>
      </c>
      <c r="D320" s="40">
        <v>276.45</v>
      </c>
      <c r="E320" s="40">
        <v>272.89999999999998</v>
      </c>
      <c r="F320" s="40">
        <v>269.95</v>
      </c>
      <c r="G320" s="40">
        <v>266.39999999999998</v>
      </c>
      <c r="H320" s="40">
        <v>279.39999999999998</v>
      </c>
      <c r="I320" s="40">
        <v>282.95000000000005</v>
      </c>
      <c r="J320" s="40">
        <v>285.89999999999998</v>
      </c>
      <c r="K320" s="31">
        <v>280</v>
      </c>
      <c r="L320" s="31">
        <v>273.5</v>
      </c>
      <c r="M320" s="31">
        <v>8.2728000000000002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257.95</v>
      </c>
      <c r="D321" s="40">
        <v>259.7833333333333</v>
      </c>
      <c r="E321" s="40">
        <v>255.16666666666663</v>
      </c>
      <c r="F321" s="40">
        <v>252.38333333333333</v>
      </c>
      <c r="G321" s="40">
        <v>247.76666666666665</v>
      </c>
      <c r="H321" s="40">
        <v>262.56666666666661</v>
      </c>
      <c r="I321" s="40">
        <v>267.18333333333328</v>
      </c>
      <c r="J321" s="40">
        <v>269.96666666666658</v>
      </c>
      <c r="K321" s="31">
        <v>264.39999999999998</v>
      </c>
      <c r="L321" s="31">
        <v>257</v>
      </c>
      <c r="M321" s="31">
        <v>5.5952900000000003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2895.4</v>
      </c>
      <c r="D322" s="40">
        <v>2889.0833333333335</v>
      </c>
      <c r="E322" s="40">
        <v>2829.166666666667</v>
      </c>
      <c r="F322" s="40">
        <v>2762.9333333333334</v>
      </c>
      <c r="G322" s="40">
        <v>2703.0166666666669</v>
      </c>
      <c r="H322" s="40">
        <v>2955.3166666666671</v>
      </c>
      <c r="I322" s="40">
        <v>3015.233333333334</v>
      </c>
      <c r="J322" s="40">
        <v>3081.4666666666672</v>
      </c>
      <c r="K322" s="31">
        <v>2949</v>
      </c>
      <c r="L322" s="31">
        <v>2822.85</v>
      </c>
      <c r="M322" s="31">
        <v>3.0037500000000001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2721.3</v>
      </c>
      <c r="D323" s="40">
        <v>2729.2666666666669</v>
      </c>
      <c r="E323" s="40">
        <v>2704.5333333333338</v>
      </c>
      <c r="F323" s="40">
        <v>2687.7666666666669</v>
      </c>
      <c r="G323" s="40">
        <v>2663.0333333333338</v>
      </c>
      <c r="H323" s="40">
        <v>2746.0333333333338</v>
      </c>
      <c r="I323" s="40">
        <v>2770.7666666666664</v>
      </c>
      <c r="J323" s="40">
        <v>2787.5333333333338</v>
      </c>
      <c r="K323" s="31">
        <v>2754</v>
      </c>
      <c r="L323" s="31">
        <v>2712.5</v>
      </c>
      <c r="M323" s="31">
        <v>4.0659999999999998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133.65</v>
      </c>
      <c r="D324" s="40">
        <v>134.20000000000002</v>
      </c>
      <c r="E324" s="40">
        <v>131.60000000000002</v>
      </c>
      <c r="F324" s="40">
        <v>129.55000000000001</v>
      </c>
      <c r="G324" s="40">
        <v>126.95000000000002</v>
      </c>
      <c r="H324" s="40">
        <v>136.25000000000003</v>
      </c>
      <c r="I324" s="40">
        <v>138.85</v>
      </c>
      <c r="J324" s="40">
        <v>140.90000000000003</v>
      </c>
      <c r="K324" s="31">
        <v>136.80000000000001</v>
      </c>
      <c r="L324" s="31">
        <v>132.15</v>
      </c>
      <c r="M324" s="31">
        <v>5.1435000000000004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756.1</v>
      </c>
      <c r="D325" s="40">
        <v>748.5</v>
      </c>
      <c r="E325" s="40">
        <v>737.7</v>
      </c>
      <c r="F325" s="40">
        <v>719.30000000000007</v>
      </c>
      <c r="G325" s="40">
        <v>708.50000000000011</v>
      </c>
      <c r="H325" s="40">
        <v>766.9</v>
      </c>
      <c r="I325" s="40">
        <v>777.69999999999993</v>
      </c>
      <c r="J325" s="40">
        <v>796.09999999999991</v>
      </c>
      <c r="K325" s="31">
        <v>759.3</v>
      </c>
      <c r="L325" s="31">
        <v>730.1</v>
      </c>
      <c r="M325" s="31">
        <v>4.81975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197.9</v>
      </c>
      <c r="D326" s="40">
        <v>199.04999999999998</v>
      </c>
      <c r="E326" s="40">
        <v>196.34999999999997</v>
      </c>
      <c r="F326" s="40">
        <v>194.79999999999998</v>
      </c>
      <c r="G326" s="40">
        <v>192.09999999999997</v>
      </c>
      <c r="H326" s="40">
        <v>200.59999999999997</v>
      </c>
      <c r="I326" s="40">
        <v>203.29999999999995</v>
      </c>
      <c r="J326" s="40">
        <v>204.84999999999997</v>
      </c>
      <c r="K326" s="31">
        <v>201.75</v>
      </c>
      <c r="L326" s="31">
        <v>197.5</v>
      </c>
      <c r="M326" s="31">
        <v>4.1668599999999998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1069.95</v>
      </c>
      <c r="D327" s="40">
        <v>1067.9833333333333</v>
      </c>
      <c r="E327" s="40">
        <v>1051.9666666666667</v>
      </c>
      <c r="F327" s="40">
        <v>1033.9833333333333</v>
      </c>
      <c r="G327" s="40">
        <v>1017.9666666666667</v>
      </c>
      <c r="H327" s="40">
        <v>1085.9666666666667</v>
      </c>
      <c r="I327" s="40">
        <v>1101.9833333333336</v>
      </c>
      <c r="J327" s="40">
        <v>1119.9666666666667</v>
      </c>
      <c r="K327" s="31">
        <v>1084</v>
      </c>
      <c r="L327" s="31">
        <v>1050</v>
      </c>
      <c r="M327" s="31">
        <v>6.8062300000000002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2589.15</v>
      </c>
      <c r="D328" s="40">
        <v>2565.9333333333334</v>
      </c>
      <c r="E328" s="40">
        <v>2497.166666666667</v>
      </c>
      <c r="F328" s="40">
        <v>2405.1833333333334</v>
      </c>
      <c r="G328" s="40">
        <v>2336.416666666667</v>
      </c>
      <c r="H328" s="40">
        <v>2657.916666666667</v>
      </c>
      <c r="I328" s="40">
        <v>2726.6833333333334</v>
      </c>
      <c r="J328" s="40">
        <v>2818.666666666667</v>
      </c>
      <c r="K328" s="31">
        <v>2634.7</v>
      </c>
      <c r="L328" s="31">
        <v>2473.9499999999998</v>
      </c>
      <c r="M328" s="31">
        <v>15.251480000000001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1695.25</v>
      </c>
      <c r="D329" s="40">
        <v>1671.8833333333332</v>
      </c>
      <c r="E329" s="40">
        <v>1619.7666666666664</v>
      </c>
      <c r="F329" s="40">
        <v>1544.2833333333333</v>
      </c>
      <c r="G329" s="40">
        <v>1492.1666666666665</v>
      </c>
      <c r="H329" s="40">
        <v>1747.3666666666663</v>
      </c>
      <c r="I329" s="40">
        <v>1799.4833333333331</v>
      </c>
      <c r="J329" s="40">
        <v>1874.9666666666662</v>
      </c>
      <c r="K329" s="31">
        <v>1724</v>
      </c>
      <c r="L329" s="31">
        <v>1596.4</v>
      </c>
      <c r="M329" s="31">
        <v>10.76615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1556.8</v>
      </c>
      <c r="D330" s="40">
        <v>1557.5833333333333</v>
      </c>
      <c r="E330" s="40">
        <v>1544.9166666666665</v>
      </c>
      <c r="F330" s="40">
        <v>1533.0333333333333</v>
      </c>
      <c r="G330" s="40">
        <v>1520.3666666666666</v>
      </c>
      <c r="H330" s="40">
        <v>1569.4666666666665</v>
      </c>
      <c r="I330" s="40">
        <v>1582.133333333333</v>
      </c>
      <c r="J330" s="40">
        <v>1594.0166666666664</v>
      </c>
      <c r="K330" s="31">
        <v>1570.25</v>
      </c>
      <c r="L330" s="31">
        <v>1545.7</v>
      </c>
      <c r="M330" s="31">
        <v>6.3470599999999999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1057.4000000000001</v>
      </c>
      <c r="D331" s="40">
        <v>1068.1833333333334</v>
      </c>
      <c r="E331" s="40">
        <v>1044.2166666666667</v>
      </c>
      <c r="F331" s="40">
        <v>1031.0333333333333</v>
      </c>
      <c r="G331" s="40">
        <v>1007.0666666666666</v>
      </c>
      <c r="H331" s="40">
        <v>1081.3666666666668</v>
      </c>
      <c r="I331" s="40">
        <v>1105.3333333333335</v>
      </c>
      <c r="J331" s="40">
        <v>1118.5166666666669</v>
      </c>
      <c r="K331" s="31">
        <v>1092.1500000000001</v>
      </c>
      <c r="L331" s="31">
        <v>1055</v>
      </c>
      <c r="M331" s="31">
        <v>5.8164300000000004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49.85</v>
      </c>
      <c r="D332" s="40">
        <v>50.016666666666673</v>
      </c>
      <c r="E332" s="40">
        <v>49.483333333333348</v>
      </c>
      <c r="F332" s="40">
        <v>49.116666666666674</v>
      </c>
      <c r="G332" s="40">
        <v>48.58333333333335</v>
      </c>
      <c r="H332" s="40">
        <v>50.383333333333347</v>
      </c>
      <c r="I332" s="40">
        <v>50.916666666666664</v>
      </c>
      <c r="J332" s="40">
        <v>51.283333333333346</v>
      </c>
      <c r="K332" s="31">
        <v>50.55</v>
      </c>
      <c r="L332" s="31">
        <v>49.65</v>
      </c>
      <c r="M332" s="31">
        <v>46.349879999999999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88.5</v>
      </c>
      <c r="D333" s="40">
        <v>89.183333333333323</v>
      </c>
      <c r="E333" s="40">
        <v>86.916666666666643</v>
      </c>
      <c r="F333" s="40">
        <v>85.333333333333314</v>
      </c>
      <c r="G333" s="40">
        <v>83.066666666666634</v>
      </c>
      <c r="H333" s="40">
        <v>90.766666666666652</v>
      </c>
      <c r="I333" s="40">
        <v>93.033333333333331</v>
      </c>
      <c r="J333" s="40">
        <v>94.61666666666666</v>
      </c>
      <c r="K333" s="31">
        <v>91.45</v>
      </c>
      <c r="L333" s="31">
        <v>87.6</v>
      </c>
      <c r="M333" s="31">
        <v>45.093510000000002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599.04999999999995</v>
      </c>
      <c r="D334" s="40">
        <v>602.7833333333333</v>
      </c>
      <c r="E334" s="40">
        <v>591.66666666666663</v>
      </c>
      <c r="F334" s="40">
        <v>584.2833333333333</v>
      </c>
      <c r="G334" s="40">
        <v>573.16666666666663</v>
      </c>
      <c r="H334" s="40">
        <v>610.16666666666663</v>
      </c>
      <c r="I334" s="40">
        <v>621.28333333333342</v>
      </c>
      <c r="J334" s="40">
        <v>628.66666666666663</v>
      </c>
      <c r="K334" s="31">
        <v>613.9</v>
      </c>
      <c r="L334" s="31">
        <v>595.4</v>
      </c>
      <c r="M334" s="31">
        <v>0.85102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25.75</v>
      </c>
      <c r="D335" s="40">
        <v>25.833333333333332</v>
      </c>
      <c r="E335" s="40">
        <v>25.566666666666663</v>
      </c>
      <c r="F335" s="40">
        <v>25.383333333333329</v>
      </c>
      <c r="G335" s="40">
        <v>25.11666666666666</v>
      </c>
      <c r="H335" s="40">
        <v>26.016666666666666</v>
      </c>
      <c r="I335" s="40">
        <v>26.283333333333339</v>
      </c>
      <c r="J335" s="40">
        <v>26.466666666666669</v>
      </c>
      <c r="K335" s="31">
        <v>26.1</v>
      </c>
      <c r="L335" s="31">
        <v>25.65</v>
      </c>
      <c r="M335" s="31">
        <v>88.737849999999995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57.05</v>
      </c>
      <c r="D336" s="40">
        <v>57.383333333333326</v>
      </c>
      <c r="E336" s="40">
        <v>56.466666666666654</v>
      </c>
      <c r="F336" s="40">
        <v>55.883333333333326</v>
      </c>
      <c r="G336" s="40">
        <v>54.966666666666654</v>
      </c>
      <c r="H336" s="40">
        <v>57.966666666666654</v>
      </c>
      <c r="I336" s="40">
        <v>58.883333333333326</v>
      </c>
      <c r="J336" s="40">
        <v>59.466666666666654</v>
      </c>
      <c r="K336" s="31">
        <v>58.3</v>
      </c>
      <c r="L336" s="31">
        <v>56.8</v>
      </c>
      <c r="M336" s="31">
        <v>17.95177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174.8</v>
      </c>
      <c r="D337" s="40">
        <v>174.58333333333334</v>
      </c>
      <c r="E337" s="40">
        <v>172.76666666666668</v>
      </c>
      <c r="F337" s="40">
        <v>170.73333333333335</v>
      </c>
      <c r="G337" s="40">
        <v>168.91666666666669</v>
      </c>
      <c r="H337" s="40">
        <v>176.61666666666667</v>
      </c>
      <c r="I337" s="40">
        <v>178.43333333333334</v>
      </c>
      <c r="J337" s="40">
        <v>180.46666666666667</v>
      </c>
      <c r="K337" s="31">
        <v>176.4</v>
      </c>
      <c r="L337" s="31">
        <v>172.55</v>
      </c>
      <c r="M337" s="31">
        <v>144.08457999999999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262.39999999999998</v>
      </c>
      <c r="D338" s="40">
        <v>259.06666666666666</v>
      </c>
      <c r="E338" s="40">
        <v>251.38333333333333</v>
      </c>
      <c r="F338" s="40">
        <v>240.36666666666667</v>
      </c>
      <c r="G338" s="40">
        <v>232.68333333333334</v>
      </c>
      <c r="H338" s="40">
        <v>270.08333333333331</v>
      </c>
      <c r="I338" s="40">
        <v>277.76666666666659</v>
      </c>
      <c r="J338" s="40">
        <v>288.7833333333333</v>
      </c>
      <c r="K338" s="31">
        <v>266.75</v>
      </c>
      <c r="L338" s="31">
        <v>248.05</v>
      </c>
      <c r="M338" s="31">
        <v>37.170580000000001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119.35</v>
      </c>
      <c r="D339" s="40">
        <v>119.13333333333333</v>
      </c>
      <c r="E339" s="40">
        <v>118.26666666666665</v>
      </c>
      <c r="F339" s="40">
        <v>117.18333333333332</v>
      </c>
      <c r="G339" s="40">
        <v>116.31666666666665</v>
      </c>
      <c r="H339" s="40">
        <v>120.21666666666665</v>
      </c>
      <c r="I339" s="40">
        <v>121.08333333333333</v>
      </c>
      <c r="J339" s="40">
        <v>122.16666666666666</v>
      </c>
      <c r="K339" s="31">
        <v>120</v>
      </c>
      <c r="L339" s="31">
        <v>118.05</v>
      </c>
      <c r="M339" s="31">
        <v>53.70055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492.2</v>
      </c>
      <c r="D340" s="40">
        <v>495.5</v>
      </c>
      <c r="E340" s="40">
        <v>486.75</v>
      </c>
      <c r="F340" s="40">
        <v>481.3</v>
      </c>
      <c r="G340" s="40">
        <v>472.55</v>
      </c>
      <c r="H340" s="40">
        <v>500.95</v>
      </c>
      <c r="I340" s="40">
        <v>509.7</v>
      </c>
      <c r="J340" s="40">
        <v>515.15</v>
      </c>
      <c r="K340" s="31">
        <v>504.25</v>
      </c>
      <c r="L340" s="31">
        <v>490.05</v>
      </c>
      <c r="M340" s="31">
        <v>1.76779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83.55</v>
      </c>
      <c r="D341" s="40">
        <v>83.36666666666666</v>
      </c>
      <c r="E341" s="40">
        <v>82.533333333333317</v>
      </c>
      <c r="F341" s="40">
        <v>81.516666666666652</v>
      </c>
      <c r="G341" s="40">
        <v>80.683333333333309</v>
      </c>
      <c r="H341" s="40">
        <v>84.383333333333326</v>
      </c>
      <c r="I341" s="40">
        <v>85.216666666666669</v>
      </c>
      <c r="J341" s="40">
        <v>86.233333333333334</v>
      </c>
      <c r="K341" s="31">
        <v>84.2</v>
      </c>
      <c r="L341" s="31">
        <v>82.35</v>
      </c>
      <c r="M341" s="31">
        <v>229.97570999999999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62.1</v>
      </c>
      <c r="D342" s="40">
        <v>62</v>
      </c>
      <c r="E342" s="40">
        <v>60.85</v>
      </c>
      <c r="F342" s="40">
        <v>59.6</v>
      </c>
      <c r="G342" s="40">
        <v>58.45</v>
      </c>
      <c r="H342" s="40">
        <v>63.25</v>
      </c>
      <c r="I342" s="40">
        <v>64.400000000000006</v>
      </c>
      <c r="J342" s="40">
        <v>65.650000000000006</v>
      </c>
      <c r="K342" s="31">
        <v>63.15</v>
      </c>
      <c r="L342" s="31">
        <v>60.75</v>
      </c>
      <c r="M342" s="31">
        <v>13.290929999999999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3707.55</v>
      </c>
      <c r="D343" s="40">
        <v>3792.1833333333329</v>
      </c>
      <c r="E343" s="40">
        <v>3569.3666666666659</v>
      </c>
      <c r="F343" s="40">
        <v>3431.1833333333329</v>
      </c>
      <c r="G343" s="40">
        <v>3208.3666666666659</v>
      </c>
      <c r="H343" s="40">
        <v>3930.3666666666659</v>
      </c>
      <c r="I343" s="40">
        <v>4153.1833333333325</v>
      </c>
      <c r="J343" s="40">
        <v>4291.3666666666659</v>
      </c>
      <c r="K343" s="31">
        <v>4015</v>
      </c>
      <c r="L343" s="31">
        <v>3654</v>
      </c>
      <c r="M343" s="31">
        <v>11.227589999999999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18101.349999999999</v>
      </c>
      <c r="D344" s="40">
        <v>18099.966666666664</v>
      </c>
      <c r="E344" s="40">
        <v>18012.183333333327</v>
      </c>
      <c r="F344" s="40">
        <v>17923.016666666663</v>
      </c>
      <c r="G344" s="40">
        <v>17835.233333333326</v>
      </c>
      <c r="H344" s="40">
        <v>18189.133333333328</v>
      </c>
      <c r="I344" s="40">
        <v>18276.916666666661</v>
      </c>
      <c r="J344" s="40">
        <v>18366.083333333328</v>
      </c>
      <c r="K344" s="31">
        <v>18187.75</v>
      </c>
      <c r="L344" s="31">
        <v>18010.8</v>
      </c>
      <c r="M344" s="31">
        <v>0.53495000000000004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49.7</v>
      </c>
      <c r="D345" s="40">
        <v>49.816666666666663</v>
      </c>
      <c r="E345" s="40">
        <v>48.883333333333326</v>
      </c>
      <c r="F345" s="40">
        <v>48.066666666666663</v>
      </c>
      <c r="G345" s="40">
        <v>47.133333333333326</v>
      </c>
      <c r="H345" s="40">
        <v>50.633333333333326</v>
      </c>
      <c r="I345" s="40">
        <v>51.566666666666663</v>
      </c>
      <c r="J345" s="40">
        <v>52.383333333333326</v>
      </c>
      <c r="K345" s="31">
        <v>50.75</v>
      </c>
      <c r="L345" s="31">
        <v>49</v>
      </c>
      <c r="M345" s="31">
        <v>11.87584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2589.75</v>
      </c>
      <c r="D346" s="40">
        <v>2592.3166666666666</v>
      </c>
      <c r="E346" s="40">
        <v>2505.6333333333332</v>
      </c>
      <c r="F346" s="40">
        <v>2421.5166666666664</v>
      </c>
      <c r="G346" s="40">
        <v>2334.833333333333</v>
      </c>
      <c r="H346" s="40">
        <v>2676.4333333333334</v>
      </c>
      <c r="I346" s="40">
        <v>2763.1166666666668</v>
      </c>
      <c r="J346" s="40">
        <v>2847.2333333333336</v>
      </c>
      <c r="K346" s="31">
        <v>2679</v>
      </c>
      <c r="L346" s="31">
        <v>2508.1999999999998</v>
      </c>
      <c r="M346" s="31">
        <v>0.69510000000000005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397.3</v>
      </c>
      <c r="D347" s="40">
        <v>400.84999999999997</v>
      </c>
      <c r="E347" s="40">
        <v>392.44999999999993</v>
      </c>
      <c r="F347" s="40">
        <v>387.59999999999997</v>
      </c>
      <c r="G347" s="40">
        <v>379.19999999999993</v>
      </c>
      <c r="H347" s="40">
        <v>405.69999999999993</v>
      </c>
      <c r="I347" s="40">
        <v>414.09999999999991</v>
      </c>
      <c r="J347" s="40">
        <v>418.94999999999993</v>
      </c>
      <c r="K347" s="31">
        <v>409.25</v>
      </c>
      <c r="L347" s="31">
        <v>396</v>
      </c>
      <c r="M347" s="31">
        <v>12.343249999999999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703.5</v>
      </c>
      <c r="D348" s="40">
        <v>704.4666666666667</v>
      </c>
      <c r="E348" s="40">
        <v>699.03333333333342</v>
      </c>
      <c r="F348" s="40">
        <v>694.56666666666672</v>
      </c>
      <c r="G348" s="40">
        <v>689.13333333333344</v>
      </c>
      <c r="H348" s="40">
        <v>708.93333333333339</v>
      </c>
      <c r="I348" s="40">
        <v>714.36666666666679</v>
      </c>
      <c r="J348" s="40">
        <v>718.83333333333337</v>
      </c>
      <c r="K348" s="31">
        <v>709.9</v>
      </c>
      <c r="L348" s="31">
        <v>700</v>
      </c>
      <c r="M348" s="31">
        <v>3.2364899999999999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114.55</v>
      </c>
      <c r="D349" s="40">
        <v>114.75</v>
      </c>
      <c r="E349" s="40">
        <v>113.9</v>
      </c>
      <c r="F349" s="40">
        <v>113.25</v>
      </c>
      <c r="G349" s="40">
        <v>112.4</v>
      </c>
      <c r="H349" s="40">
        <v>115.4</v>
      </c>
      <c r="I349" s="40">
        <v>116.25</v>
      </c>
      <c r="J349" s="40">
        <v>116.9</v>
      </c>
      <c r="K349" s="31">
        <v>115.6</v>
      </c>
      <c r="L349" s="31">
        <v>114.1</v>
      </c>
      <c r="M349" s="31">
        <v>81.497699999999995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161.19999999999999</v>
      </c>
      <c r="D350" s="40">
        <v>161.46666666666667</v>
      </c>
      <c r="E350" s="40">
        <v>160.28333333333333</v>
      </c>
      <c r="F350" s="40">
        <v>159.36666666666667</v>
      </c>
      <c r="G350" s="40">
        <v>158.18333333333334</v>
      </c>
      <c r="H350" s="40">
        <v>162.38333333333333</v>
      </c>
      <c r="I350" s="40">
        <v>163.56666666666666</v>
      </c>
      <c r="J350" s="40">
        <v>164.48333333333332</v>
      </c>
      <c r="K350" s="31">
        <v>162.65</v>
      </c>
      <c r="L350" s="31">
        <v>160.55000000000001</v>
      </c>
      <c r="M350" s="31">
        <v>3.01708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4137.6499999999996</v>
      </c>
      <c r="D351" s="40">
        <v>4107.55</v>
      </c>
      <c r="E351" s="40">
        <v>4045.1000000000004</v>
      </c>
      <c r="F351" s="40">
        <v>3952.55</v>
      </c>
      <c r="G351" s="40">
        <v>3890.1000000000004</v>
      </c>
      <c r="H351" s="40">
        <v>4200.1000000000004</v>
      </c>
      <c r="I351" s="40">
        <v>4262.5499999999993</v>
      </c>
      <c r="J351" s="40">
        <v>4355.1000000000004</v>
      </c>
      <c r="K351" s="31">
        <v>4170</v>
      </c>
      <c r="L351" s="31">
        <v>4015</v>
      </c>
      <c r="M351" s="31">
        <v>2.11537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353.8</v>
      </c>
      <c r="D352" s="40">
        <v>352.4666666666667</v>
      </c>
      <c r="E352" s="40">
        <v>347.83333333333337</v>
      </c>
      <c r="F352" s="40">
        <v>341.86666666666667</v>
      </c>
      <c r="G352" s="40">
        <v>337.23333333333335</v>
      </c>
      <c r="H352" s="40">
        <v>358.43333333333339</v>
      </c>
      <c r="I352" s="40">
        <v>363.06666666666672</v>
      </c>
      <c r="J352" s="40">
        <v>369.03333333333342</v>
      </c>
      <c r="K352" s="31">
        <v>357.1</v>
      </c>
      <c r="L352" s="31">
        <v>346.5</v>
      </c>
      <c r="M352" s="31">
        <v>6.7832100000000004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3075.35</v>
      </c>
      <c r="D354" s="40">
        <v>3085.9833333333331</v>
      </c>
      <c r="E354" s="40">
        <v>3002.0166666666664</v>
      </c>
      <c r="F354" s="40">
        <v>2928.6833333333334</v>
      </c>
      <c r="G354" s="40">
        <v>2844.7166666666667</v>
      </c>
      <c r="H354" s="40">
        <v>3159.3166666666662</v>
      </c>
      <c r="I354" s="40">
        <v>3243.2833333333324</v>
      </c>
      <c r="J354" s="40">
        <v>3316.6166666666659</v>
      </c>
      <c r="K354" s="31">
        <v>3169.95</v>
      </c>
      <c r="L354" s="31">
        <v>3012.65</v>
      </c>
      <c r="M354" s="31">
        <v>8.6083400000000001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688.5</v>
      </c>
      <c r="D355" s="40">
        <v>689.16666666666663</v>
      </c>
      <c r="E355" s="40">
        <v>679.33333333333326</v>
      </c>
      <c r="F355" s="40">
        <v>670.16666666666663</v>
      </c>
      <c r="G355" s="40">
        <v>660.33333333333326</v>
      </c>
      <c r="H355" s="40">
        <v>698.33333333333326</v>
      </c>
      <c r="I355" s="40">
        <v>708.16666666666652</v>
      </c>
      <c r="J355" s="40">
        <v>717.33333333333326</v>
      </c>
      <c r="K355" s="31">
        <v>699</v>
      </c>
      <c r="L355" s="31">
        <v>680</v>
      </c>
      <c r="M355" s="31">
        <v>0.34656999999999999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319.8</v>
      </c>
      <c r="D356" s="40">
        <v>318.76666666666665</v>
      </c>
      <c r="E356" s="40">
        <v>314.58333333333331</v>
      </c>
      <c r="F356" s="40">
        <v>309.36666666666667</v>
      </c>
      <c r="G356" s="40">
        <v>305.18333333333334</v>
      </c>
      <c r="H356" s="40">
        <v>323.98333333333329</v>
      </c>
      <c r="I356" s="40">
        <v>328.16666666666669</v>
      </c>
      <c r="J356" s="40">
        <v>333.38333333333327</v>
      </c>
      <c r="K356" s="31">
        <v>322.95</v>
      </c>
      <c r="L356" s="31">
        <v>313.55</v>
      </c>
      <c r="M356" s="31">
        <v>4.4783600000000003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1329.95</v>
      </c>
      <c r="D357" s="40">
        <v>1354.9833333333333</v>
      </c>
      <c r="E357" s="40">
        <v>1299.9666666666667</v>
      </c>
      <c r="F357" s="40">
        <v>1269.9833333333333</v>
      </c>
      <c r="G357" s="40">
        <v>1214.9666666666667</v>
      </c>
      <c r="H357" s="40">
        <v>1384.9666666666667</v>
      </c>
      <c r="I357" s="40">
        <v>1439.9833333333336</v>
      </c>
      <c r="J357" s="40">
        <v>1469.9666666666667</v>
      </c>
      <c r="K357" s="31">
        <v>1410</v>
      </c>
      <c r="L357" s="31">
        <v>1325</v>
      </c>
      <c r="M357" s="31">
        <v>25.191050000000001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32938</v>
      </c>
      <c r="D358" s="40">
        <v>33209.35</v>
      </c>
      <c r="E358" s="40">
        <v>32429.699999999997</v>
      </c>
      <c r="F358" s="40">
        <v>31921.399999999998</v>
      </c>
      <c r="G358" s="40">
        <v>31141.749999999996</v>
      </c>
      <c r="H358" s="40">
        <v>33717.649999999994</v>
      </c>
      <c r="I358" s="40">
        <v>34497.300000000003</v>
      </c>
      <c r="J358" s="40">
        <v>35005.599999999999</v>
      </c>
      <c r="K358" s="31">
        <v>33989</v>
      </c>
      <c r="L358" s="31">
        <v>32701.05</v>
      </c>
      <c r="M358" s="31">
        <v>0.34039000000000003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3250.25</v>
      </c>
      <c r="D359" s="40">
        <v>3173.9666666666667</v>
      </c>
      <c r="E359" s="40">
        <v>3049.9333333333334</v>
      </c>
      <c r="F359" s="40">
        <v>2849.6166666666668</v>
      </c>
      <c r="G359" s="40">
        <v>2725.5833333333335</v>
      </c>
      <c r="H359" s="40">
        <v>3374.2833333333333</v>
      </c>
      <c r="I359" s="40">
        <v>3498.3166666666671</v>
      </c>
      <c r="J359" s="40">
        <v>3698.6333333333332</v>
      </c>
      <c r="K359" s="31">
        <v>3298</v>
      </c>
      <c r="L359" s="31">
        <v>2973.65</v>
      </c>
      <c r="M359" s="31">
        <v>10.33196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218.85</v>
      </c>
      <c r="D360" s="40">
        <v>219.26666666666665</v>
      </c>
      <c r="E360" s="40">
        <v>217.83333333333331</v>
      </c>
      <c r="F360" s="40">
        <v>216.81666666666666</v>
      </c>
      <c r="G360" s="40">
        <v>215.38333333333333</v>
      </c>
      <c r="H360" s="40">
        <v>220.2833333333333</v>
      </c>
      <c r="I360" s="40">
        <v>221.71666666666664</v>
      </c>
      <c r="J360" s="40">
        <v>222.73333333333329</v>
      </c>
      <c r="K360" s="31">
        <v>220.7</v>
      </c>
      <c r="L360" s="31">
        <v>218.25</v>
      </c>
      <c r="M360" s="31">
        <v>16.834340000000001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5672.9</v>
      </c>
      <c r="D361" s="40">
        <v>5645.2833333333328</v>
      </c>
      <c r="E361" s="40">
        <v>5607.6166666666659</v>
      </c>
      <c r="F361" s="40">
        <v>5542.333333333333</v>
      </c>
      <c r="G361" s="40">
        <v>5504.6666666666661</v>
      </c>
      <c r="H361" s="40">
        <v>5710.5666666666657</v>
      </c>
      <c r="I361" s="40">
        <v>5748.2333333333336</v>
      </c>
      <c r="J361" s="40">
        <v>5813.5166666666655</v>
      </c>
      <c r="K361" s="31">
        <v>5682.95</v>
      </c>
      <c r="L361" s="31">
        <v>5580</v>
      </c>
      <c r="M361" s="31">
        <v>0.46478999999999998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246</v>
      </c>
      <c r="D362" s="40">
        <v>246.20000000000002</v>
      </c>
      <c r="E362" s="40">
        <v>233.70000000000005</v>
      </c>
      <c r="F362" s="40">
        <v>221.40000000000003</v>
      </c>
      <c r="G362" s="40">
        <v>208.90000000000006</v>
      </c>
      <c r="H362" s="40">
        <v>258.5</v>
      </c>
      <c r="I362" s="40">
        <v>271</v>
      </c>
      <c r="J362" s="40">
        <v>283.3</v>
      </c>
      <c r="K362" s="31">
        <v>258.7</v>
      </c>
      <c r="L362" s="31">
        <v>233.9</v>
      </c>
      <c r="M362" s="31">
        <v>117.21758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856.4</v>
      </c>
      <c r="D363" s="40">
        <v>866</v>
      </c>
      <c r="E363" s="40">
        <v>842.3</v>
      </c>
      <c r="F363" s="40">
        <v>828.19999999999993</v>
      </c>
      <c r="G363" s="40">
        <v>804.49999999999989</v>
      </c>
      <c r="H363" s="40">
        <v>880.1</v>
      </c>
      <c r="I363" s="40">
        <v>903.80000000000007</v>
      </c>
      <c r="J363" s="40">
        <v>917.90000000000009</v>
      </c>
      <c r="K363" s="31">
        <v>889.7</v>
      </c>
      <c r="L363" s="31">
        <v>851.9</v>
      </c>
      <c r="M363" s="31">
        <v>0.80745999999999996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2321.3000000000002</v>
      </c>
      <c r="D364" s="40">
        <v>2316.6166666666668</v>
      </c>
      <c r="E364" s="40">
        <v>2300.2833333333338</v>
      </c>
      <c r="F364" s="40">
        <v>2279.2666666666669</v>
      </c>
      <c r="G364" s="40">
        <v>2262.9333333333338</v>
      </c>
      <c r="H364" s="40">
        <v>2337.6333333333337</v>
      </c>
      <c r="I364" s="40">
        <v>2353.9666666666667</v>
      </c>
      <c r="J364" s="40">
        <v>2374.9833333333336</v>
      </c>
      <c r="K364" s="31">
        <v>2332.9499999999998</v>
      </c>
      <c r="L364" s="31">
        <v>2295.6</v>
      </c>
      <c r="M364" s="31">
        <v>2.2936700000000001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2252.6</v>
      </c>
      <c r="D365" s="40">
        <v>2251.2333333333331</v>
      </c>
      <c r="E365" s="40">
        <v>2233.7666666666664</v>
      </c>
      <c r="F365" s="40">
        <v>2214.9333333333334</v>
      </c>
      <c r="G365" s="40">
        <v>2197.4666666666667</v>
      </c>
      <c r="H365" s="40">
        <v>2270.0666666666662</v>
      </c>
      <c r="I365" s="40">
        <v>2287.5333333333324</v>
      </c>
      <c r="J365" s="40">
        <v>2306.3666666666659</v>
      </c>
      <c r="K365" s="31">
        <v>2268.6999999999998</v>
      </c>
      <c r="L365" s="31">
        <v>2232.4</v>
      </c>
      <c r="M365" s="31">
        <v>2.9386800000000002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1016.25</v>
      </c>
      <c r="D366" s="40">
        <v>1037.5666666666666</v>
      </c>
      <c r="E366" s="40">
        <v>980.88333333333321</v>
      </c>
      <c r="F366" s="40">
        <v>945.51666666666665</v>
      </c>
      <c r="G366" s="40">
        <v>888.83333333333326</v>
      </c>
      <c r="H366" s="40">
        <v>1072.9333333333332</v>
      </c>
      <c r="I366" s="40">
        <v>1129.6166666666666</v>
      </c>
      <c r="J366" s="40">
        <v>1164.9833333333331</v>
      </c>
      <c r="K366" s="31">
        <v>1094.25</v>
      </c>
      <c r="L366" s="31">
        <v>1002.2</v>
      </c>
      <c r="M366" s="31">
        <v>8.6262399999999992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1858.5</v>
      </c>
      <c r="D367" s="40">
        <v>1868.4333333333334</v>
      </c>
      <c r="E367" s="40">
        <v>1835.8666666666668</v>
      </c>
      <c r="F367" s="40">
        <v>1813.2333333333333</v>
      </c>
      <c r="G367" s="40">
        <v>1780.6666666666667</v>
      </c>
      <c r="H367" s="40">
        <v>1891.0666666666668</v>
      </c>
      <c r="I367" s="40">
        <v>1923.6333333333334</v>
      </c>
      <c r="J367" s="40">
        <v>1946.2666666666669</v>
      </c>
      <c r="K367" s="31">
        <v>1901</v>
      </c>
      <c r="L367" s="31">
        <v>1845.8</v>
      </c>
      <c r="M367" s="31">
        <v>3.8191600000000001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1492.2</v>
      </c>
      <c r="D368" s="40">
        <v>1504.5666666666668</v>
      </c>
      <c r="E368" s="40">
        <v>1473.0333333333338</v>
      </c>
      <c r="F368" s="40">
        <v>1453.866666666667</v>
      </c>
      <c r="G368" s="40">
        <v>1422.3333333333339</v>
      </c>
      <c r="H368" s="40">
        <v>1523.7333333333336</v>
      </c>
      <c r="I368" s="40">
        <v>1555.2666666666669</v>
      </c>
      <c r="J368" s="40">
        <v>1574.4333333333334</v>
      </c>
      <c r="K368" s="31">
        <v>1536.1</v>
      </c>
      <c r="L368" s="31">
        <v>1485.4</v>
      </c>
      <c r="M368" s="31">
        <v>1.1544700000000001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127.8</v>
      </c>
      <c r="D369" s="40">
        <v>127.96666666666665</v>
      </c>
      <c r="E369" s="40">
        <v>126.93333333333331</v>
      </c>
      <c r="F369" s="40">
        <v>126.06666666666665</v>
      </c>
      <c r="G369" s="40">
        <v>125.0333333333333</v>
      </c>
      <c r="H369" s="40">
        <v>128.83333333333331</v>
      </c>
      <c r="I369" s="40">
        <v>129.86666666666665</v>
      </c>
      <c r="J369" s="40">
        <v>130.73333333333332</v>
      </c>
      <c r="K369" s="31">
        <v>129</v>
      </c>
      <c r="L369" s="31">
        <v>127.1</v>
      </c>
      <c r="M369" s="31">
        <v>21.735109999999999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232.7</v>
      </c>
      <c r="D370" s="40">
        <v>233.36666666666665</v>
      </c>
      <c r="E370" s="40">
        <v>231.3833333333333</v>
      </c>
      <c r="F370" s="40">
        <v>230.06666666666666</v>
      </c>
      <c r="G370" s="40">
        <v>228.08333333333331</v>
      </c>
      <c r="H370" s="40">
        <v>234.68333333333328</v>
      </c>
      <c r="I370" s="40">
        <v>236.66666666666663</v>
      </c>
      <c r="J370" s="40">
        <v>237.98333333333326</v>
      </c>
      <c r="K370" s="31">
        <v>235.35</v>
      </c>
      <c r="L370" s="31">
        <v>232.05</v>
      </c>
      <c r="M370" s="31">
        <v>72.920839999999998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342.55</v>
      </c>
      <c r="D371" s="40">
        <v>346.13333333333338</v>
      </c>
      <c r="E371" s="40">
        <v>335.26666666666677</v>
      </c>
      <c r="F371" s="40">
        <v>327.98333333333341</v>
      </c>
      <c r="G371" s="40">
        <v>317.11666666666679</v>
      </c>
      <c r="H371" s="40">
        <v>353.41666666666674</v>
      </c>
      <c r="I371" s="40">
        <v>364.28333333333342</v>
      </c>
      <c r="J371" s="40">
        <v>371.56666666666672</v>
      </c>
      <c r="K371" s="31">
        <v>357</v>
      </c>
      <c r="L371" s="31">
        <v>338.85</v>
      </c>
      <c r="M371" s="31">
        <v>9.0626899999999999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675.5</v>
      </c>
      <c r="D372" s="40">
        <v>680.68333333333328</v>
      </c>
      <c r="E372" s="40">
        <v>667.36666666666656</v>
      </c>
      <c r="F372" s="40">
        <v>659.23333333333323</v>
      </c>
      <c r="G372" s="40">
        <v>645.91666666666652</v>
      </c>
      <c r="H372" s="40">
        <v>688.81666666666661</v>
      </c>
      <c r="I372" s="40">
        <v>702.13333333333344</v>
      </c>
      <c r="J372" s="40">
        <v>710.26666666666665</v>
      </c>
      <c r="K372" s="31">
        <v>694</v>
      </c>
      <c r="L372" s="31">
        <v>672.55</v>
      </c>
      <c r="M372" s="31">
        <v>6.4728899999999996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142.85</v>
      </c>
      <c r="D373" s="40">
        <v>143.23333333333335</v>
      </c>
      <c r="E373" s="40">
        <v>141.4666666666667</v>
      </c>
      <c r="F373" s="40">
        <v>140.08333333333334</v>
      </c>
      <c r="G373" s="40">
        <v>138.31666666666669</v>
      </c>
      <c r="H373" s="40">
        <v>144.6166666666667</v>
      </c>
      <c r="I373" s="40">
        <v>146.38333333333335</v>
      </c>
      <c r="J373" s="40">
        <v>147.76666666666671</v>
      </c>
      <c r="K373" s="31">
        <v>145</v>
      </c>
      <c r="L373" s="31">
        <v>141.85</v>
      </c>
      <c r="M373" s="31">
        <v>4.02278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5444.2</v>
      </c>
      <c r="D374" s="40">
        <v>5469.7166666666672</v>
      </c>
      <c r="E374" s="40">
        <v>5389.4833333333345</v>
      </c>
      <c r="F374" s="40">
        <v>5334.7666666666673</v>
      </c>
      <c r="G374" s="40">
        <v>5254.5333333333347</v>
      </c>
      <c r="H374" s="40">
        <v>5524.4333333333343</v>
      </c>
      <c r="I374" s="40">
        <v>5604.6666666666679</v>
      </c>
      <c r="J374" s="40">
        <v>5659.3833333333341</v>
      </c>
      <c r="K374" s="31">
        <v>5549.95</v>
      </c>
      <c r="L374" s="31">
        <v>5415</v>
      </c>
      <c r="M374" s="31">
        <v>8.8440000000000005E-2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12771.7</v>
      </c>
      <c r="D375" s="40">
        <v>12803.9</v>
      </c>
      <c r="E375" s="40">
        <v>12717.8</v>
      </c>
      <c r="F375" s="40">
        <v>12663.9</v>
      </c>
      <c r="G375" s="40">
        <v>12577.8</v>
      </c>
      <c r="H375" s="40">
        <v>12857.8</v>
      </c>
      <c r="I375" s="40">
        <v>12943.900000000001</v>
      </c>
      <c r="J375" s="40">
        <v>12997.8</v>
      </c>
      <c r="K375" s="31">
        <v>12890</v>
      </c>
      <c r="L375" s="31">
        <v>12750</v>
      </c>
      <c r="M375" s="31">
        <v>2.828E-2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39.35</v>
      </c>
      <c r="D376" s="40">
        <v>39.583333333333336</v>
      </c>
      <c r="E376" s="40">
        <v>39.016666666666673</v>
      </c>
      <c r="F376" s="40">
        <v>38.683333333333337</v>
      </c>
      <c r="G376" s="40">
        <v>38.116666666666674</v>
      </c>
      <c r="H376" s="40">
        <v>39.916666666666671</v>
      </c>
      <c r="I376" s="40">
        <v>40.483333333333334</v>
      </c>
      <c r="J376" s="40">
        <v>40.81666666666667</v>
      </c>
      <c r="K376" s="31">
        <v>40.15</v>
      </c>
      <c r="L376" s="31">
        <v>39.25</v>
      </c>
      <c r="M376" s="31">
        <v>395.07184999999998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797</v>
      </c>
      <c r="D377" s="40">
        <v>800.30000000000007</v>
      </c>
      <c r="E377" s="40">
        <v>789.65000000000009</v>
      </c>
      <c r="F377" s="40">
        <v>782.30000000000007</v>
      </c>
      <c r="G377" s="40">
        <v>771.65000000000009</v>
      </c>
      <c r="H377" s="40">
        <v>807.65000000000009</v>
      </c>
      <c r="I377" s="40">
        <v>818.3</v>
      </c>
      <c r="J377" s="40">
        <v>825.65000000000009</v>
      </c>
      <c r="K377" s="31">
        <v>810.95</v>
      </c>
      <c r="L377" s="31">
        <v>792.95</v>
      </c>
      <c r="M377" s="31">
        <v>1.05775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198.45</v>
      </c>
      <c r="D378" s="40">
        <v>200.75</v>
      </c>
      <c r="E378" s="40">
        <v>195.8</v>
      </c>
      <c r="F378" s="40">
        <v>193.15</v>
      </c>
      <c r="G378" s="40">
        <v>188.20000000000002</v>
      </c>
      <c r="H378" s="40">
        <v>203.4</v>
      </c>
      <c r="I378" s="40">
        <v>208.35</v>
      </c>
      <c r="J378" s="40">
        <v>211</v>
      </c>
      <c r="K378" s="31">
        <v>205.7</v>
      </c>
      <c r="L378" s="31">
        <v>198.1</v>
      </c>
      <c r="M378" s="31">
        <v>86.514610000000005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150.75</v>
      </c>
      <c r="D379" s="40">
        <v>151.56666666666666</v>
      </c>
      <c r="E379" s="40">
        <v>149.48333333333332</v>
      </c>
      <c r="F379" s="40">
        <v>148.21666666666667</v>
      </c>
      <c r="G379" s="40">
        <v>146.13333333333333</v>
      </c>
      <c r="H379" s="40">
        <v>152.83333333333331</v>
      </c>
      <c r="I379" s="40">
        <v>154.91666666666669</v>
      </c>
      <c r="J379" s="40">
        <v>156.18333333333331</v>
      </c>
      <c r="K379" s="31">
        <v>153.65</v>
      </c>
      <c r="L379" s="31">
        <v>150.30000000000001</v>
      </c>
      <c r="M379" s="31">
        <v>23.17099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285.35000000000002</v>
      </c>
      <c r="D380" s="40">
        <v>282.7833333333333</v>
      </c>
      <c r="E380" s="40">
        <v>279.36666666666662</v>
      </c>
      <c r="F380" s="40">
        <v>273.38333333333333</v>
      </c>
      <c r="G380" s="40">
        <v>269.96666666666664</v>
      </c>
      <c r="H380" s="40">
        <v>288.76666666666659</v>
      </c>
      <c r="I380" s="40">
        <v>292.18333333333334</v>
      </c>
      <c r="J380" s="40">
        <v>298.16666666666657</v>
      </c>
      <c r="K380" s="31">
        <v>286.2</v>
      </c>
      <c r="L380" s="31">
        <v>276.8</v>
      </c>
      <c r="M380" s="31">
        <v>3.8283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846.2</v>
      </c>
      <c r="D381" s="40">
        <v>855.35</v>
      </c>
      <c r="E381" s="40">
        <v>831.95</v>
      </c>
      <c r="F381" s="40">
        <v>817.7</v>
      </c>
      <c r="G381" s="40">
        <v>794.30000000000007</v>
      </c>
      <c r="H381" s="40">
        <v>869.6</v>
      </c>
      <c r="I381" s="40">
        <v>892.99999999999989</v>
      </c>
      <c r="J381" s="40">
        <v>907.25</v>
      </c>
      <c r="K381" s="31">
        <v>878.75</v>
      </c>
      <c r="L381" s="31">
        <v>841.1</v>
      </c>
      <c r="M381" s="31">
        <v>4.016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30.15</v>
      </c>
      <c r="D382" s="40">
        <v>30.383333333333336</v>
      </c>
      <c r="E382" s="40">
        <v>29.866666666666674</v>
      </c>
      <c r="F382" s="40">
        <v>29.583333333333339</v>
      </c>
      <c r="G382" s="40">
        <v>29.066666666666677</v>
      </c>
      <c r="H382" s="40">
        <v>30.666666666666671</v>
      </c>
      <c r="I382" s="40">
        <v>31.18333333333333</v>
      </c>
      <c r="J382" s="40">
        <v>31.466666666666669</v>
      </c>
      <c r="K382" s="31">
        <v>30.9</v>
      </c>
      <c r="L382" s="31">
        <v>30.1</v>
      </c>
      <c r="M382" s="31">
        <v>29.628209999999999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254.5</v>
      </c>
      <c r="D383" s="40">
        <v>254.36666666666667</v>
      </c>
      <c r="E383" s="40">
        <v>251.23333333333335</v>
      </c>
      <c r="F383" s="40">
        <v>247.96666666666667</v>
      </c>
      <c r="G383" s="40">
        <v>244.83333333333334</v>
      </c>
      <c r="H383" s="40">
        <v>257.63333333333333</v>
      </c>
      <c r="I383" s="40">
        <v>260.76666666666665</v>
      </c>
      <c r="J383" s="40">
        <v>264.03333333333336</v>
      </c>
      <c r="K383" s="31">
        <v>257.5</v>
      </c>
      <c r="L383" s="31">
        <v>251.1</v>
      </c>
      <c r="M383" s="31">
        <v>38.343089999999997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589.15</v>
      </c>
      <c r="D384" s="40">
        <v>587.1</v>
      </c>
      <c r="E384" s="40">
        <v>582.20000000000005</v>
      </c>
      <c r="F384" s="40">
        <v>575.25</v>
      </c>
      <c r="G384" s="40">
        <v>570.35</v>
      </c>
      <c r="H384" s="40">
        <v>594.05000000000007</v>
      </c>
      <c r="I384" s="40">
        <v>598.94999999999993</v>
      </c>
      <c r="J384" s="40">
        <v>605.90000000000009</v>
      </c>
      <c r="K384" s="31">
        <v>592</v>
      </c>
      <c r="L384" s="31">
        <v>580.15</v>
      </c>
      <c r="M384" s="31">
        <v>2.7666900000000001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317.7</v>
      </c>
      <c r="D385" s="40">
        <v>319.15000000000003</v>
      </c>
      <c r="E385" s="40">
        <v>315.55000000000007</v>
      </c>
      <c r="F385" s="40">
        <v>313.40000000000003</v>
      </c>
      <c r="G385" s="40">
        <v>309.80000000000007</v>
      </c>
      <c r="H385" s="40">
        <v>321.30000000000007</v>
      </c>
      <c r="I385" s="40">
        <v>324.90000000000009</v>
      </c>
      <c r="J385" s="40">
        <v>327.05000000000007</v>
      </c>
      <c r="K385" s="31">
        <v>322.75</v>
      </c>
      <c r="L385" s="31">
        <v>317</v>
      </c>
      <c r="M385" s="31">
        <v>3.5720700000000001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82.05</v>
      </c>
      <c r="D386" s="40">
        <v>81.75</v>
      </c>
      <c r="E386" s="40">
        <v>80</v>
      </c>
      <c r="F386" s="40">
        <v>77.95</v>
      </c>
      <c r="G386" s="40">
        <v>76.2</v>
      </c>
      <c r="H386" s="40">
        <v>83.8</v>
      </c>
      <c r="I386" s="40">
        <v>85.55</v>
      </c>
      <c r="J386" s="40">
        <v>87.6</v>
      </c>
      <c r="K386" s="31">
        <v>83.5</v>
      </c>
      <c r="L386" s="31">
        <v>79.7</v>
      </c>
      <c r="M386" s="31">
        <v>41.413670000000003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2062.8000000000002</v>
      </c>
      <c r="D387" s="40">
        <v>2057.7000000000003</v>
      </c>
      <c r="E387" s="40">
        <v>2035.4000000000005</v>
      </c>
      <c r="F387" s="40">
        <v>2008.0000000000002</v>
      </c>
      <c r="G387" s="40">
        <v>1985.7000000000005</v>
      </c>
      <c r="H387" s="40">
        <v>2085.1000000000004</v>
      </c>
      <c r="I387" s="40">
        <v>2107.4000000000005</v>
      </c>
      <c r="J387" s="40">
        <v>2134.8000000000006</v>
      </c>
      <c r="K387" s="31">
        <v>2080</v>
      </c>
      <c r="L387" s="31">
        <v>2030.3</v>
      </c>
      <c r="M387" s="31">
        <v>9.8820000000000005E-2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448.15</v>
      </c>
      <c r="D388" s="40">
        <v>450.05</v>
      </c>
      <c r="E388" s="40">
        <v>444.1</v>
      </c>
      <c r="F388" s="40">
        <v>440.05</v>
      </c>
      <c r="G388" s="40">
        <v>434.1</v>
      </c>
      <c r="H388" s="40">
        <v>454.1</v>
      </c>
      <c r="I388" s="40">
        <v>460.04999999999995</v>
      </c>
      <c r="J388" s="40">
        <v>464.1</v>
      </c>
      <c r="K388" s="31">
        <v>456</v>
      </c>
      <c r="L388" s="31">
        <v>446</v>
      </c>
      <c r="M388" s="31">
        <v>4.0106200000000003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320.89999999999998</v>
      </c>
      <c r="D389" s="40">
        <v>322.23333333333335</v>
      </c>
      <c r="E389" s="40">
        <v>315.7166666666667</v>
      </c>
      <c r="F389" s="40">
        <v>310.53333333333336</v>
      </c>
      <c r="G389" s="40">
        <v>304.01666666666671</v>
      </c>
      <c r="H389" s="40">
        <v>327.41666666666669</v>
      </c>
      <c r="I389" s="40">
        <v>333.93333333333334</v>
      </c>
      <c r="J389" s="40">
        <v>339.11666666666667</v>
      </c>
      <c r="K389" s="31">
        <v>328.75</v>
      </c>
      <c r="L389" s="31">
        <v>317.05</v>
      </c>
      <c r="M389" s="31">
        <v>9.0152800000000006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1182.3</v>
      </c>
      <c r="D390" s="40">
        <v>1176.9833333333333</v>
      </c>
      <c r="E390" s="40">
        <v>1167.5166666666667</v>
      </c>
      <c r="F390" s="40">
        <v>1152.7333333333333</v>
      </c>
      <c r="G390" s="40">
        <v>1143.2666666666667</v>
      </c>
      <c r="H390" s="40">
        <v>1191.7666666666667</v>
      </c>
      <c r="I390" s="40">
        <v>1201.2333333333333</v>
      </c>
      <c r="J390" s="40">
        <v>1216.0166666666667</v>
      </c>
      <c r="K390" s="31">
        <v>1186.45</v>
      </c>
      <c r="L390" s="31">
        <v>1162.2</v>
      </c>
      <c r="M390" s="31">
        <v>1.5469299999999999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2076.85</v>
      </c>
      <c r="D391" s="40">
        <v>2089.65</v>
      </c>
      <c r="E391" s="40">
        <v>2058.3000000000002</v>
      </c>
      <c r="F391" s="40">
        <v>2039.75</v>
      </c>
      <c r="G391" s="40">
        <v>2008.4</v>
      </c>
      <c r="H391" s="40">
        <v>2108.2000000000003</v>
      </c>
      <c r="I391" s="40">
        <v>2139.5499999999997</v>
      </c>
      <c r="J391" s="40">
        <v>2158.1000000000004</v>
      </c>
      <c r="K391" s="31">
        <v>2121</v>
      </c>
      <c r="L391" s="31">
        <v>2071.1</v>
      </c>
      <c r="M391" s="31">
        <v>57.1783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136.35</v>
      </c>
      <c r="D392" s="40">
        <v>143.78333333333333</v>
      </c>
      <c r="E392" s="40">
        <v>127.56666666666666</v>
      </c>
      <c r="F392" s="40">
        <v>118.78333333333333</v>
      </c>
      <c r="G392" s="40">
        <v>102.56666666666666</v>
      </c>
      <c r="H392" s="40">
        <v>152.56666666666666</v>
      </c>
      <c r="I392" s="40">
        <v>168.7833333333333</v>
      </c>
      <c r="J392" s="40">
        <v>177.56666666666666</v>
      </c>
      <c r="K392" s="31">
        <v>160</v>
      </c>
      <c r="L392" s="31">
        <v>135</v>
      </c>
      <c r="M392" s="31">
        <v>5.1422400000000001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1235.6500000000001</v>
      </c>
      <c r="D393" s="40">
        <v>1237.1166666666668</v>
      </c>
      <c r="E393" s="40">
        <v>1223.2833333333335</v>
      </c>
      <c r="F393" s="40">
        <v>1210.9166666666667</v>
      </c>
      <c r="G393" s="40">
        <v>1197.0833333333335</v>
      </c>
      <c r="H393" s="40">
        <v>1249.4833333333336</v>
      </c>
      <c r="I393" s="40">
        <v>1263.3166666666666</v>
      </c>
      <c r="J393" s="40">
        <v>1275.6833333333336</v>
      </c>
      <c r="K393" s="31">
        <v>1250.95</v>
      </c>
      <c r="L393" s="31">
        <v>1224.75</v>
      </c>
      <c r="M393" s="31">
        <v>1.94211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2119.65</v>
      </c>
      <c r="D394" s="40">
        <v>2127.0833333333335</v>
      </c>
      <c r="E394" s="40">
        <v>2102.166666666667</v>
      </c>
      <c r="F394" s="40">
        <v>2084.6833333333334</v>
      </c>
      <c r="G394" s="40">
        <v>2059.7666666666669</v>
      </c>
      <c r="H394" s="40">
        <v>2144.5666666666671</v>
      </c>
      <c r="I394" s="40">
        <v>2169.483333333334</v>
      </c>
      <c r="J394" s="40">
        <v>2186.9666666666672</v>
      </c>
      <c r="K394" s="31">
        <v>2152</v>
      </c>
      <c r="L394" s="31">
        <v>2109.6</v>
      </c>
      <c r="M394" s="31">
        <v>2.20635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1017.25</v>
      </c>
      <c r="D395" s="40">
        <v>1004.75</v>
      </c>
      <c r="E395" s="40">
        <v>982.5</v>
      </c>
      <c r="F395" s="40">
        <v>947.75</v>
      </c>
      <c r="G395" s="40">
        <v>925.5</v>
      </c>
      <c r="H395" s="40">
        <v>1039.5</v>
      </c>
      <c r="I395" s="40">
        <v>1061.75</v>
      </c>
      <c r="J395" s="40">
        <v>1096.5</v>
      </c>
      <c r="K395" s="31">
        <v>1027</v>
      </c>
      <c r="L395" s="31">
        <v>970</v>
      </c>
      <c r="M395" s="31">
        <v>88.225390000000004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1076.6500000000001</v>
      </c>
      <c r="D396" s="40">
        <v>1073.8833333333334</v>
      </c>
      <c r="E396" s="40">
        <v>1042.8666666666668</v>
      </c>
      <c r="F396" s="40">
        <v>1009.0833333333333</v>
      </c>
      <c r="G396" s="40">
        <v>978.06666666666661</v>
      </c>
      <c r="H396" s="40">
        <v>1107.666666666667</v>
      </c>
      <c r="I396" s="40">
        <v>1138.6833333333338</v>
      </c>
      <c r="J396" s="40">
        <v>1172.4666666666672</v>
      </c>
      <c r="K396" s="31">
        <v>1104.9000000000001</v>
      </c>
      <c r="L396" s="31">
        <v>1040.0999999999999</v>
      </c>
      <c r="M396" s="31">
        <v>21.513929999999998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519.85</v>
      </c>
      <c r="D397" s="40">
        <v>512.79999999999995</v>
      </c>
      <c r="E397" s="40">
        <v>499.59999999999991</v>
      </c>
      <c r="F397" s="40">
        <v>479.34999999999997</v>
      </c>
      <c r="G397" s="40">
        <v>466.14999999999992</v>
      </c>
      <c r="H397" s="40">
        <v>533.04999999999995</v>
      </c>
      <c r="I397" s="40">
        <v>546.25</v>
      </c>
      <c r="J397" s="40">
        <v>566.49999999999989</v>
      </c>
      <c r="K397" s="31">
        <v>526</v>
      </c>
      <c r="L397" s="31">
        <v>492.55</v>
      </c>
      <c r="M397" s="31">
        <v>12.36219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27.35</v>
      </c>
      <c r="D398" s="40">
        <v>27.400000000000002</v>
      </c>
      <c r="E398" s="40">
        <v>27.150000000000006</v>
      </c>
      <c r="F398" s="40">
        <v>26.950000000000003</v>
      </c>
      <c r="G398" s="40">
        <v>26.700000000000006</v>
      </c>
      <c r="H398" s="40">
        <v>27.600000000000005</v>
      </c>
      <c r="I398" s="40">
        <v>27.849999999999998</v>
      </c>
      <c r="J398" s="40">
        <v>28.050000000000004</v>
      </c>
      <c r="K398" s="31">
        <v>27.65</v>
      </c>
      <c r="L398" s="31">
        <v>27.2</v>
      </c>
      <c r="M398" s="31">
        <v>16.384060000000002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2834.3</v>
      </c>
      <c r="D399" s="40">
        <v>2823.3333333333335</v>
      </c>
      <c r="E399" s="40">
        <v>2759.8166666666671</v>
      </c>
      <c r="F399" s="40">
        <v>2685.3333333333335</v>
      </c>
      <c r="G399" s="40">
        <v>2621.8166666666671</v>
      </c>
      <c r="H399" s="40">
        <v>2897.8166666666671</v>
      </c>
      <c r="I399" s="40">
        <v>2961.3333333333335</v>
      </c>
      <c r="J399" s="40">
        <v>3035.8166666666671</v>
      </c>
      <c r="K399" s="31">
        <v>2886.85</v>
      </c>
      <c r="L399" s="31">
        <v>2748.85</v>
      </c>
      <c r="M399" s="31">
        <v>0.72214999999999996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7834.35</v>
      </c>
      <c r="D400" s="40">
        <v>7861.3833333333341</v>
      </c>
      <c r="E400" s="40">
        <v>7716.1166666666686</v>
      </c>
      <c r="F400" s="40">
        <v>7597.8833333333341</v>
      </c>
      <c r="G400" s="40">
        <v>7452.6166666666686</v>
      </c>
      <c r="H400" s="40">
        <v>7979.6166666666686</v>
      </c>
      <c r="I400" s="40">
        <v>8124.8833333333332</v>
      </c>
      <c r="J400" s="40">
        <v>8243.1166666666686</v>
      </c>
      <c r="K400" s="31">
        <v>8006.65</v>
      </c>
      <c r="L400" s="31">
        <v>7743.15</v>
      </c>
      <c r="M400" s="31">
        <v>1.15168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7987.8</v>
      </c>
      <c r="D401" s="40">
        <v>7995.2666666666664</v>
      </c>
      <c r="E401" s="40">
        <v>7945.5333333333328</v>
      </c>
      <c r="F401" s="40">
        <v>7903.2666666666664</v>
      </c>
      <c r="G401" s="40">
        <v>7853.5333333333328</v>
      </c>
      <c r="H401" s="40">
        <v>8037.5333333333328</v>
      </c>
      <c r="I401" s="40">
        <v>8087.2666666666664</v>
      </c>
      <c r="J401" s="40">
        <v>8129.5333333333328</v>
      </c>
      <c r="K401" s="31">
        <v>8045</v>
      </c>
      <c r="L401" s="31">
        <v>7953</v>
      </c>
      <c r="M401" s="31">
        <v>0.10042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6861.3</v>
      </c>
      <c r="D402" s="40">
        <v>6810.75</v>
      </c>
      <c r="E402" s="40">
        <v>6650.6</v>
      </c>
      <c r="F402" s="40">
        <v>6439.9000000000005</v>
      </c>
      <c r="G402" s="40">
        <v>6279.7500000000009</v>
      </c>
      <c r="H402" s="40">
        <v>7021.45</v>
      </c>
      <c r="I402" s="40">
        <v>7181.5999999999995</v>
      </c>
      <c r="J402" s="40">
        <v>7392.2999999999993</v>
      </c>
      <c r="K402" s="31">
        <v>6970.9</v>
      </c>
      <c r="L402" s="31">
        <v>6600.05</v>
      </c>
      <c r="M402" s="31">
        <v>1.7384200000000001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126.8</v>
      </c>
      <c r="D403" s="40">
        <v>126.76666666666667</v>
      </c>
      <c r="E403" s="40">
        <v>125.28333333333333</v>
      </c>
      <c r="F403" s="40">
        <v>123.76666666666667</v>
      </c>
      <c r="G403" s="40">
        <v>122.28333333333333</v>
      </c>
      <c r="H403" s="40">
        <v>128.28333333333333</v>
      </c>
      <c r="I403" s="40">
        <v>129.76666666666665</v>
      </c>
      <c r="J403" s="40">
        <v>131.28333333333333</v>
      </c>
      <c r="K403" s="31">
        <v>128.25</v>
      </c>
      <c r="L403" s="31">
        <v>125.25</v>
      </c>
      <c r="M403" s="31">
        <v>3.22512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303.35000000000002</v>
      </c>
      <c r="D404" s="40">
        <v>304.03333333333336</v>
      </c>
      <c r="E404" s="40">
        <v>294.26666666666671</v>
      </c>
      <c r="F404" s="40">
        <v>285.18333333333334</v>
      </c>
      <c r="G404" s="40">
        <v>275.41666666666669</v>
      </c>
      <c r="H404" s="40">
        <v>313.11666666666673</v>
      </c>
      <c r="I404" s="40">
        <v>322.88333333333338</v>
      </c>
      <c r="J404" s="40">
        <v>331.96666666666675</v>
      </c>
      <c r="K404" s="31">
        <v>313.8</v>
      </c>
      <c r="L404" s="31">
        <v>294.95</v>
      </c>
      <c r="M404" s="31">
        <v>31.026039999999998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344.85</v>
      </c>
      <c r="D405" s="40">
        <v>346.91666666666669</v>
      </c>
      <c r="E405" s="40">
        <v>340.93333333333339</v>
      </c>
      <c r="F405" s="40">
        <v>337.01666666666671</v>
      </c>
      <c r="G405" s="40">
        <v>331.03333333333342</v>
      </c>
      <c r="H405" s="40">
        <v>350.83333333333337</v>
      </c>
      <c r="I405" s="40">
        <v>356.81666666666661</v>
      </c>
      <c r="J405" s="40">
        <v>360.73333333333335</v>
      </c>
      <c r="K405" s="31">
        <v>352.9</v>
      </c>
      <c r="L405" s="31">
        <v>343</v>
      </c>
      <c r="M405" s="31">
        <v>1.6913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2373.6999999999998</v>
      </c>
      <c r="D406" s="40">
        <v>2365.3333333333335</v>
      </c>
      <c r="E406" s="40">
        <v>2338.9666666666672</v>
      </c>
      <c r="F406" s="40">
        <v>2304.2333333333336</v>
      </c>
      <c r="G406" s="40">
        <v>2277.8666666666672</v>
      </c>
      <c r="H406" s="40">
        <v>2400.0666666666671</v>
      </c>
      <c r="I406" s="40">
        <v>2426.4333333333329</v>
      </c>
      <c r="J406" s="40">
        <v>2461.166666666667</v>
      </c>
      <c r="K406" s="31">
        <v>2391.6999999999998</v>
      </c>
      <c r="L406" s="31">
        <v>2330.6</v>
      </c>
      <c r="M406" s="31">
        <v>0.21873999999999999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650.20000000000005</v>
      </c>
      <c r="D407" s="40">
        <v>647.30000000000007</v>
      </c>
      <c r="E407" s="40">
        <v>628.00000000000011</v>
      </c>
      <c r="F407" s="40">
        <v>605.80000000000007</v>
      </c>
      <c r="G407" s="40">
        <v>586.50000000000011</v>
      </c>
      <c r="H407" s="40">
        <v>669.50000000000011</v>
      </c>
      <c r="I407" s="40">
        <v>688.80000000000007</v>
      </c>
      <c r="J407" s="40">
        <v>711.00000000000011</v>
      </c>
      <c r="K407" s="31">
        <v>666.6</v>
      </c>
      <c r="L407" s="31">
        <v>625.1</v>
      </c>
      <c r="M407" s="31">
        <v>12.45871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112.5</v>
      </c>
      <c r="D408" s="40">
        <v>112.76666666666665</v>
      </c>
      <c r="E408" s="40">
        <v>111.8333333333333</v>
      </c>
      <c r="F408" s="40">
        <v>111.16666666666664</v>
      </c>
      <c r="G408" s="40">
        <v>110.23333333333329</v>
      </c>
      <c r="H408" s="40">
        <v>113.43333333333331</v>
      </c>
      <c r="I408" s="40">
        <v>114.36666666666665</v>
      </c>
      <c r="J408" s="40">
        <v>115.03333333333332</v>
      </c>
      <c r="K408" s="31">
        <v>113.7</v>
      </c>
      <c r="L408" s="31">
        <v>112.1</v>
      </c>
      <c r="M408" s="31">
        <v>10.556760000000001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248.25</v>
      </c>
      <c r="D409" s="40">
        <v>248.98333333333335</v>
      </c>
      <c r="E409" s="40">
        <v>244.91666666666669</v>
      </c>
      <c r="F409" s="40">
        <v>241.58333333333334</v>
      </c>
      <c r="G409" s="40">
        <v>237.51666666666668</v>
      </c>
      <c r="H409" s="40">
        <v>252.31666666666669</v>
      </c>
      <c r="I409" s="40">
        <v>256.38333333333333</v>
      </c>
      <c r="J409" s="40">
        <v>259.7166666666667</v>
      </c>
      <c r="K409" s="31">
        <v>253.05</v>
      </c>
      <c r="L409" s="31">
        <v>245.65</v>
      </c>
      <c r="M409" s="31">
        <v>2.0112800000000002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27968.3</v>
      </c>
      <c r="D410" s="40">
        <v>28002.899999999998</v>
      </c>
      <c r="E410" s="40">
        <v>27777.449999999997</v>
      </c>
      <c r="F410" s="40">
        <v>27586.6</v>
      </c>
      <c r="G410" s="40">
        <v>27361.149999999998</v>
      </c>
      <c r="H410" s="40">
        <v>28193.749999999996</v>
      </c>
      <c r="I410" s="40">
        <v>28419.200000000001</v>
      </c>
      <c r="J410" s="40">
        <v>28610.049999999996</v>
      </c>
      <c r="K410" s="31">
        <v>28228.35</v>
      </c>
      <c r="L410" s="31">
        <v>27812.05</v>
      </c>
      <c r="M410" s="31">
        <v>0.37459999999999999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1777.35</v>
      </c>
      <c r="D411" s="40">
        <v>1785.8</v>
      </c>
      <c r="E411" s="40">
        <v>1741.6499999999999</v>
      </c>
      <c r="F411" s="40">
        <v>1705.9499999999998</v>
      </c>
      <c r="G411" s="40">
        <v>1661.7999999999997</v>
      </c>
      <c r="H411" s="40">
        <v>1821.5</v>
      </c>
      <c r="I411" s="40">
        <v>1865.65</v>
      </c>
      <c r="J411" s="40">
        <v>1901.3500000000001</v>
      </c>
      <c r="K411" s="31">
        <v>1829.95</v>
      </c>
      <c r="L411" s="31">
        <v>1750.1</v>
      </c>
      <c r="M411" s="31">
        <v>0.31524000000000002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1370.4</v>
      </c>
      <c r="D412" s="40">
        <v>1367.05</v>
      </c>
      <c r="E412" s="40">
        <v>1329.1</v>
      </c>
      <c r="F412" s="40">
        <v>1287.8</v>
      </c>
      <c r="G412" s="40">
        <v>1249.8499999999999</v>
      </c>
      <c r="H412" s="40">
        <v>1408.35</v>
      </c>
      <c r="I412" s="40">
        <v>1446.3000000000002</v>
      </c>
      <c r="J412" s="40">
        <v>1487.6</v>
      </c>
      <c r="K412" s="31">
        <v>1405</v>
      </c>
      <c r="L412" s="31">
        <v>1325.75</v>
      </c>
      <c r="M412" s="31">
        <v>9.7160399999999996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1975.65</v>
      </c>
      <c r="D413" s="40">
        <v>1977.1500000000003</v>
      </c>
      <c r="E413" s="40">
        <v>1964.4000000000005</v>
      </c>
      <c r="F413" s="40">
        <v>1953.1500000000003</v>
      </c>
      <c r="G413" s="40">
        <v>1940.4000000000005</v>
      </c>
      <c r="H413" s="40">
        <v>1988.4000000000005</v>
      </c>
      <c r="I413" s="40">
        <v>2001.15</v>
      </c>
      <c r="J413" s="40">
        <v>2012.4000000000005</v>
      </c>
      <c r="K413" s="31">
        <v>1989.9</v>
      </c>
      <c r="L413" s="31">
        <v>1965.9</v>
      </c>
      <c r="M413" s="31">
        <v>1.92963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608.95000000000005</v>
      </c>
      <c r="D414" s="40">
        <v>613.7833333333333</v>
      </c>
      <c r="E414" s="40">
        <v>600.66666666666663</v>
      </c>
      <c r="F414" s="40">
        <v>592.38333333333333</v>
      </c>
      <c r="G414" s="40">
        <v>579.26666666666665</v>
      </c>
      <c r="H414" s="40">
        <v>622.06666666666661</v>
      </c>
      <c r="I414" s="40">
        <v>635.18333333333339</v>
      </c>
      <c r="J414" s="40">
        <v>643.46666666666658</v>
      </c>
      <c r="K414" s="31">
        <v>626.9</v>
      </c>
      <c r="L414" s="31">
        <v>605.5</v>
      </c>
      <c r="M414" s="31">
        <v>3.8789099999999999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1589.1</v>
      </c>
      <c r="D415" s="40">
        <v>1597.95</v>
      </c>
      <c r="E415" s="40">
        <v>1570.65</v>
      </c>
      <c r="F415" s="40">
        <v>1552.2</v>
      </c>
      <c r="G415" s="40">
        <v>1524.9</v>
      </c>
      <c r="H415" s="40">
        <v>1616.4</v>
      </c>
      <c r="I415" s="40">
        <v>1643.6999999999998</v>
      </c>
      <c r="J415" s="40">
        <v>1662.15</v>
      </c>
      <c r="K415" s="31">
        <v>1625.25</v>
      </c>
      <c r="L415" s="31">
        <v>1579.5</v>
      </c>
      <c r="M415" s="31">
        <v>0.23924000000000001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1728.05</v>
      </c>
      <c r="D416" s="40">
        <v>1718.1166666666668</v>
      </c>
      <c r="E416" s="40">
        <v>1699.4333333333336</v>
      </c>
      <c r="F416" s="40">
        <v>1670.8166666666668</v>
      </c>
      <c r="G416" s="40">
        <v>1652.1333333333337</v>
      </c>
      <c r="H416" s="40">
        <v>1746.7333333333336</v>
      </c>
      <c r="I416" s="40">
        <v>1765.416666666667</v>
      </c>
      <c r="J416" s="40">
        <v>1794.0333333333335</v>
      </c>
      <c r="K416" s="31">
        <v>1736.8</v>
      </c>
      <c r="L416" s="31">
        <v>1689.5</v>
      </c>
      <c r="M416" s="31">
        <v>1.0805800000000001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774.65</v>
      </c>
      <c r="D417" s="40">
        <v>776.98333333333323</v>
      </c>
      <c r="E417" s="40">
        <v>765.26666666666642</v>
      </c>
      <c r="F417" s="40">
        <v>755.88333333333321</v>
      </c>
      <c r="G417" s="40">
        <v>744.1666666666664</v>
      </c>
      <c r="H417" s="40">
        <v>786.36666666666645</v>
      </c>
      <c r="I417" s="40">
        <v>798.08333333333337</v>
      </c>
      <c r="J417" s="40">
        <v>807.46666666666647</v>
      </c>
      <c r="K417" s="31">
        <v>788.7</v>
      </c>
      <c r="L417" s="31">
        <v>767.6</v>
      </c>
      <c r="M417" s="31">
        <v>1.08284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667.65</v>
      </c>
      <c r="D418" s="40">
        <v>672.55000000000007</v>
      </c>
      <c r="E418" s="40">
        <v>660.10000000000014</v>
      </c>
      <c r="F418" s="40">
        <v>652.55000000000007</v>
      </c>
      <c r="G418" s="40">
        <v>640.10000000000014</v>
      </c>
      <c r="H418" s="40">
        <v>680.10000000000014</v>
      </c>
      <c r="I418" s="40">
        <v>692.55000000000018</v>
      </c>
      <c r="J418" s="40">
        <v>700.10000000000014</v>
      </c>
      <c r="K418" s="31">
        <v>685</v>
      </c>
      <c r="L418" s="31">
        <v>665</v>
      </c>
      <c r="M418" s="31">
        <v>0.58640000000000003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76.849999999999994</v>
      </c>
      <c r="D419" s="40">
        <v>77.216666666666669</v>
      </c>
      <c r="E419" s="40">
        <v>76.233333333333334</v>
      </c>
      <c r="F419" s="40">
        <v>75.61666666666666</v>
      </c>
      <c r="G419" s="40">
        <v>74.633333333333326</v>
      </c>
      <c r="H419" s="40">
        <v>77.833333333333343</v>
      </c>
      <c r="I419" s="40">
        <v>78.816666666666691</v>
      </c>
      <c r="J419" s="40">
        <v>79.433333333333351</v>
      </c>
      <c r="K419" s="31">
        <v>78.2</v>
      </c>
      <c r="L419" s="31">
        <v>76.599999999999994</v>
      </c>
      <c r="M419" s="31">
        <v>18.670819999999999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112.5</v>
      </c>
      <c r="D420" s="40">
        <v>113.01666666666667</v>
      </c>
      <c r="E420" s="40">
        <v>111.68333333333334</v>
      </c>
      <c r="F420" s="40">
        <v>110.86666666666667</v>
      </c>
      <c r="G420" s="40">
        <v>109.53333333333335</v>
      </c>
      <c r="H420" s="40">
        <v>113.83333333333333</v>
      </c>
      <c r="I420" s="40">
        <v>115.16666666666667</v>
      </c>
      <c r="J420" s="40">
        <v>115.98333333333332</v>
      </c>
      <c r="K420" s="31">
        <v>114.35</v>
      </c>
      <c r="L420" s="31">
        <v>112.2</v>
      </c>
      <c r="M420" s="31">
        <v>3.0710799999999998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423.3</v>
      </c>
      <c r="D421" s="40">
        <v>424.4666666666667</v>
      </c>
      <c r="E421" s="40">
        <v>421.13333333333338</v>
      </c>
      <c r="F421" s="40">
        <v>418.9666666666667</v>
      </c>
      <c r="G421" s="40">
        <v>415.63333333333338</v>
      </c>
      <c r="H421" s="40">
        <v>426.63333333333338</v>
      </c>
      <c r="I421" s="40">
        <v>429.96666666666664</v>
      </c>
      <c r="J421" s="40">
        <v>432.13333333333338</v>
      </c>
      <c r="K421" s="31">
        <v>427.8</v>
      </c>
      <c r="L421" s="31">
        <v>422.3</v>
      </c>
      <c r="M421" s="31">
        <v>140.37519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129.6</v>
      </c>
      <c r="D422" s="40">
        <v>129.01666666666668</v>
      </c>
      <c r="E422" s="40">
        <v>127.13333333333335</v>
      </c>
      <c r="F422" s="40">
        <v>124.66666666666667</v>
      </c>
      <c r="G422" s="40">
        <v>122.78333333333335</v>
      </c>
      <c r="H422" s="40">
        <v>131.48333333333335</v>
      </c>
      <c r="I422" s="40">
        <v>133.36666666666667</v>
      </c>
      <c r="J422" s="40">
        <v>135.83333333333337</v>
      </c>
      <c r="K422" s="31">
        <v>130.9</v>
      </c>
      <c r="L422" s="31">
        <v>126.55</v>
      </c>
      <c r="M422" s="31">
        <v>624.71280000000002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275.5</v>
      </c>
      <c r="D423" s="40">
        <v>277.58333333333331</v>
      </c>
      <c r="E423" s="40">
        <v>271.96666666666664</v>
      </c>
      <c r="F423" s="40">
        <v>268.43333333333334</v>
      </c>
      <c r="G423" s="40">
        <v>262.81666666666666</v>
      </c>
      <c r="H423" s="40">
        <v>281.11666666666662</v>
      </c>
      <c r="I423" s="40">
        <v>286.73333333333329</v>
      </c>
      <c r="J423" s="40">
        <v>290.26666666666659</v>
      </c>
      <c r="K423" s="31">
        <v>283.2</v>
      </c>
      <c r="L423" s="31">
        <v>274.05</v>
      </c>
      <c r="M423" s="31">
        <v>8.1492900000000006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299.45</v>
      </c>
      <c r="D424" s="40">
        <v>301.15000000000003</v>
      </c>
      <c r="E424" s="40">
        <v>296.30000000000007</v>
      </c>
      <c r="F424" s="40">
        <v>293.15000000000003</v>
      </c>
      <c r="G424" s="40">
        <v>288.30000000000007</v>
      </c>
      <c r="H424" s="40">
        <v>304.30000000000007</v>
      </c>
      <c r="I424" s="40">
        <v>309.15000000000009</v>
      </c>
      <c r="J424" s="40">
        <v>312.30000000000007</v>
      </c>
      <c r="K424" s="31">
        <v>306</v>
      </c>
      <c r="L424" s="31">
        <v>298</v>
      </c>
      <c r="M424" s="31">
        <v>6.8492699999999997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769.8</v>
      </c>
      <c r="D425" s="40">
        <v>774.0333333333333</v>
      </c>
      <c r="E425" s="40">
        <v>758.66666666666663</v>
      </c>
      <c r="F425" s="40">
        <v>747.5333333333333</v>
      </c>
      <c r="G425" s="40">
        <v>732.16666666666663</v>
      </c>
      <c r="H425" s="40">
        <v>785.16666666666663</v>
      </c>
      <c r="I425" s="40">
        <v>800.53333333333342</v>
      </c>
      <c r="J425" s="40">
        <v>811.66666666666663</v>
      </c>
      <c r="K425" s="31">
        <v>789.4</v>
      </c>
      <c r="L425" s="31">
        <v>762.9</v>
      </c>
      <c r="M425" s="31">
        <v>4.5529999999999999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755.8</v>
      </c>
      <c r="D426" s="40">
        <v>756.86666666666667</v>
      </c>
      <c r="E426" s="40">
        <v>750.43333333333339</v>
      </c>
      <c r="F426" s="40">
        <v>745.06666666666672</v>
      </c>
      <c r="G426" s="40">
        <v>738.63333333333344</v>
      </c>
      <c r="H426" s="40">
        <v>762.23333333333335</v>
      </c>
      <c r="I426" s="40">
        <v>768.66666666666652</v>
      </c>
      <c r="J426" s="40">
        <v>774.0333333333333</v>
      </c>
      <c r="K426" s="31">
        <v>763.3</v>
      </c>
      <c r="L426" s="31">
        <v>751.5</v>
      </c>
      <c r="M426" s="31">
        <v>0.98101000000000005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432.85</v>
      </c>
      <c r="D427" s="40">
        <v>431.84999999999997</v>
      </c>
      <c r="E427" s="40">
        <v>424.99999999999994</v>
      </c>
      <c r="F427" s="40">
        <v>417.15</v>
      </c>
      <c r="G427" s="40">
        <v>410.29999999999995</v>
      </c>
      <c r="H427" s="40">
        <v>439.69999999999993</v>
      </c>
      <c r="I427" s="40">
        <v>446.54999999999995</v>
      </c>
      <c r="J427" s="40">
        <v>454.39999999999992</v>
      </c>
      <c r="K427" s="31">
        <v>438.7</v>
      </c>
      <c r="L427" s="31">
        <v>424</v>
      </c>
      <c r="M427" s="31">
        <v>4.0239900000000004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260.45</v>
      </c>
      <c r="D428" s="40">
        <v>263.16666666666669</v>
      </c>
      <c r="E428" s="40">
        <v>254.38333333333338</v>
      </c>
      <c r="F428" s="40">
        <v>248.31666666666672</v>
      </c>
      <c r="G428" s="40">
        <v>239.53333333333342</v>
      </c>
      <c r="H428" s="40">
        <v>269.23333333333335</v>
      </c>
      <c r="I428" s="40">
        <v>278.01666666666665</v>
      </c>
      <c r="J428" s="40">
        <v>284.08333333333331</v>
      </c>
      <c r="K428" s="31">
        <v>271.95</v>
      </c>
      <c r="L428" s="31">
        <v>257.10000000000002</v>
      </c>
      <c r="M428" s="31">
        <v>33.067259999999997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703.4</v>
      </c>
      <c r="D429" s="40">
        <v>701.20000000000016</v>
      </c>
      <c r="E429" s="40">
        <v>697.40000000000032</v>
      </c>
      <c r="F429" s="40">
        <v>691.4000000000002</v>
      </c>
      <c r="G429" s="40">
        <v>687.60000000000036</v>
      </c>
      <c r="H429" s="40">
        <v>707.20000000000027</v>
      </c>
      <c r="I429" s="40">
        <v>711.00000000000023</v>
      </c>
      <c r="J429" s="40">
        <v>717.00000000000023</v>
      </c>
      <c r="K429" s="31">
        <v>705</v>
      </c>
      <c r="L429" s="31">
        <v>695.2</v>
      </c>
      <c r="M429" s="31">
        <v>47.150530000000003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547.4</v>
      </c>
      <c r="D430" s="40">
        <v>542.30000000000007</v>
      </c>
      <c r="E430" s="40">
        <v>535.10000000000014</v>
      </c>
      <c r="F430" s="40">
        <v>522.80000000000007</v>
      </c>
      <c r="G430" s="40">
        <v>515.60000000000014</v>
      </c>
      <c r="H430" s="40">
        <v>554.60000000000014</v>
      </c>
      <c r="I430" s="40">
        <v>561.80000000000018</v>
      </c>
      <c r="J430" s="40">
        <v>574.10000000000014</v>
      </c>
      <c r="K430" s="31">
        <v>549.5</v>
      </c>
      <c r="L430" s="31">
        <v>530</v>
      </c>
      <c r="M430" s="31">
        <v>37.580030000000001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3851.4</v>
      </c>
      <c r="D431" s="40">
        <v>3885.9333333333338</v>
      </c>
      <c r="E431" s="40">
        <v>3767.5666666666675</v>
      </c>
      <c r="F431" s="40">
        <v>3683.7333333333336</v>
      </c>
      <c r="G431" s="40">
        <v>3565.3666666666672</v>
      </c>
      <c r="H431" s="40">
        <v>3969.7666666666678</v>
      </c>
      <c r="I431" s="40">
        <v>4088.1333333333337</v>
      </c>
      <c r="J431" s="40">
        <v>4171.9666666666681</v>
      </c>
      <c r="K431" s="31">
        <v>4004.3</v>
      </c>
      <c r="L431" s="31">
        <v>3802.1</v>
      </c>
      <c r="M431" s="31">
        <v>8.5650000000000004E-2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2483.0500000000002</v>
      </c>
      <c r="D432" s="40">
        <v>2509.8833333333332</v>
      </c>
      <c r="E432" s="40">
        <v>2429.7666666666664</v>
      </c>
      <c r="F432" s="40">
        <v>2376.4833333333331</v>
      </c>
      <c r="G432" s="40">
        <v>2296.3666666666663</v>
      </c>
      <c r="H432" s="40">
        <v>2563.1666666666665</v>
      </c>
      <c r="I432" s="40">
        <v>2643.2833333333333</v>
      </c>
      <c r="J432" s="40">
        <v>2696.5666666666666</v>
      </c>
      <c r="K432" s="31">
        <v>2590</v>
      </c>
      <c r="L432" s="31">
        <v>2456.6</v>
      </c>
      <c r="M432" s="31">
        <v>0.39499000000000001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742</v>
      </c>
      <c r="D433" s="40">
        <v>753.31666666666661</v>
      </c>
      <c r="E433" s="40">
        <v>726.68333333333317</v>
      </c>
      <c r="F433" s="40">
        <v>711.36666666666656</v>
      </c>
      <c r="G433" s="40">
        <v>684.73333333333312</v>
      </c>
      <c r="H433" s="40">
        <v>768.63333333333321</v>
      </c>
      <c r="I433" s="40">
        <v>795.26666666666665</v>
      </c>
      <c r="J433" s="40">
        <v>810.58333333333326</v>
      </c>
      <c r="K433" s="31">
        <v>779.95</v>
      </c>
      <c r="L433" s="31">
        <v>738</v>
      </c>
      <c r="M433" s="31">
        <v>0.65054999999999996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378.75</v>
      </c>
      <c r="D434" s="40">
        <v>376.95</v>
      </c>
      <c r="E434" s="40">
        <v>371.9</v>
      </c>
      <c r="F434" s="40">
        <v>365.05</v>
      </c>
      <c r="G434" s="40">
        <v>360</v>
      </c>
      <c r="H434" s="40">
        <v>383.79999999999995</v>
      </c>
      <c r="I434" s="40">
        <v>388.85</v>
      </c>
      <c r="J434" s="40">
        <v>395.69999999999993</v>
      </c>
      <c r="K434" s="31">
        <v>382</v>
      </c>
      <c r="L434" s="31">
        <v>370.1</v>
      </c>
      <c r="M434" s="31">
        <v>8.47194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312.3</v>
      </c>
      <c r="D435" s="40">
        <v>315.31666666666666</v>
      </c>
      <c r="E435" s="40">
        <v>307.08333333333331</v>
      </c>
      <c r="F435" s="40">
        <v>301.86666666666667</v>
      </c>
      <c r="G435" s="40">
        <v>293.63333333333333</v>
      </c>
      <c r="H435" s="40">
        <v>320.5333333333333</v>
      </c>
      <c r="I435" s="40">
        <v>328.76666666666665</v>
      </c>
      <c r="J435" s="40">
        <v>333.98333333333329</v>
      </c>
      <c r="K435" s="31">
        <v>323.55</v>
      </c>
      <c r="L435" s="31">
        <v>310.10000000000002</v>
      </c>
      <c r="M435" s="31">
        <v>2.5009299999999999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2095.6</v>
      </c>
      <c r="D436" s="40">
        <v>2100.7999999999997</v>
      </c>
      <c r="E436" s="40">
        <v>2084.7999999999993</v>
      </c>
      <c r="F436" s="40">
        <v>2073.9999999999995</v>
      </c>
      <c r="G436" s="40">
        <v>2057.9999999999991</v>
      </c>
      <c r="H436" s="40">
        <v>2111.5999999999995</v>
      </c>
      <c r="I436" s="40">
        <v>2127.6000000000004</v>
      </c>
      <c r="J436" s="40">
        <v>2138.3999999999996</v>
      </c>
      <c r="K436" s="31">
        <v>2116.8000000000002</v>
      </c>
      <c r="L436" s="31">
        <v>2090</v>
      </c>
      <c r="M436" s="31">
        <v>0.63478000000000001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725.9</v>
      </c>
      <c r="D437" s="40">
        <v>733.30000000000007</v>
      </c>
      <c r="E437" s="40">
        <v>716.60000000000014</v>
      </c>
      <c r="F437" s="40">
        <v>707.30000000000007</v>
      </c>
      <c r="G437" s="40">
        <v>690.60000000000014</v>
      </c>
      <c r="H437" s="40">
        <v>742.60000000000014</v>
      </c>
      <c r="I437" s="40">
        <v>759.30000000000018</v>
      </c>
      <c r="J437" s="40">
        <v>768.60000000000014</v>
      </c>
      <c r="K437" s="31">
        <v>750</v>
      </c>
      <c r="L437" s="31">
        <v>724</v>
      </c>
      <c r="M437" s="31">
        <v>0.34665000000000001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499.4</v>
      </c>
      <c r="D438" s="40">
        <v>501.41666666666669</v>
      </c>
      <c r="E438" s="40">
        <v>495.03333333333336</v>
      </c>
      <c r="F438" s="40">
        <v>490.66666666666669</v>
      </c>
      <c r="G438" s="40">
        <v>484.28333333333336</v>
      </c>
      <c r="H438" s="40">
        <v>505.78333333333336</v>
      </c>
      <c r="I438" s="40">
        <v>512.16666666666674</v>
      </c>
      <c r="J438" s="40">
        <v>516.5333333333333</v>
      </c>
      <c r="K438" s="31">
        <v>507.8</v>
      </c>
      <c r="L438" s="31">
        <v>497.05</v>
      </c>
      <c r="M438" s="31">
        <v>3.5398000000000001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7.3</v>
      </c>
      <c r="D439" s="40">
        <v>7.3666666666666663</v>
      </c>
      <c r="E439" s="40">
        <v>7.1333333333333329</v>
      </c>
      <c r="F439" s="40">
        <v>6.9666666666666668</v>
      </c>
      <c r="G439" s="40">
        <v>6.7333333333333334</v>
      </c>
      <c r="H439" s="40">
        <v>7.5333333333333323</v>
      </c>
      <c r="I439" s="40">
        <v>7.7666666666666648</v>
      </c>
      <c r="J439" s="40">
        <v>7.9333333333333318</v>
      </c>
      <c r="K439" s="31">
        <v>7.6</v>
      </c>
      <c r="L439" s="31">
        <v>7.2</v>
      </c>
      <c r="M439" s="31">
        <v>340.46440000000001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142.4</v>
      </c>
      <c r="D440" s="40">
        <v>143.76666666666665</v>
      </c>
      <c r="E440" s="40">
        <v>139.7833333333333</v>
      </c>
      <c r="F440" s="40">
        <v>137.16666666666666</v>
      </c>
      <c r="G440" s="40">
        <v>133.18333333333331</v>
      </c>
      <c r="H440" s="40">
        <v>146.3833333333333</v>
      </c>
      <c r="I440" s="40">
        <v>150.36666666666665</v>
      </c>
      <c r="J440" s="40">
        <v>152.98333333333329</v>
      </c>
      <c r="K440" s="31">
        <v>147.75</v>
      </c>
      <c r="L440" s="31">
        <v>141.15</v>
      </c>
      <c r="M440" s="31">
        <v>1.58674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1020.45</v>
      </c>
      <c r="D441" s="40">
        <v>1028.1499999999999</v>
      </c>
      <c r="E441" s="40">
        <v>1008.2999999999997</v>
      </c>
      <c r="F441" s="40">
        <v>996.14999999999986</v>
      </c>
      <c r="G441" s="40">
        <v>976.29999999999973</v>
      </c>
      <c r="H441" s="40">
        <v>1040.2999999999997</v>
      </c>
      <c r="I441" s="40">
        <v>1060.1499999999996</v>
      </c>
      <c r="J441" s="40">
        <v>1072.2999999999997</v>
      </c>
      <c r="K441" s="31">
        <v>1048</v>
      </c>
      <c r="L441" s="31">
        <v>1016</v>
      </c>
      <c r="M441" s="31">
        <v>2.46387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628.85</v>
      </c>
      <c r="D442" s="40">
        <v>628.30000000000007</v>
      </c>
      <c r="E442" s="40">
        <v>618.70000000000016</v>
      </c>
      <c r="F442" s="40">
        <v>608.55000000000007</v>
      </c>
      <c r="G442" s="40">
        <v>598.95000000000016</v>
      </c>
      <c r="H442" s="40">
        <v>638.45000000000016</v>
      </c>
      <c r="I442" s="40">
        <v>648.05000000000007</v>
      </c>
      <c r="J442" s="40">
        <v>658.20000000000016</v>
      </c>
      <c r="K442" s="31">
        <v>637.9</v>
      </c>
      <c r="L442" s="31">
        <v>618.15</v>
      </c>
      <c r="M442" s="31">
        <v>4.4398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1581.9</v>
      </c>
      <c r="D443" s="40">
        <v>1597.9666666666665</v>
      </c>
      <c r="E443" s="40">
        <v>1545.9333333333329</v>
      </c>
      <c r="F443" s="40">
        <v>1509.9666666666665</v>
      </c>
      <c r="G443" s="40">
        <v>1457.9333333333329</v>
      </c>
      <c r="H443" s="40">
        <v>1633.9333333333329</v>
      </c>
      <c r="I443" s="40">
        <v>1685.9666666666662</v>
      </c>
      <c r="J443" s="40">
        <v>1721.9333333333329</v>
      </c>
      <c r="K443" s="31">
        <v>1650</v>
      </c>
      <c r="L443" s="31">
        <v>1562</v>
      </c>
      <c r="M443" s="31">
        <v>0.45295000000000002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584.85</v>
      </c>
      <c r="D444" s="40">
        <v>581.66666666666663</v>
      </c>
      <c r="E444" s="40">
        <v>575.0333333333333</v>
      </c>
      <c r="F444" s="40">
        <v>565.2166666666667</v>
      </c>
      <c r="G444" s="40">
        <v>558.58333333333337</v>
      </c>
      <c r="H444" s="40">
        <v>591.48333333333323</v>
      </c>
      <c r="I444" s="40">
        <v>598.11666666666667</v>
      </c>
      <c r="J444" s="40">
        <v>607.93333333333317</v>
      </c>
      <c r="K444" s="31">
        <v>588.29999999999995</v>
      </c>
      <c r="L444" s="31">
        <v>571.85</v>
      </c>
      <c r="M444" s="31">
        <v>0.12207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9230.9</v>
      </c>
      <c r="D445" s="40">
        <v>9292.5500000000011</v>
      </c>
      <c r="E445" s="40">
        <v>9138.3500000000022</v>
      </c>
      <c r="F445" s="40">
        <v>9045.8000000000011</v>
      </c>
      <c r="G445" s="40">
        <v>8891.6000000000022</v>
      </c>
      <c r="H445" s="40">
        <v>9385.1000000000022</v>
      </c>
      <c r="I445" s="40">
        <v>9539.3000000000029</v>
      </c>
      <c r="J445" s="40">
        <v>9631.8500000000022</v>
      </c>
      <c r="K445" s="31">
        <v>9446.75</v>
      </c>
      <c r="L445" s="31">
        <v>9200</v>
      </c>
      <c r="M445" s="31">
        <v>9.3210000000000001E-2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38.15</v>
      </c>
      <c r="D446" s="40">
        <v>38.833333333333336</v>
      </c>
      <c r="E446" s="40">
        <v>37.016666666666673</v>
      </c>
      <c r="F446" s="40">
        <v>35.88333333333334</v>
      </c>
      <c r="G446" s="40">
        <v>34.066666666666677</v>
      </c>
      <c r="H446" s="40">
        <v>39.966666666666669</v>
      </c>
      <c r="I446" s="40">
        <v>41.783333333333331</v>
      </c>
      <c r="J446" s="40">
        <v>42.916666666666664</v>
      </c>
      <c r="K446" s="31">
        <v>40.65</v>
      </c>
      <c r="L446" s="31">
        <v>37.700000000000003</v>
      </c>
      <c r="M446" s="31">
        <v>117.99996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584.85</v>
      </c>
      <c r="D447" s="40">
        <v>584.88333333333333</v>
      </c>
      <c r="E447" s="40">
        <v>581.26666666666665</v>
      </c>
      <c r="F447" s="40">
        <v>577.68333333333328</v>
      </c>
      <c r="G447" s="40">
        <v>574.06666666666661</v>
      </c>
      <c r="H447" s="40">
        <v>588.4666666666667</v>
      </c>
      <c r="I447" s="40">
        <v>592.08333333333326</v>
      </c>
      <c r="J447" s="40">
        <v>595.66666666666674</v>
      </c>
      <c r="K447" s="31">
        <v>588.5</v>
      </c>
      <c r="L447" s="31">
        <v>581.29999999999995</v>
      </c>
      <c r="M447" s="31">
        <v>7.2937200000000004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936.1</v>
      </c>
      <c r="D448" s="40">
        <v>937.69999999999993</v>
      </c>
      <c r="E448" s="40">
        <v>918.39999999999986</v>
      </c>
      <c r="F448" s="40">
        <v>900.69999999999993</v>
      </c>
      <c r="G448" s="40">
        <v>881.39999999999986</v>
      </c>
      <c r="H448" s="40">
        <v>955.39999999999986</v>
      </c>
      <c r="I448" s="40">
        <v>974.69999999999982</v>
      </c>
      <c r="J448" s="40">
        <v>992.39999999999986</v>
      </c>
      <c r="K448" s="31">
        <v>957</v>
      </c>
      <c r="L448" s="31">
        <v>920</v>
      </c>
      <c r="M448" s="31">
        <v>0.97453999999999996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18709.349999999999</v>
      </c>
      <c r="D449" s="40">
        <v>18722.149999999998</v>
      </c>
      <c r="E449" s="40">
        <v>18489.649999999994</v>
      </c>
      <c r="F449" s="40">
        <v>18269.949999999997</v>
      </c>
      <c r="G449" s="40">
        <v>18037.449999999993</v>
      </c>
      <c r="H449" s="40">
        <v>18941.849999999995</v>
      </c>
      <c r="I449" s="40">
        <v>19174.350000000002</v>
      </c>
      <c r="J449" s="40">
        <v>19394.049999999996</v>
      </c>
      <c r="K449" s="31">
        <v>18954.650000000001</v>
      </c>
      <c r="L449" s="31">
        <v>18502.45</v>
      </c>
      <c r="M449" s="31">
        <v>2.307E-2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758.3</v>
      </c>
      <c r="D450" s="40">
        <v>755.9</v>
      </c>
      <c r="E450" s="40">
        <v>745.4</v>
      </c>
      <c r="F450" s="40">
        <v>732.5</v>
      </c>
      <c r="G450" s="40">
        <v>722</v>
      </c>
      <c r="H450" s="40">
        <v>768.8</v>
      </c>
      <c r="I450" s="40">
        <v>779.3</v>
      </c>
      <c r="J450" s="40">
        <v>792.19999999999993</v>
      </c>
      <c r="K450" s="31">
        <v>766.4</v>
      </c>
      <c r="L450" s="31">
        <v>743</v>
      </c>
      <c r="M450" s="31">
        <v>13.901289999999999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215.5</v>
      </c>
      <c r="D451" s="40">
        <v>214.1</v>
      </c>
      <c r="E451" s="40">
        <v>209.89999999999998</v>
      </c>
      <c r="F451" s="40">
        <v>204.29999999999998</v>
      </c>
      <c r="G451" s="40">
        <v>200.09999999999997</v>
      </c>
      <c r="H451" s="40">
        <v>219.7</v>
      </c>
      <c r="I451" s="40">
        <v>223.89999999999998</v>
      </c>
      <c r="J451" s="40">
        <v>229.5</v>
      </c>
      <c r="K451" s="31">
        <v>218.3</v>
      </c>
      <c r="L451" s="31">
        <v>208.5</v>
      </c>
      <c r="M451" s="31">
        <v>105.98322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1349.55</v>
      </c>
      <c r="D452" s="40">
        <v>1353.8166666666666</v>
      </c>
      <c r="E452" s="40">
        <v>1331.5833333333333</v>
      </c>
      <c r="F452" s="40">
        <v>1313.6166666666666</v>
      </c>
      <c r="G452" s="40">
        <v>1291.3833333333332</v>
      </c>
      <c r="H452" s="40">
        <v>1371.7833333333333</v>
      </c>
      <c r="I452" s="40">
        <v>1394.0166666666669</v>
      </c>
      <c r="J452" s="40">
        <v>1411.9833333333333</v>
      </c>
      <c r="K452" s="31">
        <v>1376.05</v>
      </c>
      <c r="L452" s="31">
        <v>1335.85</v>
      </c>
      <c r="M452" s="31">
        <v>2.8762400000000001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3197.55</v>
      </c>
      <c r="D453" s="40">
        <v>3204.2166666666667</v>
      </c>
      <c r="E453" s="40">
        <v>3184.1833333333334</v>
      </c>
      <c r="F453" s="40">
        <v>3170.8166666666666</v>
      </c>
      <c r="G453" s="40">
        <v>3150.7833333333333</v>
      </c>
      <c r="H453" s="40">
        <v>3217.5833333333335</v>
      </c>
      <c r="I453" s="40">
        <v>3237.6166666666672</v>
      </c>
      <c r="J453" s="40">
        <v>3250.9833333333336</v>
      </c>
      <c r="K453" s="31">
        <v>3224.25</v>
      </c>
      <c r="L453" s="31">
        <v>3190.85</v>
      </c>
      <c r="M453" s="31">
        <v>12.596109999999999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776.35</v>
      </c>
      <c r="D454" s="40">
        <v>777.71666666666658</v>
      </c>
      <c r="E454" s="40">
        <v>769.43333333333317</v>
      </c>
      <c r="F454" s="40">
        <v>762.51666666666654</v>
      </c>
      <c r="G454" s="40">
        <v>754.23333333333312</v>
      </c>
      <c r="H454" s="40">
        <v>784.63333333333321</v>
      </c>
      <c r="I454" s="40">
        <v>792.91666666666674</v>
      </c>
      <c r="J454" s="40">
        <v>799.83333333333326</v>
      </c>
      <c r="K454" s="31">
        <v>786</v>
      </c>
      <c r="L454" s="31">
        <v>770.8</v>
      </c>
      <c r="M454" s="31">
        <v>21.54261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4199.1000000000004</v>
      </c>
      <c r="D455" s="40">
        <v>4219.3666666666668</v>
      </c>
      <c r="E455" s="40">
        <v>4169.7333333333336</v>
      </c>
      <c r="F455" s="40">
        <v>4140.3666666666668</v>
      </c>
      <c r="G455" s="40">
        <v>4090.7333333333336</v>
      </c>
      <c r="H455" s="40">
        <v>4248.7333333333336</v>
      </c>
      <c r="I455" s="40">
        <v>4298.3666666666668</v>
      </c>
      <c r="J455" s="40">
        <v>4327.7333333333336</v>
      </c>
      <c r="K455" s="31">
        <v>4269</v>
      </c>
      <c r="L455" s="31">
        <v>4190</v>
      </c>
      <c r="M455" s="31">
        <v>1.21862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1160.45</v>
      </c>
      <c r="D456" s="40">
        <v>1166.7</v>
      </c>
      <c r="E456" s="40">
        <v>1145.4000000000001</v>
      </c>
      <c r="F456" s="40">
        <v>1130.3500000000001</v>
      </c>
      <c r="G456" s="40">
        <v>1109.0500000000002</v>
      </c>
      <c r="H456" s="40">
        <v>1181.75</v>
      </c>
      <c r="I456" s="40">
        <v>1203.0499999999997</v>
      </c>
      <c r="J456" s="40">
        <v>1218.0999999999999</v>
      </c>
      <c r="K456" s="31">
        <v>1188</v>
      </c>
      <c r="L456" s="31">
        <v>1151.6500000000001</v>
      </c>
      <c r="M456" s="31">
        <v>1.4409700000000001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133.65</v>
      </c>
      <c r="D457" s="40">
        <v>133.68333333333337</v>
      </c>
      <c r="E457" s="40">
        <v>132.06666666666672</v>
      </c>
      <c r="F457" s="40">
        <v>130.48333333333335</v>
      </c>
      <c r="G457" s="40">
        <v>128.8666666666667</v>
      </c>
      <c r="H457" s="40">
        <v>135.26666666666674</v>
      </c>
      <c r="I457" s="40">
        <v>136.88333333333335</v>
      </c>
      <c r="J457" s="40">
        <v>138.46666666666675</v>
      </c>
      <c r="K457" s="31">
        <v>135.30000000000001</v>
      </c>
      <c r="L457" s="31">
        <v>132.1</v>
      </c>
      <c r="M457" s="31">
        <v>15.99455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293.14999999999998</v>
      </c>
      <c r="D458" s="40">
        <v>293.71666666666664</v>
      </c>
      <c r="E458" s="40">
        <v>290.43333333333328</v>
      </c>
      <c r="F458" s="40">
        <v>287.71666666666664</v>
      </c>
      <c r="G458" s="40">
        <v>284.43333333333328</v>
      </c>
      <c r="H458" s="40">
        <v>296.43333333333328</v>
      </c>
      <c r="I458" s="40">
        <v>299.7166666666667</v>
      </c>
      <c r="J458" s="40">
        <v>302.43333333333328</v>
      </c>
      <c r="K458" s="31">
        <v>297</v>
      </c>
      <c r="L458" s="31">
        <v>291</v>
      </c>
      <c r="M458" s="31">
        <v>275.02359999999999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122.6</v>
      </c>
      <c r="D459" s="40">
        <v>122.81666666666666</v>
      </c>
      <c r="E459" s="40">
        <v>121.88333333333333</v>
      </c>
      <c r="F459" s="40">
        <v>121.16666666666666</v>
      </c>
      <c r="G459" s="40">
        <v>120.23333333333332</v>
      </c>
      <c r="H459" s="40">
        <v>123.53333333333333</v>
      </c>
      <c r="I459" s="40">
        <v>124.46666666666667</v>
      </c>
      <c r="J459" s="40">
        <v>125.18333333333334</v>
      </c>
      <c r="K459" s="31">
        <v>123.75</v>
      </c>
      <c r="L459" s="31">
        <v>122.1</v>
      </c>
      <c r="M459" s="31">
        <v>148.38935000000001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1297.95</v>
      </c>
      <c r="D460" s="40">
        <v>1294.75</v>
      </c>
      <c r="E460" s="40">
        <v>1281.25</v>
      </c>
      <c r="F460" s="40">
        <v>1264.55</v>
      </c>
      <c r="G460" s="40">
        <v>1251.05</v>
      </c>
      <c r="H460" s="40">
        <v>1311.45</v>
      </c>
      <c r="I460" s="40">
        <v>1324.95</v>
      </c>
      <c r="J460" s="40">
        <v>1341.65</v>
      </c>
      <c r="K460" s="31">
        <v>1308.25</v>
      </c>
      <c r="L460" s="31">
        <v>1278.05</v>
      </c>
      <c r="M460" s="31">
        <v>86.784329999999997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4005.8</v>
      </c>
      <c r="D461" s="40">
        <v>3999.6333333333332</v>
      </c>
      <c r="E461" s="40">
        <v>3949.7666666666664</v>
      </c>
      <c r="F461" s="40">
        <v>3893.7333333333331</v>
      </c>
      <c r="G461" s="40">
        <v>3843.8666666666663</v>
      </c>
      <c r="H461" s="40">
        <v>4055.6666666666665</v>
      </c>
      <c r="I461" s="40">
        <v>4105.5333333333328</v>
      </c>
      <c r="J461" s="40">
        <v>4161.5666666666666</v>
      </c>
      <c r="K461" s="31">
        <v>4049.5</v>
      </c>
      <c r="L461" s="31">
        <v>3943.6</v>
      </c>
      <c r="M461" s="31">
        <v>0.14663000000000001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1120.2</v>
      </c>
      <c r="D462" s="40">
        <v>1125.1000000000001</v>
      </c>
      <c r="E462" s="40">
        <v>1111.6500000000003</v>
      </c>
      <c r="F462" s="40">
        <v>1103.1000000000001</v>
      </c>
      <c r="G462" s="40">
        <v>1089.6500000000003</v>
      </c>
      <c r="H462" s="40">
        <v>1133.6500000000003</v>
      </c>
      <c r="I462" s="40">
        <v>1147.1000000000001</v>
      </c>
      <c r="J462" s="40">
        <v>1155.6500000000003</v>
      </c>
      <c r="K462" s="31">
        <v>1138.55</v>
      </c>
      <c r="L462" s="31">
        <v>1116.55</v>
      </c>
      <c r="M462" s="31">
        <v>9.8458100000000002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165.65</v>
      </c>
      <c r="D463" s="40">
        <v>164.01666666666668</v>
      </c>
      <c r="E463" s="40">
        <v>160.23333333333335</v>
      </c>
      <c r="F463" s="40">
        <v>154.81666666666666</v>
      </c>
      <c r="G463" s="40">
        <v>151.03333333333333</v>
      </c>
      <c r="H463" s="40">
        <v>169.43333333333337</v>
      </c>
      <c r="I463" s="40">
        <v>173.21666666666673</v>
      </c>
      <c r="J463" s="40">
        <v>178.63333333333338</v>
      </c>
      <c r="K463" s="31">
        <v>167.8</v>
      </c>
      <c r="L463" s="31">
        <v>158.6</v>
      </c>
      <c r="M463" s="31">
        <v>19.594660000000001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1123.1500000000001</v>
      </c>
      <c r="D464" s="40">
        <v>1113.1166666666668</v>
      </c>
      <c r="E464" s="40">
        <v>1099.5833333333335</v>
      </c>
      <c r="F464" s="40">
        <v>1076.0166666666667</v>
      </c>
      <c r="G464" s="40">
        <v>1062.4833333333333</v>
      </c>
      <c r="H464" s="40">
        <v>1136.6833333333336</v>
      </c>
      <c r="I464" s="40">
        <v>1150.2166666666669</v>
      </c>
      <c r="J464" s="40">
        <v>1173.7833333333338</v>
      </c>
      <c r="K464" s="31">
        <v>1126.6500000000001</v>
      </c>
      <c r="L464" s="31">
        <v>1089.55</v>
      </c>
      <c r="M464" s="31">
        <v>4.8797300000000003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1421.15</v>
      </c>
      <c r="D465" s="40">
        <v>1425.8833333333332</v>
      </c>
      <c r="E465" s="40">
        <v>1407.7666666666664</v>
      </c>
      <c r="F465" s="40">
        <v>1394.3833333333332</v>
      </c>
      <c r="G465" s="40">
        <v>1376.2666666666664</v>
      </c>
      <c r="H465" s="40">
        <v>1439.2666666666664</v>
      </c>
      <c r="I465" s="40">
        <v>1457.3833333333332</v>
      </c>
      <c r="J465" s="40">
        <v>1470.7666666666664</v>
      </c>
      <c r="K465" s="31">
        <v>1444</v>
      </c>
      <c r="L465" s="31">
        <v>1412.5</v>
      </c>
      <c r="M465" s="31">
        <v>0.56867999999999996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1308.3</v>
      </c>
      <c r="D466" s="40">
        <v>1311.7666666666667</v>
      </c>
      <c r="E466" s="40">
        <v>1301.7833333333333</v>
      </c>
      <c r="F466" s="40">
        <v>1295.2666666666667</v>
      </c>
      <c r="G466" s="40">
        <v>1285.2833333333333</v>
      </c>
      <c r="H466" s="40">
        <v>1318.2833333333333</v>
      </c>
      <c r="I466" s="40">
        <v>1328.2666666666664</v>
      </c>
      <c r="J466" s="40">
        <v>1334.7833333333333</v>
      </c>
      <c r="K466" s="31">
        <v>1321.75</v>
      </c>
      <c r="L466" s="31">
        <v>1305.25</v>
      </c>
      <c r="M466" s="31">
        <v>1.40645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1596.95</v>
      </c>
      <c r="D467" s="40">
        <v>1584.3333333333333</v>
      </c>
      <c r="E467" s="40">
        <v>1554.6666666666665</v>
      </c>
      <c r="F467" s="40">
        <v>1512.3833333333332</v>
      </c>
      <c r="G467" s="40">
        <v>1482.7166666666665</v>
      </c>
      <c r="H467" s="40">
        <v>1626.6166666666666</v>
      </c>
      <c r="I467" s="40">
        <v>1656.2833333333331</v>
      </c>
      <c r="J467" s="40">
        <v>1698.5666666666666</v>
      </c>
      <c r="K467" s="31">
        <v>1614</v>
      </c>
      <c r="L467" s="31">
        <v>1542.05</v>
      </c>
      <c r="M467" s="31">
        <v>0.67505000000000004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1722.85</v>
      </c>
      <c r="D468" s="40">
        <v>1719.8999999999999</v>
      </c>
      <c r="E468" s="40">
        <v>1702.9499999999998</v>
      </c>
      <c r="F468" s="40">
        <v>1683.05</v>
      </c>
      <c r="G468" s="40">
        <v>1666.1</v>
      </c>
      <c r="H468" s="40">
        <v>1739.7999999999997</v>
      </c>
      <c r="I468" s="40">
        <v>1756.75</v>
      </c>
      <c r="J468" s="40">
        <v>1776.6499999999996</v>
      </c>
      <c r="K468" s="31">
        <v>1736.85</v>
      </c>
      <c r="L468" s="31">
        <v>1700</v>
      </c>
      <c r="M468" s="31">
        <v>14.35514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3079.2</v>
      </c>
      <c r="D469" s="40">
        <v>3072.0666666666671</v>
      </c>
      <c r="E469" s="40">
        <v>3035.1333333333341</v>
      </c>
      <c r="F469" s="40">
        <v>2991.0666666666671</v>
      </c>
      <c r="G469" s="40">
        <v>2954.1333333333341</v>
      </c>
      <c r="H469" s="40">
        <v>3116.1333333333341</v>
      </c>
      <c r="I469" s="40">
        <v>3153.0666666666675</v>
      </c>
      <c r="J469" s="40">
        <v>3197.1333333333341</v>
      </c>
      <c r="K469" s="31">
        <v>3109</v>
      </c>
      <c r="L469" s="31">
        <v>3028</v>
      </c>
      <c r="M469" s="31">
        <v>2.6335299999999999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467.4</v>
      </c>
      <c r="D470" s="40">
        <v>467.45</v>
      </c>
      <c r="E470" s="40">
        <v>462.95</v>
      </c>
      <c r="F470" s="40">
        <v>458.5</v>
      </c>
      <c r="G470" s="40">
        <v>454</v>
      </c>
      <c r="H470" s="40">
        <v>471.9</v>
      </c>
      <c r="I470" s="40">
        <v>476.4</v>
      </c>
      <c r="J470" s="40">
        <v>480.84999999999997</v>
      </c>
      <c r="K470" s="31">
        <v>471.95</v>
      </c>
      <c r="L470" s="31">
        <v>463</v>
      </c>
      <c r="M470" s="31">
        <v>9.5501100000000001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891.05</v>
      </c>
      <c r="D471" s="40">
        <v>886.2166666666667</v>
      </c>
      <c r="E471" s="40">
        <v>875.43333333333339</v>
      </c>
      <c r="F471" s="40">
        <v>859.81666666666672</v>
      </c>
      <c r="G471" s="40">
        <v>849.03333333333342</v>
      </c>
      <c r="H471" s="40">
        <v>901.83333333333337</v>
      </c>
      <c r="I471" s="40">
        <v>912.61666666666667</v>
      </c>
      <c r="J471" s="40">
        <v>928.23333333333335</v>
      </c>
      <c r="K471" s="31">
        <v>897</v>
      </c>
      <c r="L471" s="31">
        <v>870.6</v>
      </c>
      <c r="M471" s="31">
        <v>6.1342299999999996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17.100000000000001</v>
      </c>
      <c r="D472" s="40">
        <v>17.316666666666666</v>
      </c>
      <c r="E472" s="40">
        <v>16.783333333333331</v>
      </c>
      <c r="F472" s="40">
        <v>16.466666666666665</v>
      </c>
      <c r="G472" s="40">
        <v>15.93333333333333</v>
      </c>
      <c r="H472" s="40">
        <v>17.633333333333333</v>
      </c>
      <c r="I472" s="40">
        <v>18.166666666666671</v>
      </c>
      <c r="J472" s="40">
        <v>18.483333333333334</v>
      </c>
      <c r="K472" s="31">
        <v>17.850000000000001</v>
      </c>
      <c r="L472" s="31">
        <v>17</v>
      </c>
      <c r="M472" s="31">
        <v>150.41682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127.6</v>
      </c>
      <c r="D473" s="40">
        <v>127.86666666666667</v>
      </c>
      <c r="E473" s="40">
        <v>125.83333333333334</v>
      </c>
      <c r="F473" s="40">
        <v>124.06666666666666</v>
      </c>
      <c r="G473" s="40">
        <v>122.03333333333333</v>
      </c>
      <c r="H473" s="40">
        <v>129.63333333333335</v>
      </c>
      <c r="I473" s="40">
        <v>131.66666666666666</v>
      </c>
      <c r="J473" s="40">
        <v>133.43333333333337</v>
      </c>
      <c r="K473" s="31">
        <v>129.9</v>
      </c>
      <c r="L473" s="31">
        <v>126.1</v>
      </c>
      <c r="M473" s="31">
        <v>1.19756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1102.0999999999999</v>
      </c>
      <c r="D474" s="40">
        <v>1102.0166666666667</v>
      </c>
      <c r="E474" s="40">
        <v>1090.0833333333333</v>
      </c>
      <c r="F474" s="40">
        <v>1078.0666666666666</v>
      </c>
      <c r="G474" s="40">
        <v>1066.1333333333332</v>
      </c>
      <c r="H474" s="40">
        <v>1114.0333333333333</v>
      </c>
      <c r="I474" s="40">
        <v>1125.9666666666667</v>
      </c>
      <c r="J474" s="40">
        <v>1137.9833333333333</v>
      </c>
      <c r="K474" s="31">
        <v>1113.95</v>
      </c>
      <c r="L474" s="31">
        <v>1090</v>
      </c>
      <c r="M474" s="31">
        <v>0.96314999999999995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</v>
      </c>
      <c r="D475" s="40">
        <v>13.483333333333334</v>
      </c>
      <c r="E475" s="40">
        <v>13.316666666666668</v>
      </c>
      <c r="F475" s="40">
        <v>13.133333333333335</v>
      </c>
      <c r="G475" s="40">
        <v>12.966666666666669</v>
      </c>
      <c r="H475" s="40">
        <v>13.666666666666668</v>
      </c>
      <c r="I475" s="40">
        <v>13.833333333333332</v>
      </c>
      <c r="J475" s="40">
        <v>14.016666666666667</v>
      </c>
      <c r="K475" s="31">
        <v>13.65</v>
      </c>
      <c r="L475" s="31">
        <v>13.3</v>
      </c>
      <c r="M475" s="31">
        <v>33.04956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513.15</v>
      </c>
      <c r="D476" s="40">
        <v>517.9666666666667</v>
      </c>
      <c r="E476" s="40">
        <v>506.43333333333339</v>
      </c>
      <c r="F476" s="40">
        <v>499.7166666666667</v>
      </c>
      <c r="G476" s="40">
        <v>488.18333333333339</v>
      </c>
      <c r="H476" s="40">
        <v>524.68333333333339</v>
      </c>
      <c r="I476" s="40">
        <v>536.2166666666667</v>
      </c>
      <c r="J476" s="40">
        <v>542.93333333333339</v>
      </c>
      <c r="K476" s="31">
        <v>529.5</v>
      </c>
      <c r="L476" s="31">
        <v>511.25</v>
      </c>
      <c r="M476" s="31">
        <v>3.6190500000000001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819.95</v>
      </c>
      <c r="D477" s="40">
        <v>817.7833333333333</v>
      </c>
      <c r="E477" s="40">
        <v>808.81666666666661</v>
      </c>
      <c r="F477" s="40">
        <v>797.68333333333328</v>
      </c>
      <c r="G477" s="40">
        <v>788.71666666666658</v>
      </c>
      <c r="H477" s="40">
        <v>828.91666666666663</v>
      </c>
      <c r="I477" s="40">
        <v>837.88333333333333</v>
      </c>
      <c r="J477" s="40">
        <v>849.01666666666665</v>
      </c>
      <c r="K477" s="31">
        <v>826.75</v>
      </c>
      <c r="L477" s="31">
        <v>806.65</v>
      </c>
      <c r="M477" s="31">
        <v>24.490950000000002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926.35</v>
      </c>
      <c r="D478" s="40">
        <v>925.2833333333333</v>
      </c>
      <c r="E478" s="40">
        <v>913.96666666666658</v>
      </c>
      <c r="F478" s="40">
        <v>901.58333333333326</v>
      </c>
      <c r="G478" s="40">
        <v>890.26666666666654</v>
      </c>
      <c r="H478" s="40">
        <v>937.66666666666663</v>
      </c>
      <c r="I478" s="40">
        <v>948.98333333333323</v>
      </c>
      <c r="J478" s="40">
        <v>961.36666666666667</v>
      </c>
      <c r="K478" s="31">
        <v>936.6</v>
      </c>
      <c r="L478" s="31">
        <v>912.9</v>
      </c>
      <c r="M478" s="31">
        <v>7.9365800000000002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235.05</v>
      </c>
      <c r="D479" s="40">
        <v>235.65</v>
      </c>
      <c r="E479" s="40">
        <v>233</v>
      </c>
      <c r="F479" s="40">
        <v>230.95</v>
      </c>
      <c r="G479" s="40">
        <v>228.29999999999998</v>
      </c>
      <c r="H479" s="40">
        <v>237.70000000000002</v>
      </c>
      <c r="I479" s="40">
        <v>240.35000000000005</v>
      </c>
      <c r="J479" s="40">
        <v>242.40000000000003</v>
      </c>
      <c r="K479" s="31">
        <v>238.3</v>
      </c>
      <c r="L479" s="31">
        <v>233.6</v>
      </c>
      <c r="M479" s="31">
        <v>3.3399399999999999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29.1</v>
      </c>
      <c r="D480" s="40">
        <v>29.166666666666668</v>
      </c>
      <c r="E480" s="40">
        <v>28.933333333333337</v>
      </c>
      <c r="F480" s="40">
        <v>28.766666666666669</v>
      </c>
      <c r="G480" s="40">
        <v>28.533333333333339</v>
      </c>
      <c r="H480" s="40">
        <v>29.333333333333336</v>
      </c>
      <c r="I480" s="40">
        <v>29.566666666666663</v>
      </c>
      <c r="J480" s="40">
        <v>29.733333333333334</v>
      </c>
      <c r="K480" s="31">
        <v>29.4</v>
      </c>
      <c r="L480" s="31">
        <v>29</v>
      </c>
      <c r="M480" s="31">
        <v>17.918399999999998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7616.7</v>
      </c>
      <c r="D481" s="40">
        <v>7558.8166666666666</v>
      </c>
      <c r="E481" s="40">
        <v>7477.6333333333332</v>
      </c>
      <c r="F481" s="40">
        <v>7338.5666666666666</v>
      </c>
      <c r="G481" s="40">
        <v>7257.3833333333332</v>
      </c>
      <c r="H481" s="40">
        <v>7697.8833333333332</v>
      </c>
      <c r="I481" s="40">
        <v>7779.0666666666657</v>
      </c>
      <c r="J481" s="40">
        <v>7918.1333333333332</v>
      </c>
      <c r="K481" s="31">
        <v>7640</v>
      </c>
      <c r="L481" s="31">
        <v>7419.75</v>
      </c>
      <c r="M481" s="31">
        <v>3.69346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36.049999999999997</v>
      </c>
      <c r="D482" s="40">
        <v>36.266666666666666</v>
      </c>
      <c r="E482" s="40">
        <v>35.733333333333334</v>
      </c>
      <c r="F482" s="40">
        <v>35.416666666666671</v>
      </c>
      <c r="G482" s="40">
        <v>34.88333333333334</v>
      </c>
      <c r="H482" s="40">
        <v>36.583333333333329</v>
      </c>
      <c r="I482" s="40">
        <v>37.11666666666666</v>
      </c>
      <c r="J482" s="40">
        <v>37.433333333333323</v>
      </c>
      <c r="K482" s="31">
        <v>36.799999999999997</v>
      </c>
      <c r="L482" s="31">
        <v>35.950000000000003</v>
      </c>
      <c r="M482" s="31">
        <v>54.327779999999997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1436.15</v>
      </c>
      <c r="D483" s="40">
        <v>1443.3333333333333</v>
      </c>
      <c r="E483" s="40">
        <v>1409.3166666666666</v>
      </c>
      <c r="F483" s="40">
        <v>1382.4833333333333</v>
      </c>
      <c r="G483" s="40">
        <v>1348.4666666666667</v>
      </c>
      <c r="H483" s="40">
        <v>1470.1666666666665</v>
      </c>
      <c r="I483" s="40">
        <v>1504.1833333333334</v>
      </c>
      <c r="J483" s="40">
        <v>1531.0166666666664</v>
      </c>
      <c r="K483" s="31">
        <v>1477.35</v>
      </c>
      <c r="L483" s="31">
        <v>1416.5</v>
      </c>
      <c r="M483" s="31">
        <v>12.752409999999999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657.65</v>
      </c>
      <c r="D484" s="40">
        <v>667.25</v>
      </c>
      <c r="E484" s="40">
        <v>644.5</v>
      </c>
      <c r="F484" s="40">
        <v>631.35</v>
      </c>
      <c r="G484" s="40">
        <v>608.6</v>
      </c>
      <c r="H484" s="40">
        <v>680.4</v>
      </c>
      <c r="I484" s="40">
        <v>703.15</v>
      </c>
      <c r="J484" s="40">
        <v>716.3</v>
      </c>
      <c r="K484" s="31">
        <v>690</v>
      </c>
      <c r="L484" s="31">
        <v>654.1</v>
      </c>
      <c r="M484" s="31">
        <v>37.10716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254.65</v>
      </c>
      <c r="D485" s="40">
        <v>254.38333333333333</v>
      </c>
      <c r="E485" s="40">
        <v>252.26666666666665</v>
      </c>
      <c r="F485" s="40">
        <v>249.88333333333333</v>
      </c>
      <c r="G485" s="40">
        <v>247.76666666666665</v>
      </c>
      <c r="H485" s="40">
        <v>256.76666666666665</v>
      </c>
      <c r="I485" s="40">
        <v>258.88333333333333</v>
      </c>
      <c r="J485" s="40">
        <v>261.26666666666665</v>
      </c>
      <c r="K485" s="31">
        <v>256.5</v>
      </c>
      <c r="L485" s="31">
        <v>252</v>
      </c>
      <c r="M485" s="31">
        <v>4.7107099999999997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3354.35</v>
      </c>
      <c r="D486" s="40">
        <v>3353.2000000000003</v>
      </c>
      <c r="E486" s="40">
        <v>3294.6500000000005</v>
      </c>
      <c r="F486" s="40">
        <v>3234.9500000000003</v>
      </c>
      <c r="G486" s="40">
        <v>3176.4000000000005</v>
      </c>
      <c r="H486" s="40">
        <v>3412.9000000000005</v>
      </c>
      <c r="I486" s="40">
        <v>3471.4500000000007</v>
      </c>
      <c r="J486" s="40">
        <v>3531.1500000000005</v>
      </c>
      <c r="K486" s="31">
        <v>3411.75</v>
      </c>
      <c r="L486" s="31">
        <v>3293.5</v>
      </c>
      <c r="M486" s="31">
        <v>0.19175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403.3</v>
      </c>
      <c r="D487" s="40">
        <v>406.34999999999997</v>
      </c>
      <c r="E487" s="40">
        <v>397.24999999999994</v>
      </c>
      <c r="F487" s="40">
        <v>391.2</v>
      </c>
      <c r="G487" s="40">
        <v>382.09999999999997</v>
      </c>
      <c r="H487" s="40">
        <v>412.39999999999992</v>
      </c>
      <c r="I487" s="40">
        <v>421.49999999999994</v>
      </c>
      <c r="J487" s="40">
        <v>427.5499999999999</v>
      </c>
      <c r="K487" s="31">
        <v>415.45</v>
      </c>
      <c r="L487" s="31">
        <v>400.3</v>
      </c>
      <c r="M487" s="31">
        <v>1.2505599999999999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3495.95</v>
      </c>
      <c r="D488" s="40">
        <v>3511.0333333333333</v>
      </c>
      <c r="E488" s="40">
        <v>3468.0666666666666</v>
      </c>
      <c r="F488" s="40">
        <v>3440.1833333333334</v>
      </c>
      <c r="G488" s="40">
        <v>3397.2166666666667</v>
      </c>
      <c r="H488" s="40">
        <v>3538.9166666666665</v>
      </c>
      <c r="I488" s="40">
        <v>3581.8833333333328</v>
      </c>
      <c r="J488" s="40">
        <v>3609.7666666666664</v>
      </c>
      <c r="K488" s="31">
        <v>3554</v>
      </c>
      <c r="L488" s="31">
        <v>3483.15</v>
      </c>
      <c r="M488" s="31">
        <v>8.3799999999999999E-2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782.85</v>
      </c>
      <c r="D489" s="40">
        <v>784.15000000000009</v>
      </c>
      <c r="E489" s="40">
        <v>774.85000000000014</v>
      </c>
      <c r="F489" s="40">
        <v>766.85</v>
      </c>
      <c r="G489" s="40">
        <v>757.55000000000007</v>
      </c>
      <c r="H489" s="40">
        <v>792.1500000000002</v>
      </c>
      <c r="I489" s="40">
        <v>801.45000000000016</v>
      </c>
      <c r="J489" s="40">
        <v>809.45000000000027</v>
      </c>
      <c r="K489" s="31">
        <v>793.45</v>
      </c>
      <c r="L489" s="31">
        <v>776.15</v>
      </c>
      <c r="M489" s="31">
        <v>1.5616399999999999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37.200000000000003</v>
      </c>
      <c r="D490" s="40">
        <v>37.5</v>
      </c>
      <c r="E490" s="40">
        <v>36.6</v>
      </c>
      <c r="F490" s="40">
        <v>36</v>
      </c>
      <c r="G490" s="40">
        <v>35.1</v>
      </c>
      <c r="H490" s="40">
        <v>38.1</v>
      </c>
      <c r="I490" s="40">
        <v>39.000000000000007</v>
      </c>
      <c r="J490" s="40">
        <v>39.6</v>
      </c>
      <c r="K490" s="31">
        <v>38.4</v>
      </c>
      <c r="L490" s="31">
        <v>36.9</v>
      </c>
      <c r="M490" s="31">
        <v>20.835629999999998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1434.05</v>
      </c>
      <c r="D491" s="40">
        <v>1432.9333333333334</v>
      </c>
      <c r="E491" s="40">
        <v>1401.1666666666667</v>
      </c>
      <c r="F491" s="40">
        <v>1368.2833333333333</v>
      </c>
      <c r="G491" s="40">
        <v>1336.5166666666667</v>
      </c>
      <c r="H491" s="40">
        <v>1465.8166666666668</v>
      </c>
      <c r="I491" s="40">
        <v>1497.5833333333333</v>
      </c>
      <c r="J491" s="40">
        <v>1530.4666666666669</v>
      </c>
      <c r="K491" s="31">
        <v>1464.7</v>
      </c>
      <c r="L491" s="31">
        <v>1400.05</v>
      </c>
      <c r="M491" s="31">
        <v>0.42831999999999998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1815.9</v>
      </c>
      <c r="D492" s="40">
        <v>1817.0666666666666</v>
      </c>
      <c r="E492" s="40">
        <v>1792.1333333333332</v>
      </c>
      <c r="F492" s="40">
        <v>1768.3666666666666</v>
      </c>
      <c r="G492" s="40">
        <v>1743.4333333333332</v>
      </c>
      <c r="H492" s="40">
        <v>1840.8333333333333</v>
      </c>
      <c r="I492" s="40">
        <v>1865.7666666666667</v>
      </c>
      <c r="J492" s="40">
        <v>1889.5333333333333</v>
      </c>
      <c r="K492" s="31">
        <v>1842</v>
      </c>
      <c r="L492" s="31">
        <v>1793.3</v>
      </c>
      <c r="M492" s="31">
        <v>1.7364999999999999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338.75</v>
      </c>
      <c r="D493" s="40">
        <v>340.0333333333333</v>
      </c>
      <c r="E493" s="40">
        <v>336.26666666666659</v>
      </c>
      <c r="F493" s="40">
        <v>333.7833333333333</v>
      </c>
      <c r="G493" s="40">
        <v>330.01666666666659</v>
      </c>
      <c r="H493" s="40">
        <v>342.51666666666659</v>
      </c>
      <c r="I493" s="40">
        <v>346.28333333333325</v>
      </c>
      <c r="J493" s="40">
        <v>348.76666666666659</v>
      </c>
      <c r="K493" s="31">
        <v>343.8</v>
      </c>
      <c r="L493" s="31">
        <v>337.55</v>
      </c>
      <c r="M493" s="31">
        <v>1.1171800000000001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751.05</v>
      </c>
      <c r="D494" s="40">
        <v>747.15</v>
      </c>
      <c r="E494" s="40">
        <v>739.9</v>
      </c>
      <c r="F494" s="40">
        <v>728.75</v>
      </c>
      <c r="G494" s="40">
        <v>721.5</v>
      </c>
      <c r="H494" s="40">
        <v>758.3</v>
      </c>
      <c r="I494" s="40">
        <v>765.55</v>
      </c>
      <c r="J494" s="40">
        <v>776.69999999999993</v>
      </c>
      <c r="K494" s="31">
        <v>754.4</v>
      </c>
      <c r="L494" s="31">
        <v>736</v>
      </c>
      <c r="M494" s="31">
        <v>4.4664400000000004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272.10000000000002</v>
      </c>
      <c r="D495" s="40">
        <v>270.93333333333334</v>
      </c>
      <c r="E495" s="40">
        <v>268.16666666666669</v>
      </c>
      <c r="F495" s="40">
        <v>264.23333333333335</v>
      </c>
      <c r="G495" s="40">
        <v>261.4666666666667</v>
      </c>
      <c r="H495" s="40">
        <v>274.86666666666667</v>
      </c>
      <c r="I495" s="40">
        <v>277.63333333333333</v>
      </c>
      <c r="J495" s="40">
        <v>281.56666666666666</v>
      </c>
      <c r="K495" s="31">
        <v>273.7</v>
      </c>
      <c r="L495" s="31">
        <v>267</v>
      </c>
      <c r="M495" s="31">
        <v>73.035899999999998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3162.7</v>
      </c>
      <c r="D496" s="40">
        <v>3143.5833333333335</v>
      </c>
      <c r="E496" s="40">
        <v>3042.2166666666672</v>
      </c>
      <c r="F496" s="40">
        <v>2921.7333333333336</v>
      </c>
      <c r="G496" s="40">
        <v>2820.3666666666672</v>
      </c>
      <c r="H496" s="40">
        <v>3264.0666666666671</v>
      </c>
      <c r="I496" s="40">
        <v>3365.4333333333329</v>
      </c>
      <c r="J496" s="40">
        <v>3485.916666666667</v>
      </c>
      <c r="K496" s="31">
        <v>3244.95</v>
      </c>
      <c r="L496" s="31">
        <v>3023.1</v>
      </c>
      <c r="M496" s="31">
        <v>1.5115400000000001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1947.5</v>
      </c>
      <c r="D497" s="40">
        <v>1946.0333333333335</v>
      </c>
      <c r="E497" s="40">
        <v>1922.0666666666671</v>
      </c>
      <c r="F497" s="40">
        <v>1896.6333333333334</v>
      </c>
      <c r="G497" s="40">
        <v>1872.666666666667</v>
      </c>
      <c r="H497" s="40">
        <v>1971.4666666666672</v>
      </c>
      <c r="I497" s="40">
        <v>1995.4333333333338</v>
      </c>
      <c r="J497" s="40">
        <v>2020.8666666666672</v>
      </c>
      <c r="K497" s="31">
        <v>1970</v>
      </c>
      <c r="L497" s="31">
        <v>1920.6</v>
      </c>
      <c r="M497" s="31">
        <v>0.46145999999999998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8.3000000000000007</v>
      </c>
      <c r="D498" s="40">
        <v>8.2999999999999989</v>
      </c>
      <c r="E498" s="40">
        <v>8.0999999999999979</v>
      </c>
      <c r="F498" s="40">
        <v>7.8999999999999986</v>
      </c>
      <c r="G498" s="40">
        <v>7.6999999999999975</v>
      </c>
      <c r="H498" s="40">
        <v>8.4999999999999982</v>
      </c>
      <c r="I498" s="40">
        <v>8.6999999999999975</v>
      </c>
      <c r="J498" s="40">
        <v>8.8999999999999986</v>
      </c>
      <c r="K498" s="31">
        <v>8.5</v>
      </c>
      <c r="L498" s="31">
        <v>8.1</v>
      </c>
      <c r="M498" s="31">
        <v>2194.8452600000001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1026.95</v>
      </c>
      <c r="D499" s="40">
        <v>1033.3</v>
      </c>
      <c r="E499" s="40">
        <v>1018.75</v>
      </c>
      <c r="F499" s="40">
        <v>1010.55</v>
      </c>
      <c r="G499" s="40">
        <v>996</v>
      </c>
      <c r="H499" s="40">
        <v>1041.5</v>
      </c>
      <c r="I499" s="40">
        <v>1056.0499999999997</v>
      </c>
      <c r="J499" s="40">
        <v>1064.25</v>
      </c>
      <c r="K499" s="31">
        <v>1047.8499999999999</v>
      </c>
      <c r="L499" s="31">
        <v>1025.0999999999999</v>
      </c>
      <c r="M499" s="31">
        <v>6.8684900000000004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7070.75</v>
      </c>
      <c r="D500" s="40">
        <v>7111.2666666666664</v>
      </c>
      <c r="E500" s="40">
        <v>7010.4833333333327</v>
      </c>
      <c r="F500" s="40">
        <v>6950.2166666666662</v>
      </c>
      <c r="G500" s="40">
        <v>6849.4333333333325</v>
      </c>
      <c r="H500" s="40">
        <v>7171.5333333333328</v>
      </c>
      <c r="I500" s="40">
        <v>7272.3166666666657</v>
      </c>
      <c r="J500" s="40">
        <v>7332.583333333333</v>
      </c>
      <c r="K500" s="31">
        <v>7212.05</v>
      </c>
      <c r="L500" s="31">
        <v>7051</v>
      </c>
      <c r="M500" s="31">
        <v>3.9980000000000002E-2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145.80000000000001</v>
      </c>
      <c r="D501" s="40">
        <v>147.06666666666669</v>
      </c>
      <c r="E501" s="40">
        <v>143.73333333333338</v>
      </c>
      <c r="F501" s="40">
        <v>141.66666666666669</v>
      </c>
      <c r="G501" s="40">
        <v>138.33333333333337</v>
      </c>
      <c r="H501" s="40">
        <v>149.13333333333338</v>
      </c>
      <c r="I501" s="40">
        <v>152.4666666666667</v>
      </c>
      <c r="J501" s="40">
        <v>154.53333333333339</v>
      </c>
      <c r="K501" s="31">
        <v>150.4</v>
      </c>
      <c r="L501" s="31">
        <v>145</v>
      </c>
      <c r="M501" s="31">
        <v>21.295919999999999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125.5</v>
      </c>
      <c r="D502" s="40">
        <v>125.96666666666665</v>
      </c>
      <c r="E502" s="40">
        <v>124.5333333333333</v>
      </c>
      <c r="F502" s="40">
        <v>123.56666666666665</v>
      </c>
      <c r="G502" s="40">
        <v>122.1333333333333</v>
      </c>
      <c r="H502" s="40">
        <v>126.93333333333331</v>
      </c>
      <c r="I502" s="40">
        <v>128.36666666666667</v>
      </c>
      <c r="J502" s="40">
        <v>129.33333333333331</v>
      </c>
      <c r="K502" s="31">
        <v>127.4</v>
      </c>
      <c r="L502" s="31">
        <v>125</v>
      </c>
      <c r="M502" s="31">
        <v>13.24222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548.25</v>
      </c>
      <c r="D503" s="40">
        <v>540.76666666666677</v>
      </c>
      <c r="E503" s="40">
        <v>531.63333333333355</v>
      </c>
      <c r="F503" s="40">
        <v>515.01666666666677</v>
      </c>
      <c r="G503" s="40">
        <v>505.88333333333355</v>
      </c>
      <c r="H503" s="40">
        <v>557.38333333333355</v>
      </c>
      <c r="I503" s="40">
        <v>566.51666666666677</v>
      </c>
      <c r="J503" s="40">
        <v>583.13333333333355</v>
      </c>
      <c r="K503" s="31">
        <v>549.9</v>
      </c>
      <c r="L503" s="31">
        <v>524.15</v>
      </c>
      <c r="M503" s="31">
        <v>3.9776500000000001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2224.9499999999998</v>
      </c>
      <c r="D504" s="40">
        <v>2217.0166666666664</v>
      </c>
      <c r="E504" s="40">
        <v>2190.0333333333328</v>
      </c>
      <c r="F504" s="40">
        <v>2155.1166666666663</v>
      </c>
      <c r="G504" s="40">
        <v>2128.1333333333328</v>
      </c>
      <c r="H504" s="40">
        <v>2251.9333333333329</v>
      </c>
      <c r="I504" s="40">
        <v>2278.9166666666665</v>
      </c>
      <c r="J504" s="40">
        <v>2313.833333333333</v>
      </c>
      <c r="K504" s="31">
        <v>2244</v>
      </c>
      <c r="L504" s="31">
        <v>2182.1</v>
      </c>
      <c r="M504" s="31">
        <v>1.94485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590.45000000000005</v>
      </c>
      <c r="D505" s="40">
        <v>593.06666666666672</v>
      </c>
      <c r="E505" s="40">
        <v>585.63333333333344</v>
      </c>
      <c r="F505" s="40">
        <v>580.81666666666672</v>
      </c>
      <c r="G505" s="40">
        <v>573.38333333333344</v>
      </c>
      <c r="H505" s="40">
        <v>597.88333333333344</v>
      </c>
      <c r="I505" s="40">
        <v>605.31666666666661</v>
      </c>
      <c r="J505" s="40">
        <v>610.13333333333344</v>
      </c>
      <c r="K505" s="31">
        <v>600.5</v>
      </c>
      <c r="L505" s="31">
        <v>588.25</v>
      </c>
      <c r="M505" s="31">
        <v>60.999029999999998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549.65</v>
      </c>
      <c r="D506" s="40">
        <v>553.44999999999993</v>
      </c>
      <c r="E506" s="40">
        <v>542.49999999999989</v>
      </c>
      <c r="F506" s="40">
        <v>535.34999999999991</v>
      </c>
      <c r="G506" s="40">
        <v>524.39999999999986</v>
      </c>
      <c r="H506" s="40">
        <v>560.59999999999991</v>
      </c>
      <c r="I506" s="40">
        <v>571.54999999999995</v>
      </c>
      <c r="J506" s="40">
        <v>578.69999999999993</v>
      </c>
      <c r="K506" s="31">
        <v>564.4</v>
      </c>
      <c r="L506" s="31">
        <v>546.29999999999995</v>
      </c>
      <c r="M506" s="31">
        <v>5.0642399999999999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13.3</v>
      </c>
      <c r="D507" s="40">
        <v>13.549999999999999</v>
      </c>
      <c r="E507" s="40">
        <v>12.999999999999998</v>
      </c>
      <c r="F507" s="40">
        <v>12.7</v>
      </c>
      <c r="G507" s="40">
        <v>12.149999999999999</v>
      </c>
      <c r="H507" s="40">
        <v>13.849999999999998</v>
      </c>
      <c r="I507" s="40">
        <v>14.399999999999999</v>
      </c>
      <c r="J507" s="40">
        <v>14.699999999999998</v>
      </c>
      <c r="K507" s="31">
        <v>14.1</v>
      </c>
      <c r="L507" s="31">
        <v>13.25</v>
      </c>
      <c r="M507" s="31">
        <v>2529.1636400000002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205.75</v>
      </c>
      <c r="D508" s="40">
        <v>206.5</v>
      </c>
      <c r="E508" s="40">
        <v>203.8</v>
      </c>
      <c r="F508" s="40">
        <v>201.85000000000002</v>
      </c>
      <c r="G508" s="40">
        <v>199.15000000000003</v>
      </c>
      <c r="H508" s="40">
        <v>208.45</v>
      </c>
      <c r="I508" s="40">
        <v>211.14999999999998</v>
      </c>
      <c r="J508" s="40">
        <v>213.09999999999997</v>
      </c>
      <c r="K508" s="31">
        <v>209.2</v>
      </c>
      <c r="L508" s="31">
        <v>204.55</v>
      </c>
      <c r="M508" s="31">
        <v>56.90399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388.35</v>
      </c>
      <c r="D509" s="40">
        <v>387.13333333333338</v>
      </c>
      <c r="E509" s="40">
        <v>377.86666666666679</v>
      </c>
      <c r="F509" s="40">
        <v>367.38333333333338</v>
      </c>
      <c r="G509" s="40">
        <v>358.11666666666679</v>
      </c>
      <c r="H509" s="40">
        <v>397.61666666666679</v>
      </c>
      <c r="I509" s="40">
        <v>406.88333333333333</v>
      </c>
      <c r="J509" s="40">
        <v>417.36666666666679</v>
      </c>
      <c r="K509" s="31">
        <v>396.4</v>
      </c>
      <c r="L509" s="31">
        <v>376.65</v>
      </c>
      <c r="M509" s="31">
        <v>18.436109999999999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2203.1</v>
      </c>
      <c r="D510" s="40">
        <v>2208.6833333333329</v>
      </c>
      <c r="E510" s="40">
        <v>2185.4166666666661</v>
      </c>
      <c r="F510" s="40">
        <v>2167.7333333333331</v>
      </c>
      <c r="G510" s="40">
        <v>2144.4666666666662</v>
      </c>
      <c r="H510" s="40">
        <v>2226.3666666666659</v>
      </c>
      <c r="I510" s="40">
        <v>2249.6333333333332</v>
      </c>
      <c r="J510" s="40">
        <v>2267.3166666666657</v>
      </c>
      <c r="K510" s="31">
        <v>2231.9499999999998</v>
      </c>
      <c r="L510" s="31">
        <v>2191</v>
      </c>
      <c r="M510" s="31">
        <v>0.13231999999999999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2108.1</v>
      </c>
      <c r="D511" s="40">
        <v>2117.5666666666666</v>
      </c>
      <c r="E511" s="40">
        <v>2070.5333333333333</v>
      </c>
      <c r="F511" s="40">
        <v>2032.9666666666667</v>
      </c>
      <c r="G511" s="40">
        <v>1985.9333333333334</v>
      </c>
      <c r="H511" s="40">
        <v>2155.1333333333332</v>
      </c>
      <c r="I511" s="40">
        <v>2202.1666666666661</v>
      </c>
      <c r="J511" s="40">
        <v>2239.7333333333331</v>
      </c>
      <c r="K511" s="31">
        <v>2164.6</v>
      </c>
      <c r="L511" s="31">
        <v>2080</v>
      </c>
      <c r="M511" s="31">
        <v>0.21561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51"/>
      <c r="B5" s="452"/>
      <c r="C5" s="451"/>
      <c r="D5" s="452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53" t="s">
        <v>589</v>
      </c>
      <c r="C7" s="452"/>
      <c r="D7" s="7">
        <f>Main!B10</f>
        <v>44404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44403</v>
      </c>
      <c r="B10" s="32">
        <v>539570</v>
      </c>
      <c r="C10" s="31" t="s">
        <v>1102</v>
      </c>
      <c r="D10" s="31" t="s">
        <v>1103</v>
      </c>
      <c r="E10" s="31" t="s">
        <v>599</v>
      </c>
      <c r="F10" s="92">
        <v>86400</v>
      </c>
      <c r="G10" s="32">
        <v>5.91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44403</v>
      </c>
      <c r="B11" s="32">
        <v>543230</v>
      </c>
      <c r="C11" s="31" t="s">
        <v>1104</v>
      </c>
      <c r="D11" s="31" t="s">
        <v>1105</v>
      </c>
      <c r="E11" s="31" t="s">
        <v>598</v>
      </c>
      <c r="F11" s="92">
        <v>30000</v>
      </c>
      <c r="G11" s="32">
        <v>56.73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44403</v>
      </c>
      <c r="B12" s="32">
        <v>542579</v>
      </c>
      <c r="C12" s="31" t="s">
        <v>1106</v>
      </c>
      <c r="D12" s="31" t="s">
        <v>1107</v>
      </c>
      <c r="E12" s="31" t="s">
        <v>598</v>
      </c>
      <c r="F12" s="92">
        <v>133719</v>
      </c>
      <c r="G12" s="32">
        <v>41.5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44403</v>
      </c>
      <c r="B13" s="32">
        <v>537492</v>
      </c>
      <c r="C13" s="31" t="s">
        <v>1108</v>
      </c>
      <c r="D13" s="31" t="s">
        <v>1076</v>
      </c>
      <c r="E13" s="31" t="s">
        <v>598</v>
      </c>
      <c r="F13" s="92">
        <v>70000</v>
      </c>
      <c r="G13" s="32">
        <v>4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44403</v>
      </c>
      <c r="B14" s="32">
        <v>526519</v>
      </c>
      <c r="C14" s="31" t="s">
        <v>1109</v>
      </c>
      <c r="D14" s="31" t="s">
        <v>1110</v>
      </c>
      <c r="E14" s="31" t="s">
        <v>598</v>
      </c>
      <c r="F14" s="92">
        <v>90611</v>
      </c>
      <c r="G14" s="32">
        <v>25.77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44403</v>
      </c>
      <c r="B15" s="32">
        <v>530109</v>
      </c>
      <c r="C15" s="31" t="s">
        <v>1059</v>
      </c>
      <c r="D15" s="31" t="s">
        <v>1111</v>
      </c>
      <c r="E15" s="31" t="s">
        <v>598</v>
      </c>
      <c r="F15" s="92">
        <v>60000</v>
      </c>
      <c r="G15" s="32">
        <v>13.72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44403</v>
      </c>
      <c r="B16" s="32">
        <v>530109</v>
      </c>
      <c r="C16" s="31" t="s">
        <v>1059</v>
      </c>
      <c r="D16" s="31" t="s">
        <v>1060</v>
      </c>
      <c r="E16" s="31" t="s">
        <v>598</v>
      </c>
      <c r="F16" s="92">
        <v>91200</v>
      </c>
      <c r="G16" s="32">
        <v>13.26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44403</v>
      </c>
      <c r="B17" s="32">
        <v>530109</v>
      </c>
      <c r="C17" s="31" t="s">
        <v>1059</v>
      </c>
      <c r="D17" s="31" t="s">
        <v>1060</v>
      </c>
      <c r="E17" s="31" t="s">
        <v>599</v>
      </c>
      <c r="F17" s="92">
        <v>91200</v>
      </c>
      <c r="G17" s="32">
        <v>13.4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44403</v>
      </c>
      <c r="B18" s="32">
        <v>542865</v>
      </c>
      <c r="C18" s="31" t="s">
        <v>1112</v>
      </c>
      <c r="D18" s="31" t="s">
        <v>1113</v>
      </c>
      <c r="E18" s="31" t="s">
        <v>598</v>
      </c>
      <c r="F18" s="92">
        <v>50000</v>
      </c>
      <c r="G18" s="32">
        <v>12.89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44403</v>
      </c>
      <c r="B19" s="32">
        <v>532668</v>
      </c>
      <c r="C19" s="31" t="s">
        <v>1114</v>
      </c>
      <c r="D19" s="31" t="s">
        <v>1115</v>
      </c>
      <c r="E19" s="31" t="s">
        <v>598</v>
      </c>
      <c r="F19" s="92">
        <v>225000</v>
      </c>
      <c r="G19" s="32">
        <v>229.27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44403</v>
      </c>
      <c r="B20" s="32">
        <v>532668</v>
      </c>
      <c r="C20" s="31" t="s">
        <v>1114</v>
      </c>
      <c r="D20" s="31" t="s">
        <v>1116</v>
      </c>
      <c r="E20" s="31" t="s">
        <v>599</v>
      </c>
      <c r="F20" s="92">
        <v>225000</v>
      </c>
      <c r="G20" s="32">
        <v>228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44403</v>
      </c>
      <c r="B21" s="32">
        <v>532668</v>
      </c>
      <c r="C21" s="31" t="s">
        <v>1114</v>
      </c>
      <c r="D21" s="31" t="s">
        <v>1117</v>
      </c>
      <c r="E21" s="31" t="s">
        <v>598</v>
      </c>
      <c r="F21" s="92">
        <v>275000</v>
      </c>
      <c r="G21" s="32">
        <v>227.64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44403</v>
      </c>
      <c r="B22" s="32">
        <v>532668</v>
      </c>
      <c r="C22" s="31" t="s">
        <v>1114</v>
      </c>
      <c r="D22" s="31" t="s">
        <v>1118</v>
      </c>
      <c r="E22" s="31" t="s">
        <v>599</v>
      </c>
      <c r="F22" s="92">
        <v>150000</v>
      </c>
      <c r="G22" s="32">
        <v>229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44403</v>
      </c>
      <c r="B23" s="32">
        <v>530309</v>
      </c>
      <c r="C23" s="31" t="s">
        <v>1061</v>
      </c>
      <c r="D23" s="31" t="s">
        <v>1062</v>
      </c>
      <c r="E23" s="31" t="s">
        <v>598</v>
      </c>
      <c r="F23" s="92">
        <v>20000</v>
      </c>
      <c r="G23" s="32">
        <v>112.4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44403</v>
      </c>
      <c r="B24" s="32">
        <v>530309</v>
      </c>
      <c r="C24" s="31" t="s">
        <v>1061</v>
      </c>
      <c r="D24" s="31" t="s">
        <v>1119</v>
      </c>
      <c r="E24" s="31" t="s">
        <v>599</v>
      </c>
      <c r="F24" s="92">
        <v>20000</v>
      </c>
      <c r="G24" s="32">
        <v>112.4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44403</v>
      </c>
      <c r="B25" s="32">
        <v>539770</v>
      </c>
      <c r="C25" s="31" t="s">
        <v>1063</v>
      </c>
      <c r="D25" s="31" t="s">
        <v>1120</v>
      </c>
      <c r="E25" s="31" t="s">
        <v>598</v>
      </c>
      <c r="F25" s="92">
        <v>50000</v>
      </c>
      <c r="G25" s="32">
        <v>4.79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44403</v>
      </c>
      <c r="B26" s="32">
        <v>539770</v>
      </c>
      <c r="C26" s="31" t="s">
        <v>1063</v>
      </c>
      <c r="D26" s="31" t="s">
        <v>1121</v>
      </c>
      <c r="E26" s="31" t="s">
        <v>598</v>
      </c>
      <c r="F26" s="92">
        <v>25000</v>
      </c>
      <c r="G26" s="32">
        <v>4.76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44403</v>
      </c>
      <c r="B27" s="32">
        <v>539770</v>
      </c>
      <c r="C27" s="31" t="s">
        <v>1063</v>
      </c>
      <c r="D27" s="31" t="s">
        <v>1064</v>
      </c>
      <c r="E27" s="31" t="s">
        <v>599</v>
      </c>
      <c r="F27" s="92">
        <v>21000</v>
      </c>
      <c r="G27" s="32">
        <v>4.79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44403</v>
      </c>
      <c r="B28" s="32">
        <v>539770</v>
      </c>
      <c r="C28" s="31" t="s">
        <v>1063</v>
      </c>
      <c r="D28" s="31" t="s">
        <v>1122</v>
      </c>
      <c r="E28" s="31" t="s">
        <v>598</v>
      </c>
      <c r="F28" s="92">
        <v>20000</v>
      </c>
      <c r="G28" s="32">
        <v>4.7699999999999996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44403</v>
      </c>
      <c r="B29" s="32">
        <v>539197</v>
      </c>
      <c r="C29" s="31" t="s">
        <v>1013</v>
      </c>
      <c r="D29" s="31" t="s">
        <v>1065</v>
      </c>
      <c r="E29" s="31" t="s">
        <v>598</v>
      </c>
      <c r="F29" s="92">
        <v>1200000</v>
      </c>
      <c r="G29" s="32">
        <v>0.8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44403</v>
      </c>
      <c r="B30" s="32">
        <v>539197</v>
      </c>
      <c r="C30" s="31" t="s">
        <v>1013</v>
      </c>
      <c r="D30" s="31" t="s">
        <v>1123</v>
      </c>
      <c r="E30" s="31" t="s">
        <v>599</v>
      </c>
      <c r="F30" s="92">
        <v>463200</v>
      </c>
      <c r="G30" s="32">
        <v>0.8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44403</v>
      </c>
      <c r="B31" s="32">
        <v>539197</v>
      </c>
      <c r="C31" s="31" t="s">
        <v>1013</v>
      </c>
      <c r="D31" s="31" t="s">
        <v>1036</v>
      </c>
      <c r="E31" s="31" t="s">
        <v>599</v>
      </c>
      <c r="F31" s="92">
        <v>1000000</v>
      </c>
      <c r="G31" s="32">
        <v>0.8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44403</v>
      </c>
      <c r="B32" s="32">
        <v>539197</v>
      </c>
      <c r="C32" s="31" t="s">
        <v>1013</v>
      </c>
      <c r="D32" s="31" t="s">
        <v>1037</v>
      </c>
      <c r="E32" s="31" t="s">
        <v>599</v>
      </c>
      <c r="F32" s="92">
        <v>1023997</v>
      </c>
      <c r="G32" s="32">
        <v>0.8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44403</v>
      </c>
      <c r="B33" s="32">
        <v>539197</v>
      </c>
      <c r="C33" s="31" t="s">
        <v>1013</v>
      </c>
      <c r="D33" s="31" t="s">
        <v>1124</v>
      </c>
      <c r="E33" s="31" t="s">
        <v>598</v>
      </c>
      <c r="F33" s="92">
        <v>400000</v>
      </c>
      <c r="G33" s="32">
        <v>0.8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44403</v>
      </c>
      <c r="B34" s="32">
        <v>540811</v>
      </c>
      <c r="C34" s="31" t="s">
        <v>1066</v>
      </c>
      <c r="D34" s="31" t="s">
        <v>1067</v>
      </c>
      <c r="E34" s="31" t="s">
        <v>599</v>
      </c>
      <c r="F34" s="92">
        <v>60000</v>
      </c>
      <c r="G34" s="32">
        <v>11.29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44403</v>
      </c>
      <c r="B35" s="32">
        <v>524818</v>
      </c>
      <c r="C35" s="31" t="s">
        <v>1069</v>
      </c>
      <c r="D35" s="31" t="s">
        <v>1125</v>
      </c>
      <c r="E35" s="31" t="s">
        <v>598</v>
      </c>
      <c r="F35" s="92">
        <v>25000</v>
      </c>
      <c r="G35" s="32">
        <v>112.19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44403</v>
      </c>
      <c r="B36" s="32">
        <v>535694</v>
      </c>
      <c r="C36" s="31" t="s">
        <v>1126</v>
      </c>
      <c r="D36" s="31" t="s">
        <v>1127</v>
      </c>
      <c r="E36" s="31" t="s">
        <v>598</v>
      </c>
      <c r="F36" s="92">
        <v>136689</v>
      </c>
      <c r="G36" s="32">
        <v>0.34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44403</v>
      </c>
      <c r="B37" s="32">
        <v>590018</v>
      </c>
      <c r="C37" s="31" t="s">
        <v>1128</v>
      </c>
      <c r="D37" s="31" t="s">
        <v>1129</v>
      </c>
      <c r="E37" s="31" t="s">
        <v>599</v>
      </c>
      <c r="F37" s="92">
        <v>42699</v>
      </c>
      <c r="G37" s="32">
        <v>157.34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44403</v>
      </c>
      <c r="B38" s="32">
        <v>590018</v>
      </c>
      <c r="C38" s="31" t="s">
        <v>1128</v>
      </c>
      <c r="D38" s="31" t="s">
        <v>1130</v>
      </c>
      <c r="E38" s="31" t="s">
        <v>598</v>
      </c>
      <c r="F38" s="92">
        <v>18186</v>
      </c>
      <c r="G38" s="32">
        <v>157.25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44403</v>
      </c>
      <c r="B39" s="32">
        <v>590018</v>
      </c>
      <c r="C39" s="31" t="s">
        <v>1128</v>
      </c>
      <c r="D39" s="31" t="s">
        <v>1130</v>
      </c>
      <c r="E39" s="31" t="s">
        <v>599</v>
      </c>
      <c r="F39" s="92">
        <v>594</v>
      </c>
      <c r="G39" s="32">
        <v>154.74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44403</v>
      </c>
      <c r="B40" s="32">
        <v>500184</v>
      </c>
      <c r="C40" s="31" t="s">
        <v>400</v>
      </c>
      <c r="D40" s="31" t="s">
        <v>1131</v>
      </c>
      <c r="E40" s="31" t="s">
        <v>599</v>
      </c>
      <c r="F40" s="92">
        <v>5000000</v>
      </c>
      <c r="G40" s="32">
        <v>52.75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44403</v>
      </c>
      <c r="B41" s="32">
        <v>500184</v>
      </c>
      <c r="C41" s="31" t="s">
        <v>400</v>
      </c>
      <c r="D41" s="31" t="s">
        <v>1132</v>
      </c>
      <c r="E41" s="31" t="s">
        <v>598</v>
      </c>
      <c r="F41" s="92">
        <v>2501558</v>
      </c>
      <c r="G41" s="32">
        <v>52.68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44403</v>
      </c>
      <c r="B42" s="32">
        <v>500184</v>
      </c>
      <c r="C42" s="31" t="s">
        <v>400</v>
      </c>
      <c r="D42" s="31" t="s">
        <v>1132</v>
      </c>
      <c r="E42" s="31" t="s">
        <v>599</v>
      </c>
      <c r="F42" s="92">
        <v>3510</v>
      </c>
      <c r="G42" s="32">
        <v>53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44403</v>
      </c>
      <c r="B43" s="32">
        <v>540134</v>
      </c>
      <c r="C43" s="31" t="s">
        <v>1070</v>
      </c>
      <c r="D43" s="31" t="s">
        <v>1133</v>
      </c>
      <c r="E43" s="31" t="s">
        <v>598</v>
      </c>
      <c r="F43" s="92">
        <v>53500</v>
      </c>
      <c r="G43" s="32">
        <v>4.1500000000000004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44403</v>
      </c>
      <c r="B44" s="32">
        <v>540134</v>
      </c>
      <c r="C44" s="31" t="s">
        <v>1070</v>
      </c>
      <c r="D44" s="31" t="s">
        <v>1134</v>
      </c>
      <c r="E44" s="31" t="s">
        <v>599</v>
      </c>
      <c r="F44" s="92">
        <v>71000</v>
      </c>
      <c r="G44" s="32">
        <v>4.1500000000000004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44403</v>
      </c>
      <c r="B45" s="32">
        <v>543286</v>
      </c>
      <c r="C45" s="31" t="s">
        <v>1135</v>
      </c>
      <c r="D45" s="31" t="s">
        <v>1136</v>
      </c>
      <c r="E45" s="31" t="s">
        <v>598</v>
      </c>
      <c r="F45" s="92">
        <v>30000</v>
      </c>
      <c r="G45" s="32">
        <v>19.52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44403</v>
      </c>
      <c r="B46" s="32">
        <v>543286</v>
      </c>
      <c r="C46" s="31" t="s">
        <v>1135</v>
      </c>
      <c r="D46" s="31" t="s">
        <v>1136</v>
      </c>
      <c r="E46" s="31" t="s">
        <v>599</v>
      </c>
      <c r="F46" s="92">
        <v>12000</v>
      </c>
      <c r="G46" s="32">
        <v>18.149999999999999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44403</v>
      </c>
      <c r="B47" s="32">
        <v>539679</v>
      </c>
      <c r="C47" s="31" t="s">
        <v>1137</v>
      </c>
      <c r="D47" s="31" t="s">
        <v>1138</v>
      </c>
      <c r="E47" s="31" t="s">
        <v>598</v>
      </c>
      <c r="F47" s="92">
        <v>100000</v>
      </c>
      <c r="G47" s="32">
        <v>10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44403</v>
      </c>
      <c r="B48" s="32">
        <v>539679</v>
      </c>
      <c r="C48" s="31" t="s">
        <v>1137</v>
      </c>
      <c r="D48" s="31" t="s">
        <v>1139</v>
      </c>
      <c r="E48" s="31" t="s">
        <v>598</v>
      </c>
      <c r="F48" s="92">
        <v>27500</v>
      </c>
      <c r="G48" s="32">
        <v>10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44403</v>
      </c>
      <c r="B49" s="32">
        <v>539679</v>
      </c>
      <c r="C49" s="31" t="s">
        <v>1137</v>
      </c>
      <c r="D49" s="31" t="s">
        <v>1140</v>
      </c>
      <c r="E49" s="31" t="s">
        <v>598</v>
      </c>
      <c r="F49" s="92">
        <v>31871</v>
      </c>
      <c r="G49" s="32">
        <v>10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44403</v>
      </c>
      <c r="B50" s="32">
        <v>539679</v>
      </c>
      <c r="C50" s="31" t="s">
        <v>1137</v>
      </c>
      <c r="D50" s="31" t="s">
        <v>1141</v>
      </c>
      <c r="E50" s="31" t="s">
        <v>598</v>
      </c>
      <c r="F50" s="92">
        <v>32129</v>
      </c>
      <c r="G50" s="32">
        <v>10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44403</v>
      </c>
      <c r="B51" s="32">
        <v>539679</v>
      </c>
      <c r="C51" s="31" t="s">
        <v>1137</v>
      </c>
      <c r="D51" s="31" t="s">
        <v>1142</v>
      </c>
      <c r="E51" s="31" t="s">
        <v>599</v>
      </c>
      <c r="F51" s="92">
        <v>200000</v>
      </c>
      <c r="G51" s="32">
        <v>10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44403</v>
      </c>
      <c r="B52" s="32">
        <v>505523</v>
      </c>
      <c r="C52" s="31" t="s">
        <v>1038</v>
      </c>
      <c r="D52" s="31" t="s">
        <v>1071</v>
      </c>
      <c r="E52" s="31" t="s">
        <v>599</v>
      </c>
      <c r="F52" s="92">
        <v>1300000</v>
      </c>
      <c r="G52" s="32">
        <v>0.55000000000000004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44403</v>
      </c>
      <c r="B53" s="32">
        <v>540704</v>
      </c>
      <c r="C53" s="31" t="s">
        <v>1143</v>
      </c>
      <c r="D53" s="31" t="s">
        <v>1144</v>
      </c>
      <c r="E53" s="31" t="s">
        <v>598</v>
      </c>
      <c r="F53" s="92">
        <v>203627</v>
      </c>
      <c r="G53" s="32">
        <v>1110.31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44403</v>
      </c>
      <c r="B54" s="32">
        <v>541337</v>
      </c>
      <c r="C54" s="31" t="s">
        <v>1145</v>
      </c>
      <c r="D54" s="31" t="s">
        <v>1146</v>
      </c>
      <c r="E54" s="31" t="s">
        <v>598</v>
      </c>
      <c r="F54" s="92">
        <v>9000</v>
      </c>
      <c r="G54" s="32">
        <v>28.92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44403</v>
      </c>
      <c r="B55" s="32">
        <v>541337</v>
      </c>
      <c r="C55" s="31" t="s">
        <v>1145</v>
      </c>
      <c r="D55" s="31" t="s">
        <v>1146</v>
      </c>
      <c r="E55" s="31" t="s">
        <v>599</v>
      </c>
      <c r="F55" s="92">
        <v>48000</v>
      </c>
      <c r="G55" s="32">
        <v>28.48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44403</v>
      </c>
      <c r="B56" s="32">
        <v>535910</v>
      </c>
      <c r="C56" s="31" t="s">
        <v>1147</v>
      </c>
      <c r="D56" s="31" t="s">
        <v>1076</v>
      </c>
      <c r="E56" s="31" t="s">
        <v>598</v>
      </c>
      <c r="F56" s="92">
        <v>70000</v>
      </c>
      <c r="G56" s="32">
        <v>5.04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44403</v>
      </c>
      <c r="B57" s="32">
        <v>539767</v>
      </c>
      <c r="C57" s="31" t="s">
        <v>1148</v>
      </c>
      <c r="D57" s="31" t="s">
        <v>1149</v>
      </c>
      <c r="E57" s="31" t="s">
        <v>598</v>
      </c>
      <c r="F57" s="92">
        <v>40350</v>
      </c>
      <c r="G57" s="32">
        <v>10.85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44403</v>
      </c>
      <c r="B58" s="32">
        <v>539521</v>
      </c>
      <c r="C58" s="31" t="s">
        <v>1072</v>
      </c>
      <c r="D58" s="31" t="s">
        <v>1076</v>
      </c>
      <c r="E58" s="31" t="s">
        <v>598</v>
      </c>
      <c r="F58" s="92">
        <v>20000</v>
      </c>
      <c r="G58" s="32">
        <v>16.649999999999999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44403</v>
      </c>
      <c r="B59" s="32">
        <v>539521</v>
      </c>
      <c r="C59" s="31" t="s">
        <v>1072</v>
      </c>
      <c r="D59" s="31" t="s">
        <v>1035</v>
      </c>
      <c r="E59" s="31" t="s">
        <v>598</v>
      </c>
      <c r="F59" s="92">
        <v>60000</v>
      </c>
      <c r="G59" s="32">
        <v>16.670000000000002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44403</v>
      </c>
      <c r="B60" s="32">
        <v>539521</v>
      </c>
      <c r="C60" s="31" t="s">
        <v>1072</v>
      </c>
      <c r="D60" s="31" t="s">
        <v>1073</v>
      </c>
      <c r="E60" s="31" t="s">
        <v>599</v>
      </c>
      <c r="F60" s="92">
        <v>50000</v>
      </c>
      <c r="G60" s="32">
        <v>16.670000000000002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44403</v>
      </c>
      <c r="B61" s="32">
        <v>542628</v>
      </c>
      <c r="C61" s="31" t="s">
        <v>1150</v>
      </c>
      <c r="D61" s="31" t="s">
        <v>1151</v>
      </c>
      <c r="E61" s="31" t="s">
        <v>598</v>
      </c>
      <c r="F61" s="92">
        <v>150000</v>
      </c>
      <c r="G61" s="32">
        <v>26.4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44403</v>
      </c>
      <c r="B62" s="32">
        <v>526415</v>
      </c>
      <c r="C62" s="20" t="s">
        <v>1152</v>
      </c>
      <c r="D62" s="20" t="s">
        <v>1153</v>
      </c>
      <c r="E62" s="31" t="s">
        <v>599</v>
      </c>
      <c r="F62" s="92">
        <v>200000</v>
      </c>
      <c r="G62" s="32">
        <v>31.65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44403</v>
      </c>
      <c r="B63" s="32">
        <v>540198</v>
      </c>
      <c r="C63" s="31" t="s">
        <v>987</v>
      </c>
      <c r="D63" s="31" t="s">
        <v>1039</v>
      </c>
      <c r="E63" s="31" t="s">
        <v>599</v>
      </c>
      <c r="F63" s="92">
        <v>40503</v>
      </c>
      <c r="G63" s="32">
        <v>40.93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44403</v>
      </c>
      <c r="B64" s="32">
        <v>540198</v>
      </c>
      <c r="C64" s="31" t="s">
        <v>987</v>
      </c>
      <c r="D64" s="31" t="s">
        <v>1154</v>
      </c>
      <c r="E64" s="31" t="s">
        <v>598</v>
      </c>
      <c r="F64" s="92">
        <v>27200</v>
      </c>
      <c r="G64" s="32">
        <v>40.840000000000003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44403</v>
      </c>
      <c r="B65" s="32">
        <v>540198</v>
      </c>
      <c r="C65" s="31" t="s">
        <v>987</v>
      </c>
      <c r="D65" s="31" t="s">
        <v>1154</v>
      </c>
      <c r="E65" s="31" t="s">
        <v>599</v>
      </c>
      <c r="F65" s="92">
        <v>27200</v>
      </c>
      <c r="G65" s="32">
        <v>41.03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44403</v>
      </c>
      <c r="B66" s="32">
        <v>540198</v>
      </c>
      <c r="C66" s="31" t="s">
        <v>987</v>
      </c>
      <c r="D66" s="31" t="s">
        <v>1155</v>
      </c>
      <c r="E66" s="31" t="s">
        <v>599</v>
      </c>
      <c r="F66" s="92">
        <v>32000</v>
      </c>
      <c r="G66" s="32">
        <v>40.799999999999997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44403</v>
      </c>
      <c r="B67" s="32">
        <v>539291</v>
      </c>
      <c r="C67" s="31" t="s">
        <v>1014</v>
      </c>
      <c r="D67" s="31" t="s">
        <v>1040</v>
      </c>
      <c r="E67" s="31" t="s">
        <v>599</v>
      </c>
      <c r="F67" s="92">
        <v>23345</v>
      </c>
      <c r="G67" s="32">
        <v>13.55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44403</v>
      </c>
      <c r="B68" s="32">
        <v>519359</v>
      </c>
      <c r="C68" s="31" t="s">
        <v>1156</v>
      </c>
      <c r="D68" s="31" t="s">
        <v>1075</v>
      </c>
      <c r="E68" s="31" t="s">
        <v>598</v>
      </c>
      <c r="F68" s="92">
        <v>35132</v>
      </c>
      <c r="G68" s="32">
        <v>63.71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44403</v>
      </c>
      <c r="B69" s="32">
        <v>519359</v>
      </c>
      <c r="C69" s="31" t="s">
        <v>1156</v>
      </c>
      <c r="D69" s="31" t="s">
        <v>1075</v>
      </c>
      <c r="E69" s="31" t="s">
        <v>599</v>
      </c>
      <c r="F69" s="92">
        <v>629</v>
      </c>
      <c r="G69" s="32">
        <v>66.5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44403</v>
      </c>
      <c r="B70" s="32">
        <v>539309</v>
      </c>
      <c r="C70" s="31" t="s">
        <v>1157</v>
      </c>
      <c r="D70" s="31" t="s">
        <v>1158</v>
      </c>
      <c r="E70" s="31" t="s">
        <v>599</v>
      </c>
      <c r="F70" s="92">
        <v>186205</v>
      </c>
      <c r="G70" s="32">
        <v>139.13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44403</v>
      </c>
      <c r="B71" s="32">
        <v>539309</v>
      </c>
      <c r="C71" s="31" t="s">
        <v>1157</v>
      </c>
      <c r="D71" s="31" t="s">
        <v>1159</v>
      </c>
      <c r="E71" s="31" t="s">
        <v>598</v>
      </c>
      <c r="F71" s="92">
        <v>25000</v>
      </c>
      <c r="G71" s="32">
        <v>139.1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44403</v>
      </c>
      <c r="B72" s="32">
        <v>539309</v>
      </c>
      <c r="C72" s="31" t="s">
        <v>1157</v>
      </c>
      <c r="D72" s="31" t="s">
        <v>1160</v>
      </c>
      <c r="E72" s="31" t="s">
        <v>598</v>
      </c>
      <c r="F72" s="92">
        <v>50000</v>
      </c>
      <c r="G72" s="32">
        <v>139.1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44403</v>
      </c>
      <c r="B73" s="32">
        <v>539309</v>
      </c>
      <c r="C73" s="31" t="s">
        <v>1157</v>
      </c>
      <c r="D73" s="31" t="s">
        <v>1159</v>
      </c>
      <c r="E73" s="31" t="s">
        <v>599</v>
      </c>
      <c r="F73" s="92">
        <v>95559</v>
      </c>
      <c r="G73" s="32">
        <v>139.15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44403</v>
      </c>
      <c r="B74" s="32">
        <v>539309</v>
      </c>
      <c r="C74" s="31" t="s">
        <v>1157</v>
      </c>
      <c r="D74" s="31" t="s">
        <v>1160</v>
      </c>
      <c r="E74" s="31" t="s">
        <v>599</v>
      </c>
      <c r="F74" s="92">
        <v>100000</v>
      </c>
      <c r="G74" s="32">
        <v>139.27000000000001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44403</v>
      </c>
      <c r="B75" s="32">
        <v>539309</v>
      </c>
      <c r="C75" s="31" t="s">
        <v>1157</v>
      </c>
      <c r="D75" s="31" t="s">
        <v>1161</v>
      </c>
      <c r="E75" s="31" t="s">
        <v>598</v>
      </c>
      <c r="F75" s="92">
        <v>100000</v>
      </c>
      <c r="G75" s="32">
        <v>139.1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44403</v>
      </c>
      <c r="B76" s="32">
        <v>539673</v>
      </c>
      <c r="C76" s="31" t="s">
        <v>1162</v>
      </c>
      <c r="D76" s="31" t="s">
        <v>1163</v>
      </c>
      <c r="E76" s="31" t="s">
        <v>598</v>
      </c>
      <c r="F76" s="92">
        <v>29501</v>
      </c>
      <c r="G76" s="32">
        <v>7.58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44403</v>
      </c>
      <c r="B77" s="32">
        <v>539673</v>
      </c>
      <c r="C77" s="31" t="s">
        <v>1162</v>
      </c>
      <c r="D77" s="31" t="s">
        <v>1164</v>
      </c>
      <c r="E77" s="31" t="s">
        <v>599</v>
      </c>
      <c r="F77" s="92">
        <v>29500</v>
      </c>
      <c r="G77" s="32">
        <v>7.58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44403</v>
      </c>
      <c r="B78" s="32">
        <v>540175</v>
      </c>
      <c r="C78" s="31" t="s">
        <v>1165</v>
      </c>
      <c r="D78" s="31" t="s">
        <v>1166</v>
      </c>
      <c r="E78" s="31" t="s">
        <v>598</v>
      </c>
      <c r="F78" s="92">
        <v>25124</v>
      </c>
      <c r="G78" s="32">
        <v>13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44403</v>
      </c>
      <c r="B79" s="32">
        <v>531215</v>
      </c>
      <c r="C79" s="31" t="s">
        <v>1074</v>
      </c>
      <c r="D79" s="31" t="s">
        <v>1075</v>
      </c>
      <c r="E79" s="31" t="s">
        <v>598</v>
      </c>
      <c r="F79" s="92">
        <v>3500</v>
      </c>
      <c r="G79" s="32">
        <v>67.92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44403</v>
      </c>
      <c r="B80" s="32">
        <v>531215</v>
      </c>
      <c r="C80" s="31" t="s">
        <v>1074</v>
      </c>
      <c r="D80" s="31" t="s">
        <v>1075</v>
      </c>
      <c r="E80" s="31" t="s">
        <v>599</v>
      </c>
      <c r="F80" s="92">
        <v>63500</v>
      </c>
      <c r="G80" s="32">
        <v>67.09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44403</v>
      </c>
      <c r="B81" s="32">
        <v>531215</v>
      </c>
      <c r="C81" s="31" t="s">
        <v>1074</v>
      </c>
      <c r="D81" s="31" t="s">
        <v>1167</v>
      </c>
      <c r="E81" s="31" t="s">
        <v>598</v>
      </c>
      <c r="F81" s="92">
        <v>50000</v>
      </c>
      <c r="G81" s="32">
        <v>70.38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44403</v>
      </c>
      <c r="B82" s="32">
        <v>530525</v>
      </c>
      <c r="C82" s="31" t="s">
        <v>1168</v>
      </c>
      <c r="D82" s="31" t="s">
        <v>1169</v>
      </c>
      <c r="E82" s="31" t="s">
        <v>598</v>
      </c>
      <c r="F82" s="92">
        <v>35712</v>
      </c>
      <c r="G82" s="32">
        <v>3.79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44403</v>
      </c>
      <c r="B83" s="32">
        <v>538975</v>
      </c>
      <c r="C83" s="31" t="s">
        <v>1170</v>
      </c>
      <c r="D83" s="31" t="s">
        <v>1171</v>
      </c>
      <c r="E83" s="31" t="s">
        <v>599</v>
      </c>
      <c r="F83" s="92">
        <v>1063000</v>
      </c>
      <c r="G83" s="32">
        <v>15.07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44403</v>
      </c>
      <c r="B84" s="32">
        <v>539833</v>
      </c>
      <c r="C84" s="31" t="s">
        <v>1041</v>
      </c>
      <c r="D84" s="31" t="s">
        <v>1172</v>
      </c>
      <c r="E84" s="31" t="s">
        <v>598</v>
      </c>
      <c r="F84" s="92">
        <v>395002</v>
      </c>
      <c r="G84" s="32">
        <v>0.44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44403</v>
      </c>
      <c r="B85" s="32">
        <v>524642</v>
      </c>
      <c r="C85" s="31" t="s">
        <v>1173</v>
      </c>
      <c r="D85" s="31" t="s">
        <v>1174</v>
      </c>
      <c r="E85" s="31" t="s">
        <v>598</v>
      </c>
      <c r="F85" s="92">
        <v>225050</v>
      </c>
      <c r="G85" s="32">
        <v>1.37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44403</v>
      </c>
      <c r="B86" s="32">
        <v>524642</v>
      </c>
      <c r="C86" s="31" t="s">
        <v>1173</v>
      </c>
      <c r="D86" s="31" t="s">
        <v>1175</v>
      </c>
      <c r="E86" s="31" t="s">
        <v>598</v>
      </c>
      <c r="F86" s="92">
        <v>270000</v>
      </c>
      <c r="G86" s="32">
        <v>1.37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44403</v>
      </c>
      <c r="B87" s="32">
        <v>524642</v>
      </c>
      <c r="C87" s="31" t="s">
        <v>1173</v>
      </c>
      <c r="D87" s="31" t="s">
        <v>1174</v>
      </c>
      <c r="E87" s="31" t="s">
        <v>599</v>
      </c>
      <c r="F87" s="92">
        <v>50</v>
      </c>
      <c r="G87" s="32">
        <v>1.31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44403</v>
      </c>
      <c r="B88" s="32">
        <v>513472</v>
      </c>
      <c r="C88" s="31" t="s">
        <v>1176</v>
      </c>
      <c r="D88" s="31" t="s">
        <v>1177</v>
      </c>
      <c r="E88" s="31" t="s">
        <v>598</v>
      </c>
      <c r="F88" s="92">
        <v>39490</v>
      </c>
      <c r="G88" s="32">
        <v>64.650000000000006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44403</v>
      </c>
      <c r="B89" s="32">
        <v>513472</v>
      </c>
      <c r="C89" s="31" t="s">
        <v>1176</v>
      </c>
      <c r="D89" s="31" t="s">
        <v>1178</v>
      </c>
      <c r="E89" s="31" t="s">
        <v>599</v>
      </c>
      <c r="F89" s="92">
        <v>55000</v>
      </c>
      <c r="G89" s="32">
        <v>64.45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44403</v>
      </c>
      <c r="B90" s="32">
        <v>513472</v>
      </c>
      <c r="C90" s="31" t="s">
        <v>1176</v>
      </c>
      <c r="D90" s="31" t="s">
        <v>1179</v>
      </c>
      <c r="E90" s="31" t="s">
        <v>599</v>
      </c>
      <c r="F90" s="92">
        <v>55000</v>
      </c>
      <c r="G90" s="32">
        <v>64.650000000000006</v>
      </c>
      <c r="H90" s="32" t="s">
        <v>315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44403</v>
      </c>
      <c r="B91" s="32">
        <v>513472</v>
      </c>
      <c r="C91" s="31" t="s">
        <v>1176</v>
      </c>
      <c r="D91" s="31" t="s">
        <v>1180</v>
      </c>
      <c r="E91" s="31" t="s">
        <v>598</v>
      </c>
      <c r="F91" s="92">
        <v>1000</v>
      </c>
      <c r="G91" s="32">
        <v>64.650000000000006</v>
      </c>
      <c r="H91" s="32" t="s">
        <v>315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44403</v>
      </c>
      <c r="B92" s="32">
        <v>513472</v>
      </c>
      <c r="C92" s="31" t="s">
        <v>1176</v>
      </c>
      <c r="D92" s="31" t="s">
        <v>1180</v>
      </c>
      <c r="E92" s="31" t="s">
        <v>599</v>
      </c>
      <c r="F92" s="92">
        <v>38600</v>
      </c>
      <c r="G92" s="32">
        <v>64.650000000000006</v>
      </c>
      <c r="H92" s="32" t="s">
        <v>315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44403</v>
      </c>
      <c r="B93" s="32">
        <v>513472</v>
      </c>
      <c r="C93" s="31" t="s">
        <v>1176</v>
      </c>
      <c r="D93" s="31" t="s">
        <v>1181</v>
      </c>
      <c r="E93" s="31" t="s">
        <v>598</v>
      </c>
      <c r="F93" s="92">
        <v>50000</v>
      </c>
      <c r="G93" s="32">
        <v>64.650000000000006</v>
      </c>
      <c r="H93" s="32" t="s">
        <v>315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44403</v>
      </c>
      <c r="B94" s="32">
        <v>543310</v>
      </c>
      <c r="C94" s="31" t="s">
        <v>1182</v>
      </c>
      <c r="D94" s="31" t="s">
        <v>1183</v>
      </c>
      <c r="E94" s="31" t="s">
        <v>598</v>
      </c>
      <c r="F94" s="92">
        <v>10000</v>
      </c>
      <c r="G94" s="32">
        <v>61.05</v>
      </c>
      <c r="H94" s="32" t="s">
        <v>315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44403</v>
      </c>
      <c r="B95" s="32">
        <v>503657</v>
      </c>
      <c r="C95" s="31" t="s">
        <v>1184</v>
      </c>
      <c r="D95" s="31" t="s">
        <v>1185</v>
      </c>
      <c r="E95" s="31" t="s">
        <v>599</v>
      </c>
      <c r="F95" s="92">
        <v>58296</v>
      </c>
      <c r="G95" s="32">
        <v>14.08</v>
      </c>
      <c r="H95" s="32" t="s">
        <v>315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44403</v>
      </c>
      <c r="B96" s="32">
        <v>531025</v>
      </c>
      <c r="C96" s="31" t="s">
        <v>1079</v>
      </c>
      <c r="D96" s="31" t="s">
        <v>1186</v>
      </c>
      <c r="E96" s="31" t="s">
        <v>599</v>
      </c>
      <c r="F96" s="92">
        <v>297791</v>
      </c>
      <c r="G96" s="32">
        <v>1.49</v>
      </c>
      <c r="H96" s="32" t="s">
        <v>315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44403</v>
      </c>
      <c r="B97" s="32">
        <v>539222</v>
      </c>
      <c r="C97" s="31" t="s">
        <v>1187</v>
      </c>
      <c r="D97" s="31" t="s">
        <v>1077</v>
      </c>
      <c r="E97" s="31" t="s">
        <v>599</v>
      </c>
      <c r="F97" s="92">
        <v>50000</v>
      </c>
      <c r="G97" s="32">
        <v>9.23</v>
      </c>
      <c r="H97" s="32" t="s">
        <v>315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44403</v>
      </c>
      <c r="B98" s="32">
        <v>531404</v>
      </c>
      <c r="C98" s="31" t="s">
        <v>1188</v>
      </c>
      <c r="D98" s="31" t="s">
        <v>600</v>
      </c>
      <c r="E98" s="31" t="s">
        <v>599</v>
      </c>
      <c r="F98" s="92">
        <v>1732379</v>
      </c>
      <c r="G98" s="32">
        <v>1.61</v>
      </c>
      <c r="H98" s="32" t="s">
        <v>315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44403</v>
      </c>
      <c r="B99" s="32">
        <v>531404</v>
      </c>
      <c r="C99" s="31" t="s">
        <v>1188</v>
      </c>
      <c r="D99" s="31" t="s">
        <v>1189</v>
      </c>
      <c r="E99" s="31" t="s">
        <v>599</v>
      </c>
      <c r="F99" s="92">
        <v>1031671</v>
      </c>
      <c r="G99" s="32">
        <v>1.61</v>
      </c>
      <c r="H99" s="32" t="s">
        <v>315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44403</v>
      </c>
      <c r="B100" s="32">
        <v>531404</v>
      </c>
      <c r="C100" s="31" t="s">
        <v>1188</v>
      </c>
      <c r="D100" s="31" t="s">
        <v>1190</v>
      </c>
      <c r="E100" s="31" t="s">
        <v>599</v>
      </c>
      <c r="F100" s="92">
        <v>557294</v>
      </c>
      <c r="G100" s="32">
        <v>1.59</v>
      </c>
      <c r="H100" s="32" t="s">
        <v>315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44403</v>
      </c>
      <c r="B101" s="32">
        <v>531404</v>
      </c>
      <c r="C101" s="31" t="s">
        <v>1188</v>
      </c>
      <c r="D101" s="31" t="s">
        <v>1191</v>
      </c>
      <c r="E101" s="31" t="s">
        <v>599</v>
      </c>
      <c r="F101" s="92">
        <v>500000</v>
      </c>
      <c r="G101" s="32">
        <v>1.61</v>
      </c>
      <c r="H101" s="32" t="s">
        <v>315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44403</v>
      </c>
      <c r="B102" s="32">
        <v>531404</v>
      </c>
      <c r="C102" s="31" t="s">
        <v>1188</v>
      </c>
      <c r="D102" s="31" t="s">
        <v>1192</v>
      </c>
      <c r="E102" s="31" t="s">
        <v>599</v>
      </c>
      <c r="F102" s="92">
        <v>350000</v>
      </c>
      <c r="G102" s="32">
        <v>1.61</v>
      </c>
      <c r="H102" s="32" t="s">
        <v>315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44403</v>
      </c>
      <c r="B103" s="32">
        <v>531404</v>
      </c>
      <c r="C103" s="31" t="s">
        <v>1188</v>
      </c>
      <c r="D103" s="31" t="s">
        <v>1193</v>
      </c>
      <c r="E103" s="31" t="s">
        <v>599</v>
      </c>
      <c r="F103" s="92">
        <v>266000</v>
      </c>
      <c r="G103" s="32">
        <v>1.61</v>
      </c>
      <c r="H103" s="32" t="s">
        <v>315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44403</v>
      </c>
      <c r="B104" s="32">
        <v>531404</v>
      </c>
      <c r="C104" s="31" t="s">
        <v>1188</v>
      </c>
      <c r="D104" s="31" t="s">
        <v>1194</v>
      </c>
      <c r="E104" s="31" t="s">
        <v>599</v>
      </c>
      <c r="F104" s="92">
        <v>609109</v>
      </c>
      <c r="G104" s="32">
        <v>1.61</v>
      </c>
      <c r="H104" s="32" t="s">
        <v>315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44403</v>
      </c>
      <c r="B105" s="32">
        <v>531404</v>
      </c>
      <c r="C105" s="31" t="s">
        <v>1188</v>
      </c>
      <c r="D105" s="31" t="s">
        <v>1068</v>
      </c>
      <c r="E105" s="31" t="s">
        <v>599</v>
      </c>
      <c r="F105" s="92">
        <v>500000</v>
      </c>
      <c r="G105" s="32">
        <v>1.6</v>
      </c>
      <c r="H105" s="32" t="s">
        <v>315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44403</v>
      </c>
      <c r="B106" s="32">
        <v>531404</v>
      </c>
      <c r="C106" s="31" t="s">
        <v>1188</v>
      </c>
      <c r="D106" s="31" t="s">
        <v>1195</v>
      </c>
      <c r="E106" s="31" t="s">
        <v>599</v>
      </c>
      <c r="F106" s="92">
        <v>500000</v>
      </c>
      <c r="G106" s="32">
        <v>1.61</v>
      </c>
      <c r="H106" s="32" t="s">
        <v>315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44403</v>
      </c>
      <c r="B107" s="32" t="s">
        <v>1196</v>
      </c>
      <c r="C107" s="31" t="s">
        <v>1197</v>
      </c>
      <c r="D107" s="31" t="s">
        <v>1198</v>
      </c>
      <c r="E107" s="31" t="s">
        <v>598</v>
      </c>
      <c r="F107" s="92">
        <v>91837</v>
      </c>
      <c r="G107" s="32">
        <v>250.67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44403</v>
      </c>
      <c r="B108" s="32" t="s">
        <v>1199</v>
      </c>
      <c r="C108" s="31" t="s">
        <v>1200</v>
      </c>
      <c r="D108" s="31" t="s">
        <v>602</v>
      </c>
      <c r="E108" s="31" t="s">
        <v>598</v>
      </c>
      <c r="F108" s="92">
        <v>39541</v>
      </c>
      <c r="G108" s="32">
        <v>259.79000000000002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44403</v>
      </c>
      <c r="B109" s="32" t="s">
        <v>315</v>
      </c>
      <c r="C109" s="31" t="s">
        <v>1201</v>
      </c>
      <c r="D109" s="31" t="s">
        <v>602</v>
      </c>
      <c r="E109" s="31" t="s">
        <v>598</v>
      </c>
      <c r="F109" s="92">
        <v>287797</v>
      </c>
      <c r="G109" s="32">
        <v>1226.75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44403</v>
      </c>
      <c r="B110" s="32" t="s">
        <v>336</v>
      </c>
      <c r="C110" s="31" t="s">
        <v>1202</v>
      </c>
      <c r="D110" s="31" t="s">
        <v>1203</v>
      </c>
      <c r="E110" s="31" t="s">
        <v>598</v>
      </c>
      <c r="F110" s="92">
        <v>464203</v>
      </c>
      <c r="G110" s="32">
        <v>908.91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44403</v>
      </c>
      <c r="B111" s="32" t="s">
        <v>1204</v>
      </c>
      <c r="C111" s="31" t="s">
        <v>1205</v>
      </c>
      <c r="D111" s="31" t="s">
        <v>1206</v>
      </c>
      <c r="E111" s="31" t="s">
        <v>598</v>
      </c>
      <c r="F111" s="92">
        <v>76017</v>
      </c>
      <c r="G111" s="32">
        <v>107.6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44403</v>
      </c>
      <c r="B112" s="32" t="s">
        <v>1207</v>
      </c>
      <c r="C112" s="31" t="s">
        <v>1208</v>
      </c>
      <c r="D112" s="31" t="s">
        <v>1044</v>
      </c>
      <c r="E112" s="31" t="s">
        <v>598</v>
      </c>
      <c r="F112" s="92">
        <v>5337</v>
      </c>
      <c r="G112" s="32">
        <v>183.62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44403</v>
      </c>
      <c r="B113" s="32" t="s">
        <v>1209</v>
      </c>
      <c r="C113" s="31" t="s">
        <v>1210</v>
      </c>
      <c r="D113" s="31" t="s">
        <v>1211</v>
      </c>
      <c r="E113" s="31" t="s">
        <v>598</v>
      </c>
      <c r="F113" s="92">
        <v>230007</v>
      </c>
      <c r="G113" s="32">
        <v>218.7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44403</v>
      </c>
      <c r="B114" s="32" t="s">
        <v>1209</v>
      </c>
      <c r="C114" s="31" t="s">
        <v>1210</v>
      </c>
      <c r="D114" s="31" t="s">
        <v>1212</v>
      </c>
      <c r="E114" s="31" t="s">
        <v>598</v>
      </c>
      <c r="F114" s="92">
        <v>125000</v>
      </c>
      <c r="G114" s="32">
        <v>226.21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44403</v>
      </c>
      <c r="B115" s="32" t="s">
        <v>1209</v>
      </c>
      <c r="C115" s="31" t="s">
        <v>1210</v>
      </c>
      <c r="D115" s="31" t="s">
        <v>600</v>
      </c>
      <c r="E115" s="31" t="s">
        <v>598</v>
      </c>
      <c r="F115" s="92">
        <v>253889</v>
      </c>
      <c r="G115" s="32">
        <v>218.27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44403</v>
      </c>
      <c r="B116" s="32" t="s">
        <v>1213</v>
      </c>
      <c r="C116" s="31" t="s">
        <v>1214</v>
      </c>
      <c r="D116" s="31" t="s">
        <v>1129</v>
      </c>
      <c r="E116" s="31" t="s">
        <v>598</v>
      </c>
      <c r="F116" s="92">
        <v>65664</v>
      </c>
      <c r="G116" s="32">
        <v>157.81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44403</v>
      </c>
      <c r="B117" s="32" t="s">
        <v>400</v>
      </c>
      <c r="C117" s="31" t="s">
        <v>1215</v>
      </c>
      <c r="D117" s="31" t="s">
        <v>1216</v>
      </c>
      <c r="E117" s="31" t="s">
        <v>598</v>
      </c>
      <c r="F117" s="92">
        <v>1632053</v>
      </c>
      <c r="G117" s="32">
        <v>52.96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44403</v>
      </c>
      <c r="B118" s="32" t="s">
        <v>1217</v>
      </c>
      <c r="C118" s="31" t="s">
        <v>1218</v>
      </c>
      <c r="D118" s="31" t="s">
        <v>1219</v>
      </c>
      <c r="E118" s="31" t="s">
        <v>598</v>
      </c>
      <c r="F118" s="92">
        <v>60000</v>
      </c>
      <c r="G118" s="32">
        <v>14.13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44403</v>
      </c>
      <c r="B119" s="32" t="s">
        <v>1217</v>
      </c>
      <c r="C119" s="31" t="s">
        <v>1218</v>
      </c>
      <c r="D119" s="31" t="s">
        <v>1220</v>
      </c>
      <c r="E119" s="31" t="s">
        <v>598</v>
      </c>
      <c r="F119" s="92">
        <v>50000</v>
      </c>
      <c r="G119" s="32">
        <v>14.4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44403</v>
      </c>
      <c r="B120" s="32" t="s">
        <v>1082</v>
      </c>
      <c r="C120" s="31" t="s">
        <v>1083</v>
      </c>
      <c r="D120" s="31" t="s">
        <v>1203</v>
      </c>
      <c r="E120" s="31" t="s">
        <v>598</v>
      </c>
      <c r="F120" s="92">
        <v>46885</v>
      </c>
      <c r="G120" s="32">
        <v>271.45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44403</v>
      </c>
      <c r="B121" s="32" t="s">
        <v>1082</v>
      </c>
      <c r="C121" s="31" t="s">
        <v>1083</v>
      </c>
      <c r="D121" s="31" t="s">
        <v>1080</v>
      </c>
      <c r="E121" s="31" t="s">
        <v>598</v>
      </c>
      <c r="F121" s="92">
        <v>55656</v>
      </c>
      <c r="G121" s="32">
        <v>269.11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44403</v>
      </c>
      <c r="B122" s="32" t="s">
        <v>1221</v>
      </c>
      <c r="C122" s="31" t="s">
        <v>1222</v>
      </c>
      <c r="D122" s="31" t="s">
        <v>1078</v>
      </c>
      <c r="E122" s="31" t="s">
        <v>598</v>
      </c>
      <c r="F122" s="92">
        <v>7600501</v>
      </c>
      <c r="G122" s="32">
        <v>2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44403</v>
      </c>
      <c r="B123" s="32" t="s">
        <v>1223</v>
      </c>
      <c r="C123" s="31" t="s">
        <v>1224</v>
      </c>
      <c r="D123" s="31" t="s">
        <v>1203</v>
      </c>
      <c r="E123" s="31" t="s">
        <v>598</v>
      </c>
      <c r="F123" s="92">
        <v>115716</v>
      </c>
      <c r="G123" s="32">
        <v>181.7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44403</v>
      </c>
      <c r="B124" s="32" t="s">
        <v>1223</v>
      </c>
      <c r="C124" s="31" t="s">
        <v>1224</v>
      </c>
      <c r="D124" s="31" t="s">
        <v>602</v>
      </c>
      <c r="E124" s="31" t="s">
        <v>598</v>
      </c>
      <c r="F124" s="92">
        <v>167192</v>
      </c>
      <c r="G124" s="32">
        <v>182.23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44403</v>
      </c>
      <c r="B125" s="32" t="s">
        <v>1225</v>
      </c>
      <c r="C125" s="31" t="s">
        <v>1226</v>
      </c>
      <c r="D125" s="31" t="s">
        <v>1227</v>
      </c>
      <c r="E125" s="31" t="s">
        <v>598</v>
      </c>
      <c r="F125" s="92">
        <v>916000</v>
      </c>
      <c r="G125" s="32">
        <v>16.100000000000001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44403</v>
      </c>
      <c r="B126" s="32" t="s">
        <v>1143</v>
      </c>
      <c r="C126" s="31" t="s">
        <v>1228</v>
      </c>
      <c r="D126" s="31" t="s">
        <v>1144</v>
      </c>
      <c r="E126" s="31" t="s">
        <v>598</v>
      </c>
      <c r="F126" s="92">
        <v>236373</v>
      </c>
      <c r="G126" s="32">
        <v>1110.67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44403</v>
      </c>
      <c r="B127" s="32" t="s">
        <v>1229</v>
      </c>
      <c r="C127" s="31" t="s">
        <v>1230</v>
      </c>
      <c r="D127" s="31" t="s">
        <v>1231</v>
      </c>
      <c r="E127" s="31" t="s">
        <v>598</v>
      </c>
      <c r="F127" s="92">
        <v>183539</v>
      </c>
      <c r="G127" s="32">
        <v>3.51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44403</v>
      </c>
      <c r="B128" s="32" t="s">
        <v>1086</v>
      </c>
      <c r="C128" s="31" t="s">
        <v>1087</v>
      </c>
      <c r="D128" s="31" t="s">
        <v>602</v>
      </c>
      <c r="E128" s="31" t="s">
        <v>598</v>
      </c>
      <c r="F128" s="92">
        <v>1489702</v>
      </c>
      <c r="G128" s="32">
        <v>66.86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44403</v>
      </c>
      <c r="B129" s="32" t="s">
        <v>1232</v>
      </c>
      <c r="C129" s="31" t="s">
        <v>1233</v>
      </c>
      <c r="D129" s="31" t="s">
        <v>1044</v>
      </c>
      <c r="E129" s="31" t="s">
        <v>598</v>
      </c>
      <c r="F129" s="92">
        <v>280000</v>
      </c>
      <c r="G129" s="32">
        <v>27.86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44403</v>
      </c>
      <c r="B130" s="32" t="s">
        <v>1232</v>
      </c>
      <c r="C130" s="31" t="s">
        <v>1233</v>
      </c>
      <c r="D130" s="31" t="s">
        <v>1234</v>
      </c>
      <c r="E130" s="31" t="s">
        <v>598</v>
      </c>
      <c r="F130" s="92">
        <v>333910</v>
      </c>
      <c r="G130" s="32">
        <v>27.98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44403</v>
      </c>
      <c r="B131" s="32" t="s">
        <v>1235</v>
      </c>
      <c r="C131" s="31" t="s">
        <v>1236</v>
      </c>
      <c r="D131" s="31" t="s">
        <v>1088</v>
      </c>
      <c r="E131" s="31" t="s">
        <v>598</v>
      </c>
      <c r="F131" s="92">
        <v>66000</v>
      </c>
      <c r="G131" s="32">
        <v>9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44403</v>
      </c>
      <c r="B132" s="32" t="s">
        <v>1237</v>
      </c>
      <c r="C132" s="31" t="s">
        <v>1238</v>
      </c>
      <c r="D132" s="31" t="s">
        <v>1239</v>
      </c>
      <c r="E132" s="31" t="s">
        <v>598</v>
      </c>
      <c r="F132" s="92">
        <v>165962</v>
      </c>
      <c r="G132" s="32">
        <v>1.35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44403</v>
      </c>
      <c r="B133" s="32" t="s">
        <v>1237</v>
      </c>
      <c r="C133" s="31" t="s">
        <v>1238</v>
      </c>
      <c r="D133" s="31" t="s">
        <v>1240</v>
      </c>
      <c r="E133" s="31" t="s">
        <v>598</v>
      </c>
      <c r="F133" s="92">
        <v>366</v>
      </c>
      <c r="G133" s="32">
        <v>1.25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44403</v>
      </c>
      <c r="B134" s="32" t="s">
        <v>1241</v>
      </c>
      <c r="C134" s="31" t="s">
        <v>1242</v>
      </c>
      <c r="D134" s="31" t="s">
        <v>600</v>
      </c>
      <c r="E134" s="31" t="s">
        <v>598</v>
      </c>
      <c r="F134" s="92">
        <v>15200467</v>
      </c>
      <c r="G134" s="32">
        <v>3.45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44403</v>
      </c>
      <c r="B135" s="32" t="s">
        <v>1243</v>
      </c>
      <c r="C135" s="31" t="s">
        <v>1244</v>
      </c>
      <c r="D135" s="31" t="s">
        <v>602</v>
      </c>
      <c r="E135" s="31" t="s">
        <v>598</v>
      </c>
      <c r="F135" s="92">
        <v>750401</v>
      </c>
      <c r="G135" s="32">
        <v>59.24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44403</v>
      </c>
      <c r="B136" s="32" t="s">
        <v>1245</v>
      </c>
      <c r="C136" s="31" t="s">
        <v>1246</v>
      </c>
      <c r="D136" s="31" t="s">
        <v>1203</v>
      </c>
      <c r="E136" s="31" t="s">
        <v>598</v>
      </c>
      <c r="F136" s="92">
        <v>167082</v>
      </c>
      <c r="G136" s="32">
        <v>599.03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44403</v>
      </c>
      <c r="B137" s="32" t="s">
        <v>1245</v>
      </c>
      <c r="C137" s="31" t="s">
        <v>1246</v>
      </c>
      <c r="D137" s="31" t="s">
        <v>602</v>
      </c>
      <c r="E137" s="31" t="s">
        <v>598</v>
      </c>
      <c r="F137" s="92">
        <v>127071</v>
      </c>
      <c r="G137" s="32">
        <v>595.15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44403</v>
      </c>
      <c r="B138" s="32" t="s">
        <v>1042</v>
      </c>
      <c r="C138" s="31" t="s">
        <v>1043</v>
      </c>
      <c r="D138" s="31" t="s">
        <v>1044</v>
      </c>
      <c r="E138" s="31" t="s">
        <v>598</v>
      </c>
      <c r="F138" s="92">
        <v>97285</v>
      </c>
      <c r="G138" s="32">
        <v>148.47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44403</v>
      </c>
      <c r="B139" s="32" t="s">
        <v>1247</v>
      </c>
      <c r="C139" s="31" t="s">
        <v>1248</v>
      </c>
      <c r="D139" s="31" t="s">
        <v>600</v>
      </c>
      <c r="E139" s="31" t="s">
        <v>598</v>
      </c>
      <c r="F139" s="92">
        <v>20702672</v>
      </c>
      <c r="G139" s="32">
        <v>0.2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44403</v>
      </c>
      <c r="B140" s="32" t="s">
        <v>1023</v>
      </c>
      <c r="C140" s="31" t="s">
        <v>1024</v>
      </c>
      <c r="D140" s="31" t="s">
        <v>1249</v>
      </c>
      <c r="E140" s="31" t="s">
        <v>598</v>
      </c>
      <c r="F140" s="92">
        <v>2400000</v>
      </c>
      <c r="G140" s="32">
        <v>0.78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44403</v>
      </c>
      <c r="B141" s="32" t="s">
        <v>1023</v>
      </c>
      <c r="C141" s="31" t="s">
        <v>1024</v>
      </c>
      <c r="D141" s="31" t="s">
        <v>1081</v>
      </c>
      <c r="E141" s="31" t="s">
        <v>598</v>
      </c>
      <c r="F141" s="92">
        <v>2300001</v>
      </c>
      <c r="G141" s="32">
        <v>0.76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44403</v>
      </c>
      <c r="B142" s="32" t="s">
        <v>1188</v>
      </c>
      <c r="C142" s="31" t="s">
        <v>1250</v>
      </c>
      <c r="D142" s="31" t="s">
        <v>600</v>
      </c>
      <c r="E142" s="31" t="s">
        <v>598</v>
      </c>
      <c r="F142" s="92">
        <v>9</v>
      </c>
      <c r="G142" s="32">
        <v>1.55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44403</v>
      </c>
      <c r="B143" s="32" t="s">
        <v>1188</v>
      </c>
      <c r="C143" s="31" t="s">
        <v>1250</v>
      </c>
      <c r="D143" s="31" t="s">
        <v>1251</v>
      </c>
      <c r="E143" s="31" t="s">
        <v>598</v>
      </c>
      <c r="F143" s="92">
        <v>573877</v>
      </c>
      <c r="G143" s="32">
        <v>1.45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44403</v>
      </c>
      <c r="B144" s="32" t="s">
        <v>1196</v>
      </c>
      <c r="C144" s="31" t="s">
        <v>1197</v>
      </c>
      <c r="D144" s="31" t="s">
        <v>1252</v>
      </c>
      <c r="E144" s="31" t="s">
        <v>599</v>
      </c>
      <c r="F144" s="92">
        <v>55051</v>
      </c>
      <c r="G144" s="32">
        <v>237.64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44403</v>
      </c>
      <c r="B145" s="32" t="s">
        <v>1196</v>
      </c>
      <c r="C145" s="31" t="s">
        <v>1197</v>
      </c>
      <c r="D145" s="31" t="s">
        <v>1198</v>
      </c>
      <c r="E145" s="31" t="s">
        <v>599</v>
      </c>
      <c r="F145" s="92">
        <v>82045</v>
      </c>
      <c r="G145" s="32">
        <v>257.36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44403</v>
      </c>
      <c r="B146" s="32" t="s">
        <v>1199</v>
      </c>
      <c r="C146" s="31" t="s">
        <v>1200</v>
      </c>
      <c r="D146" s="31" t="s">
        <v>602</v>
      </c>
      <c r="E146" s="31" t="s">
        <v>599</v>
      </c>
      <c r="F146" s="92">
        <v>39541</v>
      </c>
      <c r="G146" s="32">
        <v>259.77999999999997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44403</v>
      </c>
      <c r="B147" s="32" t="s">
        <v>1253</v>
      </c>
      <c r="C147" s="31" t="s">
        <v>1254</v>
      </c>
      <c r="D147" s="31" t="s">
        <v>1255</v>
      </c>
      <c r="E147" s="31" t="s">
        <v>599</v>
      </c>
      <c r="F147" s="92">
        <v>264000</v>
      </c>
      <c r="G147" s="32">
        <v>6.01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44403</v>
      </c>
      <c r="B148" s="32" t="s">
        <v>315</v>
      </c>
      <c r="C148" s="31" t="s">
        <v>1201</v>
      </c>
      <c r="D148" s="31" t="s">
        <v>602</v>
      </c>
      <c r="E148" s="31" t="s">
        <v>599</v>
      </c>
      <c r="F148" s="92">
        <v>287797</v>
      </c>
      <c r="G148" s="32">
        <v>1227.5999999999999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44403</v>
      </c>
      <c r="B149" s="32" t="s">
        <v>336</v>
      </c>
      <c r="C149" s="31" t="s">
        <v>1202</v>
      </c>
      <c r="D149" s="31" t="s">
        <v>1203</v>
      </c>
      <c r="E149" s="31" t="s">
        <v>599</v>
      </c>
      <c r="F149" s="92">
        <v>460816</v>
      </c>
      <c r="G149" s="32">
        <v>910.58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44403</v>
      </c>
      <c r="B150" s="32" t="s">
        <v>1256</v>
      </c>
      <c r="C150" s="31" t="s">
        <v>1257</v>
      </c>
      <c r="D150" s="31" t="s">
        <v>1258</v>
      </c>
      <c r="E150" s="31" t="s">
        <v>599</v>
      </c>
      <c r="F150" s="92">
        <v>336870</v>
      </c>
      <c r="G150" s="32">
        <v>11.3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44403</v>
      </c>
      <c r="B151" s="32" t="s">
        <v>1204</v>
      </c>
      <c r="C151" s="31" t="s">
        <v>1205</v>
      </c>
      <c r="D151" s="31" t="s">
        <v>1206</v>
      </c>
      <c r="E151" s="31" t="s">
        <v>599</v>
      </c>
      <c r="F151" s="92">
        <v>76017</v>
      </c>
      <c r="G151" s="32">
        <v>108.2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44403</v>
      </c>
      <c r="B152" s="32" t="s">
        <v>1207</v>
      </c>
      <c r="C152" s="31" t="s">
        <v>1208</v>
      </c>
      <c r="D152" s="31" t="s">
        <v>1044</v>
      </c>
      <c r="E152" s="31" t="s">
        <v>599</v>
      </c>
      <c r="F152" s="92">
        <v>57563</v>
      </c>
      <c r="G152" s="32">
        <v>183.29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44403</v>
      </c>
      <c r="B153" s="32" t="s">
        <v>1209</v>
      </c>
      <c r="C153" s="31" t="s">
        <v>1210</v>
      </c>
      <c r="D153" s="31" t="s">
        <v>600</v>
      </c>
      <c r="E153" s="31" t="s">
        <v>599</v>
      </c>
      <c r="F153" s="92">
        <v>270628</v>
      </c>
      <c r="G153" s="32">
        <v>224.09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44403</v>
      </c>
      <c r="B154" s="32" t="s">
        <v>1209</v>
      </c>
      <c r="C154" s="31" t="s">
        <v>1210</v>
      </c>
      <c r="D154" s="31" t="s">
        <v>1211</v>
      </c>
      <c r="E154" s="31" t="s">
        <v>599</v>
      </c>
      <c r="F154" s="92">
        <v>45000</v>
      </c>
      <c r="G154" s="32">
        <v>232.11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44403</v>
      </c>
      <c r="B155" s="32" t="s">
        <v>1209</v>
      </c>
      <c r="C155" s="31" t="s">
        <v>1210</v>
      </c>
      <c r="D155" s="31" t="s">
        <v>1212</v>
      </c>
      <c r="E155" s="31" t="s">
        <v>599</v>
      </c>
      <c r="F155" s="92">
        <v>119898</v>
      </c>
      <c r="G155" s="32">
        <v>216.4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44403</v>
      </c>
      <c r="B156" s="32" t="s">
        <v>1213</v>
      </c>
      <c r="C156" s="31" t="s">
        <v>1214</v>
      </c>
      <c r="D156" s="31" t="s">
        <v>1129</v>
      </c>
      <c r="E156" s="31" t="s">
        <v>599</v>
      </c>
      <c r="F156" s="92">
        <v>22965</v>
      </c>
      <c r="G156" s="32">
        <v>157.69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44403</v>
      </c>
      <c r="B157" s="32" t="s">
        <v>400</v>
      </c>
      <c r="C157" s="31" t="s">
        <v>1215</v>
      </c>
      <c r="D157" s="31" t="s">
        <v>1216</v>
      </c>
      <c r="E157" s="31" t="s">
        <v>599</v>
      </c>
      <c r="F157" s="92">
        <v>3222022</v>
      </c>
      <c r="G157" s="32">
        <v>52.91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44403</v>
      </c>
      <c r="B158" s="32" t="s">
        <v>125</v>
      </c>
      <c r="C158" s="31" t="s">
        <v>1259</v>
      </c>
      <c r="D158" s="31" t="s">
        <v>1260</v>
      </c>
      <c r="E158" s="31" t="s">
        <v>599</v>
      </c>
      <c r="F158" s="92">
        <v>3326889</v>
      </c>
      <c r="G158" s="32">
        <v>289.33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44403</v>
      </c>
      <c r="B159" s="32" t="s">
        <v>1217</v>
      </c>
      <c r="C159" s="31" t="s">
        <v>1218</v>
      </c>
      <c r="D159" s="31" t="s">
        <v>1219</v>
      </c>
      <c r="E159" s="31" t="s">
        <v>599</v>
      </c>
      <c r="F159" s="92">
        <v>50000</v>
      </c>
      <c r="G159" s="32">
        <v>14.4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44403</v>
      </c>
      <c r="B160" s="32" t="s">
        <v>1082</v>
      </c>
      <c r="C160" s="31" t="s">
        <v>1083</v>
      </c>
      <c r="D160" s="31" t="s">
        <v>1203</v>
      </c>
      <c r="E160" s="31" t="s">
        <v>599</v>
      </c>
      <c r="F160" s="92">
        <v>46544</v>
      </c>
      <c r="G160" s="32">
        <v>272.39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44403</v>
      </c>
      <c r="B161" s="32" t="s">
        <v>1082</v>
      </c>
      <c r="C161" s="31" t="s">
        <v>1083</v>
      </c>
      <c r="D161" s="31" t="s">
        <v>1080</v>
      </c>
      <c r="E161" s="31" t="s">
        <v>599</v>
      </c>
      <c r="F161" s="92">
        <v>55720</v>
      </c>
      <c r="G161" s="32">
        <v>269.42</v>
      </c>
      <c r="H161" s="32" t="s">
        <v>601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44403</v>
      </c>
      <c r="B162" s="32" t="s">
        <v>1221</v>
      </c>
      <c r="C162" s="31" t="s">
        <v>1222</v>
      </c>
      <c r="D162" s="31" t="s">
        <v>1078</v>
      </c>
      <c r="E162" s="31" t="s">
        <v>599</v>
      </c>
      <c r="F162" s="92">
        <v>7600501</v>
      </c>
      <c r="G162" s="32">
        <v>2.1</v>
      </c>
      <c r="H162" s="32" t="s">
        <v>601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44403</v>
      </c>
      <c r="B163" s="32" t="s">
        <v>1084</v>
      </c>
      <c r="C163" s="31" t="s">
        <v>1085</v>
      </c>
      <c r="D163" s="31" t="s">
        <v>1261</v>
      </c>
      <c r="E163" s="31" t="s">
        <v>599</v>
      </c>
      <c r="F163" s="92">
        <v>791288</v>
      </c>
      <c r="G163" s="32">
        <v>74.09</v>
      </c>
      <c r="H163" s="32" t="s">
        <v>601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44403</v>
      </c>
      <c r="B164" s="32" t="s">
        <v>1223</v>
      </c>
      <c r="C164" s="31" t="s">
        <v>1224</v>
      </c>
      <c r="D164" s="31" t="s">
        <v>1203</v>
      </c>
      <c r="E164" s="31" t="s">
        <v>599</v>
      </c>
      <c r="F164" s="92">
        <v>117212</v>
      </c>
      <c r="G164" s="32">
        <v>182.21</v>
      </c>
      <c r="H164" s="32" t="s">
        <v>601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44403</v>
      </c>
      <c r="B165" s="32" t="s">
        <v>1223</v>
      </c>
      <c r="C165" s="31" t="s">
        <v>1224</v>
      </c>
      <c r="D165" s="31" t="s">
        <v>602</v>
      </c>
      <c r="E165" s="31" t="s">
        <v>599</v>
      </c>
      <c r="F165" s="92">
        <v>167192</v>
      </c>
      <c r="G165" s="32">
        <v>182.32</v>
      </c>
      <c r="H165" s="32" t="s">
        <v>601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44403</v>
      </c>
      <c r="B166" s="32" t="s">
        <v>1225</v>
      </c>
      <c r="C166" s="31" t="s">
        <v>1226</v>
      </c>
      <c r="D166" s="31" t="s">
        <v>1262</v>
      </c>
      <c r="E166" s="31" t="s">
        <v>599</v>
      </c>
      <c r="F166" s="92">
        <v>126000</v>
      </c>
      <c r="G166" s="32">
        <v>16.100000000000001</v>
      </c>
      <c r="H166" s="32" t="s">
        <v>601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44403</v>
      </c>
      <c r="B167" s="32" t="s">
        <v>1225</v>
      </c>
      <c r="C167" s="31" t="s">
        <v>1226</v>
      </c>
      <c r="D167" s="31" t="s">
        <v>1263</v>
      </c>
      <c r="E167" s="31" t="s">
        <v>599</v>
      </c>
      <c r="F167" s="92">
        <v>470336</v>
      </c>
      <c r="G167" s="32">
        <v>16.100000000000001</v>
      </c>
      <c r="H167" s="32" t="s">
        <v>601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44403</v>
      </c>
      <c r="B168" s="32" t="s">
        <v>1225</v>
      </c>
      <c r="C168" s="31" t="s">
        <v>1226</v>
      </c>
      <c r="D168" s="31" t="s">
        <v>1264</v>
      </c>
      <c r="E168" s="31" t="s">
        <v>599</v>
      </c>
      <c r="F168" s="92">
        <v>115000</v>
      </c>
      <c r="G168" s="32">
        <v>16.100000000000001</v>
      </c>
      <c r="H168" s="32" t="s">
        <v>601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44403</v>
      </c>
      <c r="B169" s="32" t="s">
        <v>1225</v>
      </c>
      <c r="C169" s="31" t="s">
        <v>1226</v>
      </c>
      <c r="D169" s="31" t="s">
        <v>1265</v>
      </c>
      <c r="E169" s="31" t="s">
        <v>599</v>
      </c>
      <c r="F169" s="92">
        <v>203934</v>
      </c>
      <c r="G169" s="32">
        <v>16.100000000000001</v>
      </c>
      <c r="H169" s="32" t="s">
        <v>601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44403</v>
      </c>
      <c r="B170" s="32" t="s">
        <v>1086</v>
      </c>
      <c r="C170" s="31" t="s">
        <v>1087</v>
      </c>
      <c r="D170" s="31" t="s">
        <v>602</v>
      </c>
      <c r="E170" s="31" t="s">
        <v>599</v>
      </c>
      <c r="F170" s="92">
        <v>1489702</v>
      </c>
      <c r="G170" s="32">
        <v>66.97</v>
      </c>
      <c r="H170" s="32" t="s">
        <v>601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44403</v>
      </c>
      <c r="B171" s="32" t="s">
        <v>1232</v>
      </c>
      <c r="C171" s="31" t="s">
        <v>1233</v>
      </c>
      <c r="D171" s="31" t="s">
        <v>1234</v>
      </c>
      <c r="E171" s="31" t="s">
        <v>599</v>
      </c>
      <c r="F171" s="92">
        <v>133910</v>
      </c>
      <c r="G171" s="32">
        <v>27.89</v>
      </c>
      <c r="H171" s="32" t="s">
        <v>601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44403</v>
      </c>
      <c r="B172" s="32" t="s">
        <v>1235</v>
      </c>
      <c r="C172" s="31" t="s">
        <v>1236</v>
      </c>
      <c r="D172" s="31" t="s">
        <v>1266</v>
      </c>
      <c r="E172" s="31" t="s">
        <v>599</v>
      </c>
      <c r="F172" s="92">
        <v>66000</v>
      </c>
      <c r="G172" s="32">
        <v>9</v>
      </c>
      <c r="H172" s="32" t="s">
        <v>601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44403</v>
      </c>
      <c r="B173" s="32" t="s">
        <v>1237</v>
      </c>
      <c r="C173" s="31" t="s">
        <v>1238</v>
      </c>
      <c r="D173" s="31" t="s">
        <v>1240</v>
      </c>
      <c r="E173" s="31" t="s">
        <v>599</v>
      </c>
      <c r="F173" s="92">
        <v>267366</v>
      </c>
      <c r="G173" s="32">
        <v>1.35</v>
      </c>
      <c r="H173" s="32" t="s">
        <v>601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44403</v>
      </c>
      <c r="B174" s="32" t="s">
        <v>1157</v>
      </c>
      <c r="C174" s="31" t="s">
        <v>1267</v>
      </c>
      <c r="D174" s="31" t="s">
        <v>1158</v>
      </c>
      <c r="E174" s="31" t="s">
        <v>599</v>
      </c>
      <c r="F174" s="92">
        <v>118147</v>
      </c>
      <c r="G174" s="32">
        <v>145.21</v>
      </c>
      <c r="H174" s="32" t="s">
        <v>601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44403</v>
      </c>
      <c r="B175" s="32" t="s">
        <v>1241</v>
      </c>
      <c r="C175" s="31" t="s">
        <v>1242</v>
      </c>
      <c r="D175" s="31" t="s">
        <v>600</v>
      </c>
      <c r="E175" s="31" t="s">
        <v>599</v>
      </c>
      <c r="F175" s="92">
        <v>9262385</v>
      </c>
      <c r="G175" s="32">
        <v>3.5</v>
      </c>
      <c r="H175" s="32" t="s">
        <v>601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44403</v>
      </c>
      <c r="B176" s="32" t="s">
        <v>1243</v>
      </c>
      <c r="C176" s="31" t="s">
        <v>1244</v>
      </c>
      <c r="D176" s="31" t="s">
        <v>602</v>
      </c>
      <c r="E176" s="31" t="s">
        <v>599</v>
      </c>
      <c r="F176" s="92">
        <v>750401</v>
      </c>
      <c r="G176" s="32">
        <v>59.3</v>
      </c>
      <c r="H176" s="32" t="s">
        <v>601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44403</v>
      </c>
      <c r="B177" s="32" t="s">
        <v>1245</v>
      </c>
      <c r="C177" s="31" t="s">
        <v>1246</v>
      </c>
      <c r="D177" s="31" t="s">
        <v>1203</v>
      </c>
      <c r="E177" s="31" t="s">
        <v>599</v>
      </c>
      <c r="F177" s="92">
        <v>170403</v>
      </c>
      <c r="G177" s="32">
        <v>598.91999999999996</v>
      </c>
      <c r="H177" s="32" t="s">
        <v>601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44403</v>
      </c>
      <c r="B178" s="32" t="s">
        <v>1245</v>
      </c>
      <c r="C178" s="31" t="s">
        <v>1246</v>
      </c>
      <c r="D178" s="31" t="s">
        <v>602</v>
      </c>
      <c r="E178" s="31" t="s">
        <v>599</v>
      </c>
      <c r="F178" s="92">
        <v>127071</v>
      </c>
      <c r="G178" s="32">
        <v>595.46</v>
      </c>
      <c r="H178" s="32" t="s">
        <v>601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44403</v>
      </c>
      <c r="B179" s="32" t="s">
        <v>1042</v>
      </c>
      <c r="C179" s="31" t="s">
        <v>1043</v>
      </c>
      <c r="D179" s="31" t="s">
        <v>1044</v>
      </c>
      <c r="E179" s="31" t="s">
        <v>599</v>
      </c>
      <c r="F179" s="92">
        <v>97285</v>
      </c>
      <c r="G179" s="32">
        <v>148.27000000000001</v>
      </c>
      <c r="H179" s="32" t="s">
        <v>601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44403</v>
      </c>
      <c r="B180" s="32" t="s">
        <v>1247</v>
      </c>
      <c r="C180" s="31" t="s">
        <v>1248</v>
      </c>
      <c r="D180" s="31" t="s">
        <v>600</v>
      </c>
      <c r="E180" s="31" t="s">
        <v>599</v>
      </c>
      <c r="F180" s="92">
        <v>14265859</v>
      </c>
      <c r="G180" s="32">
        <v>0.25</v>
      </c>
      <c r="H180" s="32" t="s">
        <v>601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44403</v>
      </c>
      <c r="B181" s="32" t="s">
        <v>1023</v>
      </c>
      <c r="C181" s="31" t="s">
        <v>1024</v>
      </c>
      <c r="D181" s="31" t="s">
        <v>1249</v>
      </c>
      <c r="E181" s="31" t="s">
        <v>599</v>
      </c>
      <c r="F181" s="92">
        <v>1203858</v>
      </c>
      <c r="G181" s="32">
        <v>0.8</v>
      </c>
      <c r="H181" s="32" t="s">
        <v>601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44403</v>
      </c>
      <c r="B182" s="32" t="s">
        <v>1023</v>
      </c>
      <c r="C182" s="31" t="s">
        <v>1024</v>
      </c>
      <c r="D182" s="31" t="s">
        <v>1268</v>
      </c>
      <c r="E182" s="31" t="s">
        <v>599</v>
      </c>
      <c r="F182" s="92">
        <v>12500000</v>
      </c>
      <c r="G182" s="32">
        <v>0.76</v>
      </c>
      <c r="H182" s="32" t="s">
        <v>601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44403</v>
      </c>
      <c r="B183" s="32" t="s">
        <v>1188</v>
      </c>
      <c r="C183" s="31" t="s">
        <v>1250</v>
      </c>
      <c r="D183" s="31" t="s">
        <v>600</v>
      </c>
      <c r="E183" s="31" t="s">
        <v>599</v>
      </c>
      <c r="F183" s="92">
        <v>1000009</v>
      </c>
      <c r="G183" s="32">
        <v>1.49</v>
      </c>
      <c r="H183" s="32" t="s">
        <v>601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4"/>
  <sheetViews>
    <sheetView topLeftCell="A9" zoomScale="85" zoomScaleNormal="85" workbookViewId="0">
      <selection activeCell="B157" sqref="B15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617</v>
      </c>
      <c r="F10" s="106">
        <v>1463.5</v>
      </c>
      <c r="G10" s="106">
        <v>1370</v>
      </c>
      <c r="H10" s="110">
        <f>1505.75</f>
        <v>1505.75</v>
      </c>
      <c r="I10" s="111" t="s">
        <v>618</v>
      </c>
      <c r="J10" s="112" t="s">
        <v>1011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619</v>
      </c>
      <c r="O10" s="116">
        <v>44396</v>
      </c>
      <c r="P10" s="105"/>
      <c r="Q10" s="1"/>
      <c r="R10" s="1" t="s">
        <v>620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621</v>
      </c>
      <c r="F11" s="106">
        <v>2840</v>
      </c>
      <c r="G11" s="106">
        <v>2650</v>
      </c>
      <c r="H11" s="110">
        <v>2970</v>
      </c>
      <c r="I11" s="111" t="s">
        <v>622</v>
      </c>
      <c r="J11" s="112" t="s">
        <v>623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619</v>
      </c>
      <c r="O11" s="116">
        <v>44383</v>
      </c>
      <c r="P11" s="105"/>
      <c r="Q11" s="1"/>
      <c r="R11" s="1" t="s">
        <v>620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621</v>
      </c>
      <c r="F12" s="106">
        <v>522.5</v>
      </c>
      <c r="G12" s="106">
        <v>488</v>
      </c>
      <c r="H12" s="110">
        <v>558.5</v>
      </c>
      <c r="I12" s="111" t="s">
        <v>624</v>
      </c>
      <c r="J12" s="112" t="s">
        <v>1046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619</v>
      </c>
      <c r="O12" s="116">
        <v>44400</v>
      </c>
      <c r="P12" s="105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18">
        <v>44348</v>
      </c>
      <c r="C13" s="119"/>
      <c r="D13" s="120" t="s">
        <v>120</v>
      </c>
      <c r="E13" s="121" t="s">
        <v>617</v>
      </c>
      <c r="F13" s="117" t="s">
        <v>1045</v>
      </c>
      <c r="G13" s="117">
        <v>2765</v>
      </c>
      <c r="H13" s="121"/>
      <c r="I13" s="122" t="s">
        <v>625</v>
      </c>
      <c r="J13" s="123" t="s">
        <v>626</v>
      </c>
      <c r="K13" s="123"/>
      <c r="L13" s="124"/>
      <c r="M13" s="125"/>
      <c r="N13" s="123"/>
      <c r="O13" s="126"/>
      <c r="P13" s="105"/>
      <c r="Q13" s="1"/>
      <c r="R13" s="1" t="s">
        <v>620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617</v>
      </c>
      <c r="F14" s="106">
        <v>292</v>
      </c>
      <c r="G14" s="106">
        <v>275</v>
      </c>
      <c r="H14" s="110">
        <v>315</v>
      </c>
      <c r="I14" s="111" t="s">
        <v>627</v>
      </c>
      <c r="J14" s="112" t="s">
        <v>628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619</v>
      </c>
      <c r="O14" s="116">
        <v>44390</v>
      </c>
      <c r="P14" s="105"/>
      <c r="Q14" s="1"/>
      <c r="R14" s="1" t="s">
        <v>620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621</v>
      </c>
      <c r="F15" s="117" t="s">
        <v>629</v>
      </c>
      <c r="G15" s="117">
        <v>3345</v>
      </c>
      <c r="H15" s="121"/>
      <c r="I15" s="122" t="s">
        <v>630</v>
      </c>
      <c r="J15" s="123" t="s">
        <v>626</v>
      </c>
      <c r="K15" s="123"/>
      <c r="L15" s="124"/>
      <c r="M15" s="125"/>
      <c r="N15" s="123"/>
      <c r="O15" s="126"/>
      <c r="P15" s="105"/>
      <c r="Q15" s="1"/>
      <c r="R15" s="1" t="s">
        <v>620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621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631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619</v>
      </c>
      <c r="O16" s="116">
        <v>44383</v>
      </c>
      <c r="P16" s="105"/>
      <c r="Q16" s="1"/>
      <c r="R16" s="1" t="s">
        <v>632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617</v>
      </c>
      <c r="F17" s="117" t="s">
        <v>1048</v>
      </c>
      <c r="G17" s="117">
        <v>1111.5</v>
      </c>
      <c r="H17" s="121"/>
      <c r="I17" s="122" t="s">
        <v>633</v>
      </c>
      <c r="J17" s="123" t="s">
        <v>626</v>
      </c>
      <c r="K17" s="123"/>
      <c r="L17" s="124"/>
      <c r="M17" s="125"/>
      <c r="N17" s="123"/>
      <c r="O17" s="126"/>
      <c r="P17" s="105"/>
      <c r="Q17" s="1"/>
      <c r="R17" s="1" t="s">
        <v>620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1">
        <v>9</v>
      </c>
      <c r="B18" s="352">
        <v>44382</v>
      </c>
      <c r="C18" s="353"/>
      <c r="D18" s="354" t="s">
        <v>351</v>
      </c>
      <c r="E18" s="355" t="s">
        <v>621</v>
      </c>
      <c r="F18" s="356">
        <v>855</v>
      </c>
      <c r="G18" s="356">
        <v>795</v>
      </c>
      <c r="H18" s="355">
        <v>905</v>
      </c>
      <c r="I18" s="357" t="s">
        <v>634</v>
      </c>
      <c r="J18" s="112" t="s">
        <v>977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619</v>
      </c>
      <c r="O18" s="116">
        <v>44392</v>
      </c>
      <c r="P18" s="105"/>
      <c r="Q18" s="1"/>
      <c r="R18" s="1" t="s">
        <v>632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1">
        <v>10</v>
      </c>
      <c r="B19" s="352">
        <v>44384</v>
      </c>
      <c r="C19" s="353"/>
      <c r="D19" s="354" t="s">
        <v>170</v>
      </c>
      <c r="E19" s="355" t="s">
        <v>621</v>
      </c>
      <c r="F19" s="356">
        <v>166</v>
      </c>
      <c r="G19" s="356">
        <v>157</v>
      </c>
      <c r="H19" s="355">
        <v>176.5</v>
      </c>
      <c r="I19" s="357" t="s">
        <v>635</v>
      </c>
      <c r="J19" s="112" t="s">
        <v>968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619</v>
      </c>
      <c r="O19" s="116">
        <v>44391</v>
      </c>
      <c r="P19" s="105"/>
      <c r="Q19" s="1"/>
      <c r="R19" s="1" t="s">
        <v>620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406">
        <v>11</v>
      </c>
      <c r="B20" s="407">
        <v>44384</v>
      </c>
      <c r="C20" s="408"/>
      <c r="D20" s="409" t="s">
        <v>40</v>
      </c>
      <c r="E20" s="410" t="s">
        <v>621</v>
      </c>
      <c r="F20" s="411">
        <v>852</v>
      </c>
      <c r="G20" s="411">
        <v>814</v>
      </c>
      <c r="H20" s="410">
        <v>889</v>
      </c>
      <c r="I20" s="412" t="s">
        <v>636</v>
      </c>
      <c r="J20" s="413" t="s">
        <v>1047</v>
      </c>
      <c r="K20" s="414">
        <f t="shared" ref="K20" si="3">H20-F20</f>
        <v>37</v>
      </c>
      <c r="L20" s="415">
        <f t="shared" ref="L20" si="4">(F20*-0.8)/100</f>
        <v>-6.8159999999999998</v>
      </c>
      <c r="M20" s="416">
        <f t="shared" ref="M20" si="5">(K20+L20)/F20</f>
        <v>3.5427230046948359E-2</v>
      </c>
      <c r="N20" s="413" t="s">
        <v>619</v>
      </c>
      <c r="O20" s="417">
        <v>44400</v>
      </c>
      <c r="P20" s="105"/>
      <c r="Q20" s="1"/>
      <c r="R20" s="1" t="s">
        <v>620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621</v>
      </c>
      <c r="F21" s="117" t="s">
        <v>637</v>
      </c>
      <c r="G21" s="117">
        <v>2060</v>
      </c>
      <c r="H21" s="121"/>
      <c r="I21" s="122">
        <v>2500</v>
      </c>
      <c r="J21" s="123" t="s">
        <v>626</v>
      </c>
      <c r="K21" s="123"/>
      <c r="L21" s="124"/>
      <c r="M21" s="125"/>
      <c r="N21" s="123"/>
      <c r="O21" s="126"/>
      <c r="P21" s="105"/>
      <c r="Q21" s="1"/>
      <c r="R21" s="1" t="s">
        <v>632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621</v>
      </c>
      <c r="F22" s="117" t="s">
        <v>638</v>
      </c>
      <c r="G22" s="117">
        <v>6950</v>
      </c>
      <c r="H22" s="121"/>
      <c r="I22" s="122" t="s">
        <v>639</v>
      </c>
      <c r="J22" s="123" t="s">
        <v>626</v>
      </c>
      <c r="K22" s="123"/>
      <c r="L22" s="124"/>
      <c r="M22" s="125"/>
      <c r="N22" s="123"/>
      <c r="O22" s="126"/>
      <c r="P22" s="105"/>
      <c r="Q22" s="1"/>
      <c r="R22" s="1" t="s">
        <v>620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621</v>
      </c>
      <c r="F23" s="117" t="s">
        <v>1009</v>
      </c>
      <c r="G23" s="117">
        <v>510</v>
      </c>
      <c r="H23" s="121"/>
      <c r="I23" s="122" t="s">
        <v>1010</v>
      </c>
      <c r="J23" s="123" t="s">
        <v>626</v>
      </c>
      <c r="K23" s="123"/>
      <c r="L23" s="124"/>
      <c r="M23" s="125"/>
      <c r="N23" s="123"/>
      <c r="O23" s="126"/>
      <c r="P23" s="105"/>
      <c r="Q23" s="1"/>
      <c r="R23" s="1" t="s">
        <v>620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621</v>
      </c>
      <c r="F24" s="117" t="s">
        <v>1015</v>
      </c>
      <c r="G24" s="117">
        <v>96.5</v>
      </c>
      <c r="H24" s="121"/>
      <c r="I24" s="122" t="s">
        <v>1016</v>
      </c>
      <c r="J24" s="123" t="s">
        <v>626</v>
      </c>
      <c r="K24" s="123"/>
      <c r="L24" s="124"/>
      <c r="M24" s="125"/>
      <c r="N24" s="123"/>
      <c r="O24" s="126"/>
      <c r="P24" s="105"/>
      <c r="Q24" s="1"/>
      <c r="R24" s="1" t="s">
        <v>620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621</v>
      </c>
      <c r="F25" s="117" t="s">
        <v>1026</v>
      </c>
      <c r="G25" s="117">
        <v>1445</v>
      </c>
      <c r="H25" s="121"/>
      <c r="I25" s="122" t="s">
        <v>1027</v>
      </c>
      <c r="J25" s="123" t="s">
        <v>626</v>
      </c>
      <c r="K25" s="123"/>
      <c r="L25" s="124"/>
      <c r="M25" s="125"/>
      <c r="N25" s="123"/>
      <c r="O25" s="126"/>
      <c r="P25" s="105"/>
      <c r="Q25" s="1"/>
      <c r="R25" s="1" t="s">
        <v>620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1">
        <v>17</v>
      </c>
      <c r="B26" s="352">
        <v>44399</v>
      </c>
      <c r="C26" s="353"/>
      <c r="D26" s="354" t="s">
        <v>461</v>
      </c>
      <c r="E26" s="355" t="s">
        <v>621</v>
      </c>
      <c r="F26" s="356">
        <v>243</v>
      </c>
      <c r="G26" s="356">
        <v>228</v>
      </c>
      <c r="H26" s="355">
        <v>261.5</v>
      </c>
      <c r="I26" s="357" t="s">
        <v>1029</v>
      </c>
      <c r="J26" s="112" t="s">
        <v>675</v>
      </c>
      <c r="K26" s="113">
        <f>H26-F26</f>
        <v>18.5</v>
      </c>
      <c r="L26" s="114">
        <f>(F26*-0.8)/100</f>
        <v>-1.944</v>
      </c>
      <c r="M26" s="115">
        <f>(K26+L26)/F26</f>
        <v>6.8131687242798361E-2</v>
      </c>
      <c r="N26" s="112" t="s">
        <v>619</v>
      </c>
      <c r="O26" s="116">
        <v>44403</v>
      </c>
      <c r="P26" s="105"/>
      <c r="Q26" s="1"/>
      <c r="R26" s="1" t="s">
        <v>632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/>
      <c r="B27" s="118"/>
      <c r="C27" s="128"/>
      <c r="D27" s="120"/>
      <c r="E27" s="121"/>
      <c r="F27" s="117"/>
      <c r="G27" s="405"/>
      <c r="H27" s="121"/>
      <c r="I27" s="122"/>
      <c r="J27" s="123"/>
      <c r="K27" s="123"/>
      <c r="L27" s="124"/>
      <c r="M27" s="125"/>
      <c r="N27" s="123"/>
      <c r="O27" s="126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7"/>
      <c r="B28" s="129"/>
      <c r="C28" s="128"/>
      <c r="D28" s="130"/>
      <c r="E28" s="131"/>
      <c r="F28" s="427"/>
      <c r="G28" s="429"/>
      <c r="H28" s="428"/>
      <c r="I28" s="132"/>
      <c r="J28" s="133"/>
      <c r="K28" s="133"/>
      <c r="L28" s="134"/>
      <c r="M28" s="135"/>
      <c r="N28" s="136"/>
      <c r="O28" s="137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38"/>
      <c r="B29" s="139"/>
      <c r="C29" s="140"/>
      <c r="D29" s="141"/>
      <c r="E29" s="142"/>
      <c r="F29" s="142"/>
      <c r="H29" s="142"/>
      <c r="I29" s="143"/>
      <c r="J29" s="144"/>
      <c r="K29" s="144"/>
      <c r="L29" s="145"/>
      <c r="M29" s="146"/>
      <c r="N29" s="147"/>
      <c r="O29" s="148"/>
      <c r="P29" s="14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4.25" customHeight="1">
      <c r="A30" s="138"/>
      <c r="B30" s="139"/>
      <c r="C30" s="140"/>
      <c r="D30" s="141"/>
      <c r="E30" s="142"/>
      <c r="F30" s="142"/>
      <c r="G30" s="138"/>
      <c r="H30" s="142"/>
      <c r="I30" s="143"/>
      <c r="J30" s="144"/>
      <c r="K30" s="144"/>
      <c r="L30" s="145"/>
      <c r="M30" s="146"/>
      <c r="N30" s="147"/>
      <c r="O30" s="148"/>
      <c r="P30" s="149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50" t="s">
        <v>640</v>
      </c>
      <c r="B31" s="151"/>
      <c r="C31" s="152"/>
      <c r="D31" s="153"/>
      <c r="E31" s="154"/>
      <c r="F31" s="154"/>
      <c r="G31" s="154"/>
      <c r="H31" s="154"/>
      <c r="I31" s="154"/>
      <c r="J31" s="155"/>
      <c r="K31" s="154"/>
      <c r="L31" s="156"/>
      <c r="M31" s="61"/>
      <c r="N31" s="155"/>
      <c r="O31" s="15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57" t="s">
        <v>641</v>
      </c>
      <c r="B32" s="150"/>
      <c r="C32" s="150"/>
      <c r="D32" s="150"/>
      <c r="E32" s="44"/>
      <c r="F32" s="158" t="s">
        <v>642</v>
      </c>
      <c r="G32" s="6"/>
      <c r="H32" s="6"/>
      <c r="I32" s="6"/>
      <c r="J32" s="159"/>
      <c r="K32" s="160"/>
      <c r="L32" s="160"/>
      <c r="M32" s="161"/>
      <c r="N32" s="1"/>
      <c r="O32" s="16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643</v>
      </c>
      <c r="B33" s="150"/>
      <c r="C33" s="150"/>
      <c r="D33" s="150"/>
      <c r="E33" s="6"/>
      <c r="F33" s="158" t="s">
        <v>644</v>
      </c>
      <c r="G33" s="6"/>
      <c r="H33" s="6"/>
      <c r="I33" s="6"/>
      <c r="J33" s="159"/>
      <c r="K33" s="160"/>
      <c r="L33" s="160"/>
      <c r="M33" s="161"/>
      <c r="N33" s="1"/>
      <c r="O33" s="16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0"/>
      <c r="B34" s="150"/>
      <c r="C34" s="150"/>
      <c r="D34" s="150"/>
      <c r="E34" s="6"/>
      <c r="F34" s="6"/>
      <c r="G34" s="6"/>
      <c r="H34" s="6"/>
      <c r="I34" s="6"/>
      <c r="J34" s="163"/>
      <c r="K34" s="160"/>
      <c r="L34" s="160"/>
      <c r="M34" s="6"/>
      <c r="N34" s="164"/>
      <c r="O34" s="1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.75" customHeight="1">
      <c r="A35" s="1"/>
      <c r="B35" s="165" t="s">
        <v>645</v>
      </c>
      <c r="C35" s="165"/>
      <c r="D35" s="165"/>
      <c r="E35" s="165"/>
      <c r="F35" s="166"/>
      <c r="G35" s="6"/>
      <c r="H35" s="6"/>
      <c r="I35" s="167"/>
      <c r="J35" s="168"/>
      <c r="K35" s="169"/>
      <c r="L35" s="168"/>
      <c r="M35" s="6"/>
      <c r="N35" s="1"/>
      <c r="O35" s="1"/>
      <c r="P35" s="1"/>
      <c r="R35" s="61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01" t="s">
        <v>16</v>
      </c>
      <c r="B36" s="170" t="s">
        <v>590</v>
      </c>
      <c r="C36" s="104"/>
      <c r="D36" s="103" t="s">
        <v>605</v>
      </c>
      <c r="E36" s="102" t="s">
        <v>606</v>
      </c>
      <c r="F36" s="102" t="s">
        <v>607</v>
      </c>
      <c r="G36" s="102" t="s">
        <v>646</v>
      </c>
      <c r="H36" s="102" t="s">
        <v>609</v>
      </c>
      <c r="I36" s="102" t="s">
        <v>610</v>
      </c>
      <c r="J36" s="102" t="s">
        <v>611</v>
      </c>
      <c r="K36" s="170" t="s">
        <v>647</v>
      </c>
      <c r="L36" s="171" t="s">
        <v>613</v>
      </c>
      <c r="M36" s="104" t="s">
        <v>614</v>
      </c>
      <c r="N36" s="102" t="s">
        <v>615</v>
      </c>
      <c r="O36" s="103" t="s">
        <v>616</v>
      </c>
      <c r="P36" s="1"/>
      <c r="Q36" s="1"/>
      <c r="R36" s="61"/>
      <c r="S36" s="61"/>
      <c r="T36" s="61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 customHeight="1">
      <c r="A37" s="359">
        <v>1</v>
      </c>
      <c r="B37" s="360">
        <v>44371</v>
      </c>
      <c r="C37" s="361"/>
      <c r="D37" s="362" t="s">
        <v>51</v>
      </c>
      <c r="E37" s="363" t="s">
        <v>621</v>
      </c>
      <c r="F37" s="363">
        <v>743</v>
      </c>
      <c r="G37" s="363">
        <v>718</v>
      </c>
      <c r="H37" s="363">
        <v>737</v>
      </c>
      <c r="I37" s="363" t="s">
        <v>648</v>
      </c>
      <c r="J37" s="364" t="s">
        <v>652</v>
      </c>
      <c r="K37" s="365">
        <f t="shared" ref="K37" si="6">H37-F37</f>
        <v>-6</v>
      </c>
      <c r="L37" s="366">
        <f t="shared" ref="L37" si="7">(F37*-0.7)/100</f>
        <v>-5.2010000000000005</v>
      </c>
      <c r="M37" s="367">
        <f t="shared" ref="M37" si="8">(K37+L37)/F37</f>
        <v>-1.5075370121130553E-2</v>
      </c>
      <c r="N37" s="364" t="s">
        <v>653</v>
      </c>
      <c r="O37" s="368">
        <v>44392</v>
      </c>
      <c r="P37" s="1"/>
      <c r="Q37" s="1"/>
      <c r="R37" s="6" t="s">
        <v>620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77">
        <v>2</v>
      </c>
      <c r="B38" s="107">
        <v>44372</v>
      </c>
      <c r="C38" s="178"/>
      <c r="D38" s="179" t="s">
        <v>143</v>
      </c>
      <c r="E38" s="106" t="s">
        <v>621</v>
      </c>
      <c r="F38" s="106">
        <v>1725</v>
      </c>
      <c r="G38" s="106">
        <v>1665</v>
      </c>
      <c r="H38" s="106">
        <v>1764</v>
      </c>
      <c r="I38" s="106" t="s">
        <v>649</v>
      </c>
      <c r="J38" s="112" t="s">
        <v>650</v>
      </c>
      <c r="K38" s="112">
        <f t="shared" ref="K38:K40" si="9">H38-F38</f>
        <v>39</v>
      </c>
      <c r="L38" s="114">
        <f t="shared" ref="L38:L39" si="10">(F38*-0.7)/100</f>
        <v>-12.074999999999999</v>
      </c>
      <c r="M38" s="115">
        <f t="shared" ref="M38:M40" si="11">(K38+L38)/F38</f>
        <v>1.5608695652173913E-2</v>
      </c>
      <c r="N38" s="112" t="s">
        <v>619</v>
      </c>
      <c r="O38" s="116">
        <v>44384</v>
      </c>
      <c r="P38" s="1"/>
      <c r="Q38" s="1"/>
      <c r="R38" s="6" t="s">
        <v>620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77">
        <v>3</v>
      </c>
      <c r="B39" s="107">
        <v>44375</v>
      </c>
      <c r="C39" s="178"/>
      <c r="D39" s="179" t="s">
        <v>157</v>
      </c>
      <c r="E39" s="106" t="s">
        <v>621</v>
      </c>
      <c r="F39" s="106">
        <v>2825</v>
      </c>
      <c r="G39" s="106">
        <v>2735</v>
      </c>
      <c r="H39" s="106">
        <v>2902.5</v>
      </c>
      <c r="I39" s="106">
        <v>3000</v>
      </c>
      <c r="J39" s="112" t="s">
        <v>651</v>
      </c>
      <c r="K39" s="112">
        <f t="shared" si="9"/>
        <v>77.5</v>
      </c>
      <c r="L39" s="114">
        <f t="shared" si="10"/>
        <v>-19.774999999999999</v>
      </c>
      <c r="M39" s="115">
        <f t="shared" si="11"/>
        <v>2.0433628318584071E-2</v>
      </c>
      <c r="N39" s="112" t="s">
        <v>619</v>
      </c>
      <c r="O39" s="116">
        <v>44382</v>
      </c>
      <c r="P39" s="1"/>
      <c r="Q39" s="1"/>
      <c r="R39" s="6" t="s">
        <v>632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0">
        <v>4</v>
      </c>
      <c r="B40" s="181">
        <v>44377</v>
      </c>
      <c r="C40" s="182"/>
      <c r="D40" s="183" t="s">
        <v>469</v>
      </c>
      <c r="E40" s="184" t="s">
        <v>621</v>
      </c>
      <c r="F40" s="184">
        <v>205</v>
      </c>
      <c r="G40" s="184">
        <v>199</v>
      </c>
      <c r="H40" s="184">
        <v>199</v>
      </c>
      <c r="I40" s="184">
        <v>215</v>
      </c>
      <c r="J40" s="185" t="s">
        <v>652</v>
      </c>
      <c r="K40" s="185">
        <f t="shared" si="9"/>
        <v>-6</v>
      </c>
      <c r="L40" s="186">
        <f>(F40*-0.07)/100</f>
        <v>-0.14350000000000002</v>
      </c>
      <c r="M40" s="187">
        <f t="shared" si="11"/>
        <v>-2.996829268292683E-2</v>
      </c>
      <c r="N40" s="185" t="s">
        <v>653</v>
      </c>
      <c r="O40" s="188">
        <v>44389</v>
      </c>
      <c r="P40" s="1"/>
      <c r="Q40" s="1"/>
      <c r="R40" s="6" t="s">
        <v>620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418">
        <v>5</v>
      </c>
      <c r="B41" s="419">
        <v>44377</v>
      </c>
      <c r="C41" s="420"/>
      <c r="D41" s="421" t="s">
        <v>70</v>
      </c>
      <c r="E41" s="422" t="s">
        <v>621</v>
      </c>
      <c r="F41" s="422">
        <v>1598</v>
      </c>
      <c r="G41" s="422">
        <v>1545</v>
      </c>
      <c r="H41" s="422">
        <v>1605</v>
      </c>
      <c r="I41" s="422">
        <v>1700</v>
      </c>
      <c r="J41" s="423" t="s">
        <v>663</v>
      </c>
      <c r="K41" s="423">
        <f t="shared" ref="K41" si="12">H41-F41</f>
        <v>7</v>
      </c>
      <c r="L41" s="424">
        <f t="shared" ref="L41" si="13">(F41*-0.7)/100</f>
        <v>-11.186</v>
      </c>
      <c r="M41" s="425">
        <f t="shared" ref="M41" si="14">(K41+L41)/F41</f>
        <v>-2.6195244055068835E-3</v>
      </c>
      <c r="N41" s="423" t="s">
        <v>857</v>
      </c>
      <c r="O41" s="426">
        <v>44400</v>
      </c>
      <c r="P41" s="1"/>
      <c r="Q41" s="1"/>
      <c r="R41" s="6" t="s">
        <v>632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77">
        <v>6</v>
      </c>
      <c r="B42" s="107">
        <v>44377</v>
      </c>
      <c r="C42" s="178"/>
      <c r="D42" s="179" t="s">
        <v>366</v>
      </c>
      <c r="E42" s="106" t="s">
        <v>621</v>
      </c>
      <c r="F42" s="106">
        <v>712.5</v>
      </c>
      <c r="G42" s="106">
        <v>695</v>
      </c>
      <c r="H42" s="106">
        <v>733.5</v>
      </c>
      <c r="I42" s="106">
        <v>760</v>
      </c>
      <c r="J42" s="112" t="s">
        <v>654</v>
      </c>
      <c r="K42" s="112">
        <f t="shared" ref="K42:K54" si="15">H42-F42</f>
        <v>21</v>
      </c>
      <c r="L42" s="114">
        <f t="shared" ref="L42:L44" si="16">(F42*-0.7)/100</f>
        <v>-4.9874999999999998</v>
      </c>
      <c r="M42" s="115">
        <f t="shared" ref="M42:M54" si="17">(K42+L42)/F42</f>
        <v>2.2473684210526316E-2</v>
      </c>
      <c r="N42" s="112" t="s">
        <v>619</v>
      </c>
      <c r="O42" s="116">
        <v>44378</v>
      </c>
      <c r="P42" s="1"/>
      <c r="Q42" s="1"/>
      <c r="R42" s="6" t="s">
        <v>632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77">
        <v>7</v>
      </c>
      <c r="B43" s="107">
        <v>44378</v>
      </c>
      <c r="C43" s="178"/>
      <c r="D43" s="179" t="s">
        <v>400</v>
      </c>
      <c r="E43" s="106" t="s">
        <v>621</v>
      </c>
      <c r="F43" s="106">
        <v>54.75</v>
      </c>
      <c r="G43" s="106">
        <v>53</v>
      </c>
      <c r="H43" s="106">
        <v>56.4</v>
      </c>
      <c r="I43" s="106" t="s">
        <v>655</v>
      </c>
      <c r="J43" s="112" t="s">
        <v>656</v>
      </c>
      <c r="K43" s="112">
        <f t="shared" si="15"/>
        <v>1.6499999999999986</v>
      </c>
      <c r="L43" s="114">
        <f t="shared" si="16"/>
        <v>-0.38324999999999998</v>
      </c>
      <c r="M43" s="115">
        <f t="shared" si="17"/>
        <v>2.3136986301369841E-2</v>
      </c>
      <c r="N43" s="112" t="s">
        <v>619</v>
      </c>
      <c r="O43" s="116">
        <v>44379</v>
      </c>
      <c r="P43" s="1"/>
      <c r="Q43" s="1"/>
      <c r="R43" s="6" t="s">
        <v>620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8</v>
      </c>
      <c r="B44" s="107">
        <v>44378</v>
      </c>
      <c r="C44" s="178"/>
      <c r="D44" s="179" t="s">
        <v>354</v>
      </c>
      <c r="E44" s="106" t="s">
        <v>621</v>
      </c>
      <c r="F44" s="106">
        <v>182.5</v>
      </c>
      <c r="G44" s="106">
        <v>177</v>
      </c>
      <c r="H44" s="106">
        <v>188</v>
      </c>
      <c r="I44" s="106">
        <v>193</v>
      </c>
      <c r="J44" s="112" t="s">
        <v>657</v>
      </c>
      <c r="K44" s="112">
        <f t="shared" si="15"/>
        <v>5.5</v>
      </c>
      <c r="L44" s="114">
        <f t="shared" si="16"/>
        <v>-1.2774999999999999</v>
      </c>
      <c r="M44" s="115">
        <f t="shared" si="17"/>
        <v>2.3136986301369865E-2</v>
      </c>
      <c r="N44" s="112" t="s">
        <v>619</v>
      </c>
      <c r="O44" s="116">
        <v>44379</v>
      </c>
      <c r="P44" s="1"/>
      <c r="Q44" s="1"/>
      <c r="R44" s="6" t="s">
        <v>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9</v>
      </c>
      <c r="B45" s="190">
        <v>44379</v>
      </c>
      <c r="C45" s="178"/>
      <c r="D45" s="179" t="s">
        <v>385</v>
      </c>
      <c r="E45" s="106" t="s">
        <v>621</v>
      </c>
      <c r="F45" s="106">
        <v>159.5</v>
      </c>
      <c r="G45" s="106">
        <v>154</v>
      </c>
      <c r="H45" s="106">
        <v>164.25</v>
      </c>
      <c r="I45" s="106" t="s">
        <v>658</v>
      </c>
      <c r="J45" s="112" t="s">
        <v>659</v>
      </c>
      <c r="K45" s="112">
        <f t="shared" si="15"/>
        <v>4.75</v>
      </c>
      <c r="L45" s="114">
        <f>(F45*-0.07)/100</f>
        <v>-0.11165000000000001</v>
      </c>
      <c r="M45" s="115">
        <f t="shared" si="17"/>
        <v>2.9080564263322884E-2</v>
      </c>
      <c r="N45" s="112" t="s">
        <v>619</v>
      </c>
      <c r="O45" s="191">
        <v>44379</v>
      </c>
      <c r="P45" s="1"/>
      <c r="Q45" s="1"/>
      <c r="R45" s="6" t="s">
        <v>620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10</v>
      </c>
      <c r="B46" s="190">
        <v>44379</v>
      </c>
      <c r="C46" s="178"/>
      <c r="D46" s="179" t="s">
        <v>660</v>
      </c>
      <c r="E46" s="106" t="s">
        <v>621</v>
      </c>
      <c r="F46" s="106">
        <v>1003</v>
      </c>
      <c r="G46" s="106">
        <v>970</v>
      </c>
      <c r="H46" s="106">
        <v>1032.5</v>
      </c>
      <c r="I46" s="106">
        <v>1060</v>
      </c>
      <c r="J46" s="112" t="s">
        <v>661</v>
      </c>
      <c r="K46" s="112">
        <f t="shared" si="15"/>
        <v>29.5</v>
      </c>
      <c r="L46" s="114">
        <f>(F46*-0.7)/100</f>
        <v>-7.020999999999999</v>
      </c>
      <c r="M46" s="115">
        <f t="shared" si="17"/>
        <v>2.2411764705882353E-2</v>
      </c>
      <c r="N46" s="112" t="s">
        <v>619</v>
      </c>
      <c r="O46" s="116">
        <v>44382</v>
      </c>
      <c r="P46" s="1"/>
      <c r="Q46" s="1"/>
      <c r="R46" s="6" t="s">
        <v>632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11</v>
      </c>
      <c r="B47" s="107">
        <v>44382</v>
      </c>
      <c r="C47" s="178"/>
      <c r="D47" s="179" t="s">
        <v>529</v>
      </c>
      <c r="E47" s="106" t="s">
        <v>621</v>
      </c>
      <c r="F47" s="106">
        <v>280.5</v>
      </c>
      <c r="G47" s="106">
        <v>273</v>
      </c>
      <c r="H47" s="106">
        <v>287.5</v>
      </c>
      <c r="I47" s="106" t="s">
        <v>662</v>
      </c>
      <c r="J47" s="112" t="s">
        <v>663</v>
      </c>
      <c r="K47" s="112">
        <f t="shared" si="15"/>
        <v>7</v>
      </c>
      <c r="L47" s="114">
        <f t="shared" ref="L47:L51" si="18">(F47*-0.07)/100</f>
        <v>-0.19635000000000002</v>
      </c>
      <c r="M47" s="115">
        <f t="shared" si="17"/>
        <v>2.4255436720142604E-2</v>
      </c>
      <c r="N47" s="112" t="s">
        <v>619</v>
      </c>
      <c r="O47" s="191">
        <v>44382</v>
      </c>
      <c r="P47" s="1"/>
      <c r="Q47" s="1"/>
      <c r="R47" s="6" t="s">
        <v>620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0">
        <v>12</v>
      </c>
      <c r="B48" s="181">
        <v>44383</v>
      </c>
      <c r="C48" s="182"/>
      <c r="D48" s="183" t="s">
        <v>664</v>
      </c>
      <c r="E48" s="184" t="s">
        <v>621</v>
      </c>
      <c r="F48" s="184">
        <v>473.5</v>
      </c>
      <c r="G48" s="184">
        <v>458</v>
      </c>
      <c r="H48" s="184">
        <v>458</v>
      </c>
      <c r="I48" s="184">
        <v>500</v>
      </c>
      <c r="J48" s="185" t="s">
        <v>665</v>
      </c>
      <c r="K48" s="185">
        <f t="shared" si="15"/>
        <v>-15.5</v>
      </c>
      <c r="L48" s="186">
        <f t="shared" si="18"/>
        <v>-0.33145000000000002</v>
      </c>
      <c r="M48" s="187">
        <f t="shared" si="17"/>
        <v>-3.3434952481520591E-2</v>
      </c>
      <c r="N48" s="185" t="s">
        <v>653</v>
      </c>
      <c r="O48" s="192">
        <v>44383</v>
      </c>
      <c r="P48" s="1"/>
      <c r="Q48" s="1"/>
      <c r="R48" s="6" t="s">
        <v>632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0">
        <v>13</v>
      </c>
      <c r="B49" s="181">
        <v>44383</v>
      </c>
      <c r="C49" s="182"/>
      <c r="D49" s="183" t="s">
        <v>529</v>
      </c>
      <c r="E49" s="184" t="s">
        <v>621</v>
      </c>
      <c r="F49" s="184">
        <v>281</v>
      </c>
      <c r="G49" s="184">
        <v>273</v>
      </c>
      <c r="H49" s="184">
        <v>273</v>
      </c>
      <c r="I49" s="184" t="s">
        <v>662</v>
      </c>
      <c r="J49" s="185" t="s">
        <v>666</v>
      </c>
      <c r="K49" s="185">
        <f t="shared" si="15"/>
        <v>-8</v>
      </c>
      <c r="L49" s="186">
        <f t="shared" si="18"/>
        <v>-0.19670000000000001</v>
      </c>
      <c r="M49" s="187">
        <f t="shared" si="17"/>
        <v>-2.9169750889679717E-2</v>
      </c>
      <c r="N49" s="185" t="s">
        <v>653</v>
      </c>
      <c r="O49" s="192">
        <v>44383</v>
      </c>
      <c r="P49" s="1"/>
      <c r="Q49" s="1"/>
      <c r="R49" s="6" t="s">
        <v>620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77">
        <v>14</v>
      </c>
      <c r="B50" s="107">
        <v>44383</v>
      </c>
      <c r="C50" s="178"/>
      <c r="D50" s="179" t="s">
        <v>164</v>
      </c>
      <c r="E50" s="106" t="s">
        <v>621</v>
      </c>
      <c r="F50" s="106">
        <v>1545</v>
      </c>
      <c r="G50" s="106">
        <v>1514</v>
      </c>
      <c r="H50" s="106">
        <v>1576</v>
      </c>
      <c r="I50" s="106" t="s">
        <v>667</v>
      </c>
      <c r="J50" s="112" t="s">
        <v>668</v>
      </c>
      <c r="K50" s="112">
        <f t="shared" si="15"/>
        <v>31</v>
      </c>
      <c r="L50" s="114">
        <f t="shared" si="18"/>
        <v>-1.0815000000000001</v>
      </c>
      <c r="M50" s="115">
        <f t="shared" si="17"/>
        <v>1.9364724919093853E-2</v>
      </c>
      <c r="N50" s="112" t="s">
        <v>619</v>
      </c>
      <c r="O50" s="191">
        <v>44383</v>
      </c>
      <c r="P50" s="1"/>
      <c r="Q50" s="1"/>
      <c r="R50" s="6" t="s">
        <v>620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77">
        <v>15</v>
      </c>
      <c r="B51" s="107">
        <v>44384</v>
      </c>
      <c r="C51" s="178"/>
      <c r="D51" s="179" t="s">
        <v>164</v>
      </c>
      <c r="E51" s="106" t="s">
        <v>621</v>
      </c>
      <c r="F51" s="106">
        <v>1532</v>
      </c>
      <c r="G51" s="106">
        <v>1490</v>
      </c>
      <c r="H51" s="106">
        <v>1562</v>
      </c>
      <c r="I51" s="106" t="s">
        <v>669</v>
      </c>
      <c r="J51" s="112" t="s">
        <v>670</v>
      </c>
      <c r="K51" s="112">
        <f t="shared" si="15"/>
        <v>30</v>
      </c>
      <c r="L51" s="114">
        <f t="shared" si="18"/>
        <v>-1.0724</v>
      </c>
      <c r="M51" s="115">
        <f t="shared" si="17"/>
        <v>1.8882245430809397E-2</v>
      </c>
      <c r="N51" s="112" t="s">
        <v>619</v>
      </c>
      <c r="O51" s="191">
        <v>44384</v>
      </c>
      <c r="P51" s="1"/>
      <c r="Q51" s="1"/>
      <c r="R51" s="6" t="s">
        <v>620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16</v>
      </c>
      <c r="B52" s="107">
        <v>44384</v>
      </c>
      <c r="C52" s="178"/>
      <c r="D52" s="179" t="s">
        <v>437</v>
      </c>
      <c r="E52" s="106" t="s">
        <v>621</v>
      </c>
      <c r="F52" s="106">
        <v>1003.5</v>
      </c>
      <c r="G52" s="106">
        <v>970</v>
      </c>
      <c r="H52" s="106">
        <v>1034.5</v>
      </c>
      <c r="I52" s="106">
        <v>1060</v>
      </c>
      <c r="J52" s="112" t="s">
        <v>668</v>
      </c>
      <c r="K52" s="112">
        <f t="shared" si="15"/>
        <v>31</v>
      </c>
      <c r="L52" s="114">
        <f>(F52*-0.7)/100</f>
        <v>-7.0244999999999997</v>
      </c>
      <c r="M52" s="115">
        <f t="shared" si="17"/>
        <v>2.3891878425510712E-2</v>
      </c>
      <c r="N52" s="112" t="s">
        <v>619</v>
      </c>
      <c r="O52" s="116">
        <v>44385</v>
      </c>
      <c r="P52" s="1"/>
      <c r="Q52" s="1"/>
      <c r="R52" s="6" t="s">
        <v>632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17</v>
      </c>
      <c r="B53" s="107">
        <v>44389</v>
      </c>
      <c r="C53" s="178"/>
      <c r="D53" s="179" t="s">
        <v>671</v>
      </c>
      <c r="E53" s="106" t="s">
        <v>621</v>
      </c>
      <c r="F53" s="106">
        <v>460</v>
      </c>
      <c r="G53" s="106">
        <v>448</v>
      </c>
      <c r="H53" s="106">
        <v>467.5</v>
      </c>
      <c r="I53" s="106">
        <v>485</v>
      </c>
      <c r="J53" s="112" t="s">
        <v>672</v>
      </c>
      <c r="K53" s="112">
        <f t="shared" si="15"/>
        <v>7.5</v>
      </c>
      <c r="L53" s="114">
        <f t="shared" ref="L53:L54" si="19">(F53*-0.07)/100</f>
        <v>-0.32200000000000001</v>
      </c>
      <c r="M53" s="115">
        <f t="shared" si="17"/>
        <v>1.5604347826086957E-2</v>
      </c>
      <c r="N53" s="112" t="s">
        <v>619</v>
      </c>
      <c r="O53" s="191">
        <v>44389</v>
      </c>
      <c r="P53" s="1"/>
      <c r="Q53" s="1"/>
      <c r="R53" s="6" t="s">
        <v>620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18</v>
      </c>
      <c r="B54" s="107">
        <v>44389</v>
      </c>
      <c r="C54" s="178"/>
      <c r="D54" s="179" t="s">
        <v>673</v>
      </c>
      <c r="E54" s="106" t="s">
        <v>621</v>
      </c>
      <c r="F54" s="106">
        <v>850.5</v>
      </c>
      <c r="G54" s="106">
        <v>829</v>
      </c>
      <c r="H54" s="106">
        <v>869</v>
      </c>
      <c r="I54" s="106" t="s">
        <v>674</v>
      </c>
      <c r="J54" s="112" t="s">
        <v>675</v>
      </c>
      <c r="K54" s="112">
        <f t="shared" si="15"/>
        <v>18.5</v>
      </c>
      <c r="L54" s="114">
        <f t="shared" si="19"/>
        <v>-0.59535000000000005</v>
      </c>
      <c r="M54" s="115">
        <f t="shared" si="17"/>
        <v>2.1051910640799532E-2</v>
      </c>
      <c r="N54" s="112" t="s">
        <v>619</v>
      </c>
      <c r="O54" s="191">
        <v>44389</v>
      </c>
      <c r="P54" s="1"/>
      <c r="Q54" s="1"/>
      <c r="R54" s="6" t="s">
        <v>620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19</v>
      </c>
      <c r="B55" s="107">
        <v>44390</v>
      </c>
      <c r="C55" s="178"/>
      <c r="D55" s="179" t="s">
        <v>671</v>
      </c>
      <c r="E55" s="106" t="s">
        <v>621</v>
      </c>
      <c r="F55" s="106">
        <v>461.5</v>
      </c>
      <c r="G55" s="106">
        <v>449</v>
      </c>
      <c r="H55" s="106">
        <v>474.5</v>
      </c>
      <c r="I55" s="106">
        <v>485</v>
      </c>
      <c r="J55" s="112" t="s">
        <v>710</v>
      </c>
      <c r="K55" s="112">
        <f t="shared" ref="K55" si="20">H55-F55</f>
        <v>13</v>
      </c>
      <c r="L55" s="114">
        <f>(F55*-0.7)/100</f>
        <v>-3.2304999999999997</v>
      </c>
      <c r="M55" s="115">
        <f t="shared" ref="M55" si="21">(K55+L55)/F55</f>
        <v>2.1169014084507044E-2</v>
      </c>
      <c r="N55" s="112" t="s">
        <v>619</v>
      </c>
      <c r="O55" s="116">
        <v>44392</v>
      </c>
      <c r="P55" s="1"/>
      <c r="Q55" s="1"/>
      <c r="R55" s="6" t="s">
        <v>620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20</v>
      </c>
      <c r="B56" s="107">
        <v>44390</v>
      </c>
      <c r="C56" s="178"/>
      <c r="D56" s="179" t="s">
        <v>329</v>
      </c>
      <c r="E56" s="106" t="s">
        <v>621</v>
      </c>
      <c r="F56" s="106">
        <v>853.5</v>
      </c>
      <c r="G56" s="106">
        <v>829</v>
      </c>
      <c r="H56" s="106">
        <v>868</v>
      </c>
      <c r="I56" s="106" t="s">
        <v>674</v>
      </c>
      <c r="J56" s="112" t="s">
        <v>676</v>
      </c>
      <c r="K56" s="112">
        <f>H56-F56</f>
        <v>14.5</v>
      </c>
      <c r="L56" s="114">
        <f>(F56*-0.07)/100</f>
        <v>-0.59745000000000004</v>
      </c>
      <c r="M56" s="115">
        <f>(K56+L56)/F56</f>
        <v>1.6288869361452841E-2</v>
      </c>
      <c r="N56" s="112" t="s">
        <v>619</v>
      </c>
      <c r="O56" s="191">
        <v>44390</v>
      </c>
      <c r="P56" s="1"/>
      <c r="Q56" s="1"/>
      <c r="R56" s="6" t="s">
        <v>620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21</v>
      </c>
      <c r="B57" s="107">
        <v>44391</v>
      </c>
      <c r="C57" s="178"/>
      <c r="D57" s="179" t="s">
        <v>584</v>
      </c>
      <c r="E57" s="106" t="s">
        <v>621</v>
      </c>
      <c r="F57" s="106">
        <v>342</v>
      </c>
      <c r="G57" s="106">
        <v>330</v>
      </c>
      <c r="H57" s="106">
        <v>355</v>
      </c>
      <c r="I57" s="106">
        <v>365</v>
      </c>
      <c r="J57" s="112" t="s">
        <v>710</v>
      </c>
      <c r="K57" s="112">
        <f t="shared" ref="K57:K59" si="22">H57-F57</f>
        <v>13</v>
      </c>
      <c r="L57" s="114">
        <f>(F57*-0.7)/100</f>
        <v>-2.3939999999999997</v>
      </c>
      <c r="M57" s="115">
        <f t="shared" ref="M57:M59" si="23">(K57+L57)/F57</f>
        <v>3.1011695906432747E-2</v>
      </c>
      <c r="N57" s="112" t="s">
        <v>619</v>
      </c>
      <c r="O57" s="116">
        <v>44392</v>
      </c>
      <c r="P57" s="1"/>
      <c r="Q57" s="1"/>
      <c r="R57" s="6" t="s">
        <v>632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359">
        <v>22</v>
      </c>
      <c r="B58" s="381">
        <v>44392</v>
      </c>
      <c r="C58" s="361"/>
      <c r="D58" s="362" t="s">
        <v>42</v>
      </c>
      <c r="E58" s="363" t="s">
        <v>621</v>
      </c>
      <c r="F58" s="363">
        <v>225.5</v>
      </c>
      <c r="G58" s="363">
        <v>219</v>
      </c>
      <c r="H58" s="363">
        <v>219</v>
      </c>
      <c r="I58" s="363" t="s">
        <v>978</v>
      </c>
      <c r="J58" s="364" t="s">
        <v>1001</v>
      </c>
      <c r="K58" s="365">
        <f t="shared" si="22"/>
        <v>-6.5</v>
      </c>
      <c r="L58" s="366">
        <f t="shared" ref="L58:L59" si="24">(F58*-0.7)/100</f>
        <v>-1.5785</v>
      </c>
      <c r="M58" s="367">
        <f t="shared" si="23"/>
        <v>-3.5824833702882482E-2</v>
      </c>
      <c r="N58" s="185" t="s">
        <v>653</v>
      </c>
      <c r="O58" s="188">
        <v>44396</v>
      </c>
      <c r="P58" s="1"/>
      <c r="Q58" s="1"/>
      <c r="R58" s="6" t="s">
        <v>620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23</v>
      </c>
      <c r="B59" s="107">
        <v>44392</v>
      </c>
      <c r="C59" s="178"/>
      <c r="D59" s="179" t="s">
        <v>979</v>
      </c>
      <c r="E59" s="106" t="s">
        <v>621</v>
      </c>
      <c r="F59" s="106">
        <v>2095</v>
      </c>
      <c r="G59" s="106">
        <v>2045</v>
      </c>
      <c r="H59" s="106">
        <v>2135</v>
      </c>
      <c r="I59" s="106">
        <v>2190</v>
      </c>
      <c r="J59" s="112" t="s">
        <v>779</v>
      </c>
      <c r="K59" s="112">
        <f t="shared" si="22"/>
        <v>40</v>
      </c>
      <c r="L59" s="114">
        <f t="shared" si="24"/>
        <v>-14.664999999999999</v>
      </c>
      <c r="M59" s="115">
        <f t="shared" si="23"/>
        <v>1.2093078758949881E-2</v>
      </c>
      <c r="N59" s="112" t="s">
        <v>619</v>
      </c>
      <c r="O59" s="116">
        <v>44396</v>
      </c>
      <c r="P59" s="1"/>
      <c r="Q59" s="1"/>
      <c r="R59" s="6" t="s">
        <v>632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77">
        <v>24</v>
      </c>
      <c r="B60" s="107">
        <v>44392</v>
      </c>
      <c r="C60" s="178"/>
      <c r="D60" s="179" t="s">
        <v>278</v>
      </c>
      <c r="E60" s="106" t="s">
        <v>621</v>
      </c>
      <c r="F60" s="106">
        <v>580</v>
      </c>
      <c r="G60" s="106">
        <v>564</v>
      </c>
      <c r="H60" s="106">
        <v>596</v>
      </c>
      <c r="I60" s="106" t="s">
        <v>980</v>
      </c>
      <c r="J60" s="112" t="s">
        <v>972</v>
      </c>
      <c r="K60" s="112">
        <f>H60-F60</f>
        <v>16</v>
      </c>
      <c r="L60" s="114">
        <f>(F60*-0.07)/100</f>
        <v>-0.40600000000000003</v>
      </c>
      <c r="M60" s="115">
        <f>(K60+L60)/F60</f>
        <v>2.6886206896551725E-2</v>
      </c>
      <c r="N60" s="112" t="s">
        <v>619</v>
      </c>
      <c r="O60" s="191">
        <v>44392</v>
      </c>
      <c r="P60" s="1"/>
      <c r="Q60" s="1"/>
      <c r="R60" s="6" t="s">
        <v>620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359">
        <v>25</v>
      </c>
      <c r="B61" s="381">
        <v>44392</v>
      </c>
      <c r="C61" s="361"/>
      <c r="D61" s="362" t="s">
        <v>269</v>
      </c>
      <c r="E61" s="363" t="s">
        <v>621</v>
      </c>
      <c r="F61" s="363">
        <v>667.5</v>
      </c>
      <c r="G61" s="363">
        <v>649</v>
      </c>
      <c r="H61" s="363">
        <v>649</v>
      </c>
      <c r="I61" s="363" t="s">
        <v>981</v>
      </c>
      <c r="J61" s="364" t="s">
        <v>1049</v>
      </c>
      <c r="K61" s="365">
        <f t="shared" ref="K61" si="25">H61-F61</f>
        <v>-18.5</v>
      </c>
      <c r="L61" s="366">
        <f t="shared" ref="L61" si="26">(F61*-0.7)/100</f>
        <v>-4.6724999999999994</v>
      </c>
      <c r="M61" s="367">
        <f t="shared" ref="M61" si="27">(K61+L61)/F61</f>
        <v>-3.4715355805243445E-2</v>
      </c>
      <c r="N61" s="185" t="s">
        <v>653</v>
      </c>
      <c r="O61" s="188">
        <v>44400</v>
      </c>
      <c r="P61" s="1"/>
      <c r="Q61" s="1"/>
      <c r="R61" s="6" t="s">
        <v>632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378">
        <v>26</v>
      </c>
      <c r="B62" s="369">
        <v>44393</v>
      </c>
      <c r="C62" s="370"/>
      <c r="D62" s="379" t="s">
        <v>329</v>
      </c>
      <c r="E62" s="356" t="s">
        <v>621</v>
      </c>
      <c r="F62" s="356">
        <v>850.5</v>
      </c>
      <c r="G62" s="356">
        <v>825</v>
      </c>
      <c r="H62" s="356">
        <v>864.5</v>
      </c>
      <c r="I62" s="356">
        <v>895</v>
      </c>
      <c r="J62" s="112" t="s">
        <v>709</v>
      </c>
      <c r="K62" s="112">
        <f>H62-F62</f>
        <v>14</v>
      </c>
      <c r="L62" s="114">
        <f>(F62*-0.07)/100</f>
        <v>-0.59535000000000005</v>
      </c>
      <c r="M62" s="115">
        <f>(K62+L62)/F62</f>
        <v>1.5760905349794237E-2</v>
      </c>
      <c r="N62" s="112" t="s">
        <v>619</v>
      </c>
      <c r="O62" s="191">
        <v>44393</v>
      </c>
      <c r="P62" s="1"/>
      <c r="Q62" s="1"/>
      <c r="R62" s="6" t="s">
        <v>620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59">
        <v>27</v>
      </c>
      <c r="B63" s="381">
        <v>44393</v>
      </c>
      <c r="C63" s="361"/>
      <c r="D63" s="362" t="s">
        <v>1000</v>
      </c>
      <c r="E63" s="363" t="s">
        <v>621</v>
      </c>
      <c r="F63" s="363">
        <v>310</v>
      </c>
      <c r="G63" s="363">
        <v>300</v>
      </c>
      <c r="H63" s="363">
        <v>300</v>
      </c>
      <c r="I63" s="363">
        <v>330</v>
      </c>
      <c r="J63" s="364" t="s">
        <v>1002</v>
      </c>
      <c r="K63" s="365">
        <f t="shared" ref="K63" si="28">H63-F63</f>
        <v>-10</v>
      </c>
      <c r="L63" s="366">
        <f t="shared" ref="L63" si="29">(F63*-0.7)/100</f>
        <v>-2.17</v>
      </c>
      <c r="M63" s="367">
        <f t="shared" ref="M63" si="30">(K63+L63)/F63</f>
        <v>-3.9258064516129031E-2</v>
      </c>
      <c r="N63" s="185" t="s">
        <v>653</v>
      </c>
      <c r="O63" s="188">
        <v>44396</v>
      </c>
      <c r="P63" s="1"/>
      <c r="Q63" s="1"/>
      <c r="R63" s="6" t="s">
        <v>632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72">
        <v>28</v>
      </c>
      <c r="B64" s="173">
        <v>44397</v>
      </c>
      <c r="C64" s="174"/>
      <c r="D64" s="175" t="s">
        <v>329</v>
      </c>
      <c r="E64" s="117" t="s">
        <v>621</v>
      </c>
      <c r="F64" s="117" t="s">
        <v>1019</v>
      </c>
      <c r="G64" s="117">
        <v>821</v>
      </c>
      <c r="H64" s="117"/>
      <c r="I64" s="382">
        <v>895</v>
      </c>
      <c r="J64" s="383" t="s">
        <v>626</v>
      </c>
      <c r="K64" s="384"/>
      <c r="L64" s="385"/>
      <c r="M64" s="386"/>
      <c r="N64" s="383"/>
      <c r="O64" s="387"/>
      <c r="P64" s="1"/>
      <c r="Q64" s="1"/>
      <c r="R64" s="6" t="s">
        <v>620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94">
        <v>29</v>
      </c>
      <c r="B65" s="395">
        <v>44397</v>
      </c>
      <c r="C65" s="396"/>
      <c r="D65" s="397" t="s">
        <v>126</v>
      </c>
      <c r="E65" s="398" t="s">
        <v>621</v>
      </c>
      <c r="F65" s="398">
        <v>640.5</v>
      </c>
      <c r="G65" s="398">
        <v>619</v>
      </c>
      <c r="H65" s="398">
        <v>643</v>
      </c>
      <c r="I65" s="398" t="s">
        <v>1020</v>
      </c>
      <c r="J65" s="399" t="s">
        <v>1021</v>
      </c>
      <c r="K65" s="399">
        <f>H65-F65</f>
        <v>2.5</v>
      </c>
      <c r="L65" s="400">
        <f>(F65*-0.07)/100</f>
        <v>-0.44835000000000003</v>
      </c>
      <c r="M65" s="401">
        <f>(K65+L65)/F65</f>
        <v>3.2032006245120998E-3</v>
      </c>
      <c r="N65" s="399" t="s">
        <v>857</v>
      </c>
      <c r="O65" s="402">
        <v>44397</v>
      </c>
      <c r="P65" s="1"/>
      <c r="Q65" s="1"/>
      <c r="R65" s="6" t="s">
        <v>620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432">
        <v>30</v>
      </c>
      <c r="B66" s="433">
        <v>44399</v>
      </c>
      <c r="C66" s="434"/>
      <c r="D66" s="435" t="s">
        <v>146</v>
      </c>
      <c r="E66" s="436" t="s">
        <v>621</v>
      </c>
      <c r="F66" s="436">
        <v>457</v>
      </c>
      <c r="G66" s="436">
        <v>444</v>
      </c>
      <c r="H66" s="436">
        <v>443.5</v>
      </c>
      <c r="I66" s="436">
        <v>485</v>
      </c>
      <c r="J66" s="364" t="s">
        <v>1097</v>
      </c>
      <c r="K66" s="365">
        <f t="shared" ref="K66" si="31">H66-F66</f>
        <v>-13.5</v>
      </c>
      <c r="L66" s="366">
        <f t="shared" ref="L66" si="32">(F66*-0.7)/100</f>
        <v>-3.1989999999999998</v>
      </c>
      <c r="M66" s="367">
        <f t="shared" ref="M66" si="33">(K66+L66)/F66</f>
        <v>-3.6540481400437634E-2</v>
      </c>
      <c r="N66" s="185" t="s">
        <v>653</v>
      </c>
      <c r="O66" s="188">
        <v>44403</v>
      </c>
      <c r="P66" s="1"/>
      <c r="Q66" s="1"/>
      <c r="R66" s="6" t="s">
        <v>620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72">
        <v>31</v>
      </c>
      <c r="B67" s="173">
        <v>44399</v>
      </c>
      <c r="C67" s="174"/>
      <c r="D67" s="175" t="s">
        <v>540</v>
      </c>
      <c r="E67" s="117" t="s">
        <v>621</v>
      </c>
      <c r="F67" s="117" t="s">
        <v>1030</v>
      </c>
      <c r="G67" s="117">
        <v>2040</v>
      </c>
      <c r="H67" s="117"/>
      <c r="I67" s="382" t="s">
        <v>1031</v>
      </c>
      <c r="J67" s="383" t="s">
        <v>626</v>
      </c>
      <c r="K67" s="384"/>
      <c r="L67" s="385"/>
      <c r="M67" s="386"/>
      <c r="N67" s="383"/>
      <c r="O67" s="387"/>
      <c r="P67" s="1"/>
      <c r="Q67" s="1"/>
      <c r="R67" s="6" t="s">
        <v>620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172">
        <v>32</v>
      </c>
      <c r="B68" s="173">
        <v>44403</v>
      </c>
      <c r="C68" s="174"/>
      <c r="D68" s="175" t="s">
        <v>346</v>
      </c>
      <c r="E68" s="117" t="s">
        <v>621</v>
      </c>
      <c r="F68" s="117" t="s">
        <v>1091</v>
      </c>
      <c r="G68" s="117">
        <v>303</v>
      </c>
      <c r="H68" s="117"/>
      <c r="I68" s="382">
        <v>335</v>
      </c>
      <c r="J68" s="383" t="s">
        <v>626</v>
      </c>
      <c r="K68" s="384"/>
      <c r="L68" s="385"/>
      <c r="M68" s="386"/>
      <c r="N68" s="383"/>
      <c r="O68" s="387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/>
      <c r="B69" s="173"/>
      <c r="C69" s="174"/>
      <c r="D69" s="175"/>
      <c r="E69" s="117"/>
      <c r="F69" s="117"/>
      <c r="G69" s="117"/>
      <c r="H69" s="117"/>
      <c r="I69" s="382"/>
      <c r="J69" s="383"/>
      <c r="K69" s="384"/>
      <c r="L69" s="385"/>
      <c r="M69" s="386"/>
      <c r="N69" s="383"/>
      <c r="O69" s="387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172"/>
      <c r="B70" s="118"/>
      <c r="C70" s="174"/>
      <c r="D70" s="175"/>
      <c r="E70" s="117"/>
      <c r="F70" s="117"/>
      <c r="G70" s="117"/>
      <c r="H70" s="117"/>
      <c r="I70" s="117"/>
      <c r="J70" s="123"/>
      <c r="K70" s="123"/>
      <c r="L70" s="124"/>
      <c r="M70" s="125"/>
      <c r="N70" s="123"/>
      <c r="O70" s="126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172"/>
      <c r="B71" s="118"/>
      <c r="C71" s="174"/>
      <c r="D71" s="175"/>
      <c r="E71" s="117"/>
      <c r="F71" s="117"/>
      <c r="G71" s="117"/>
      <c r="H71" s="117"/>
      <c r="I71" s="117"/>
      <c r="J71" s="123"/>
      <c r="K71" s="123"/>
      <c r="L71" s="124"/>
      <c r="M71" s="125"/>
      <c r="N71" s="123"/>
      <c r="O71" s="126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93"/>
      <c r="B73" s="139"/>
      <c r="C73" s="194"/>
      <c r="D73" s="195"/>
      <c r="E73" s="138"/>
      <c r="F73" s="138"/>
      <c r="G73" s="138"/>
      <c r="H73" s="138"/>
      <c r="I73" s="138"/>
      <c r="J73" s="196"/>
      <c r="K73" s="196"/>
      <c r="L73" s="197"/>
      <c r="M73" s="198"/>
      <c r="N73" s="144"/>
      <c r="O73" s="199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44.25" customHeight="1">
      <c r="A74" s="150" t="s">
        <v>640</v>
      </c>
      <c r="B74" s="194"/>
      <c r="C74" s="194"/>
      <c r="D74" s="1"/>
      <c r="E74" s="6"/>
      <c r="F74" s="6"/>
      <c r="G74" s="6"/>
      <c r="H74" s="6" t="s">
        <v>677</v>
      </c>
      <c r="I74" s="6"/>
      <c r="J74" s="6"/>
      <c r="K74" s="146"/>
      <c r="L74" s="198"/>
      <c r="M74" s="146"/>
      <c r="N74" s="147"/>
      <c r="O74" s="146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38" ht="12.75" customHeight="1">
      <c r="A75" s="157" t="s">
        <v>641</v>
      </c>
      <c r="B75" s="150"/>
      <c r="C75" s="150"/>
      <c r="D75" s="150"/>
      <c r="E75" s="44"/>
      <c r="F75" s="158" t="s">
        <v>642</v>
      </c>
      <c r="G75" s="61"/>
      <c r="H75" s="44"/>
      <c r="I75" s="61"/>
      <c r="J75" s="6"/>
      <c r="K75" s="200"/>
      <c r="L75" s="201"/>
      <c r="M75" s="6"/>
      <c r="N75" s="140"/>
      <c r="O75" s="202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4.25" customHeight="1">
      <c r="A76" s="157"/>
      <c r="B76" s="150"/>
      <c r="C76" s="150"/>
      <c r="D76" s="150"/>
      <c r="E76" s="6"/>
      <c r="F76" s="158" t="s">
        <v>644</v>
      </c>
      <c r="G76" s="61"/>
      <c r="H76" s="44"/>
      <c r="I76" s="61"/>
      <c r="J76" s="6"/>
      <c r="K76" s="200"/>
      <c r="L76" s="201"/>
      <c r="M76" s="6"/>
      <c r="N76" s="140"/>
      <c r="O76" s="202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4.25" customHeight="1">
      <c r="A77" s="150"/>
      <c r="B77" s="150"/>
      <c r="C77" s="150"/>
      <c r="D77" s="150"/>
      <c r="E77" s="6"/>
      <c r="F77" s="6"/>
      <c r="G77" s="6"/>
      <c r="H77" s="6"/>
      <c r="I77" s="6"/>
      <c r="J77" s="163"/>
      <c r="K77" s="160"/>
      <c r="L77" s="161"/>
      <c r="M77" s="6"/>
      <c r="N77" s="164"/>
      <c r="O77" s="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2.75" customHeight="1">
      <c r="A78" s="203" t="s">
        <v>678</v>
      </c>
      <c r="B78" s="203"/>
      <c r="C78" s="203"/>
      <c r="D78" s="203"/>
      <c r="E78" s="6"/>
      <c r="F78" s="6"/>
      <c r="G78" s="6"/>
      <c r="H78" s="6"/>
      <c r="I78" s="6"/>
      <c r="J78" s="6"/>
      <c r="K78" s="6"/>
      <c r="L78" s="6"/>
      <c r="M78" s="6"/>
      <c r="N78" s="6"/>
      <c r="O78" s="2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38.25" customHeight="1">
      <c r="A79" s="102" t="s">
        <v>16</v>
      </c>
      <c r="B79" s="102" t="s">
        <v>590</v>
      </c>
      <c r="C79" s="102"/>
      <c r="D79" s="103" t="s">
        <v>605</v>
      </c>
      <c r="E79" s="102" t="s">
        <v>606</v>
      </c>
      <c r="F79" s="102" t="s">
        <v>607</v>
      </c>
      <c r="G79" s="102" t="s">
        <v>646</v>
      </c>
      <c r="H79" s="102" t="s">
        <v>609</v>
      </c>
      <c r="I79" s="102" t="s">
        <v>610</v>
      </c>
      <c r="J79" s="101" t="s">
        <v>611</v>
      </c>
      <c r="K79" s="204" t="s">
        <v>679</v>
      </c>
      <c r="L79" s="104" t="s">
        <v>613</v>
      </c>
      <c r="M79" s="204" t="s">
        <v>680</v>
      </c>
      <c r="N79" s="102" t="s">
        <v>681</v>
      </c>
      <c r="O79" s="101" t="s">
        <v>615</v>
      </c>
      <c r="P79" s="103" t="s">
        <v>616</v>
      </c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3.5" customHeight="1">
      <c r="A80" s="205">
        <v>1</v>
      </c>
      <c r="B80" s="107">
        <v>44376</v>
      </c>
      <c r="C80" s="109"/>
      <c r="D80" s="206" t="s">
        <v>682</v>
      </c>
      <c r="E80" s="106" t="s">
        <v>621</v>
      </c>
      <c r="F80" s="106">
        <v>426.5</v>
      </c>
      <c r="G80" s="106">
        <v>418</v>
      </c>
      <c r="H80" s="106">
        <v>432</v>
      </c>
      <c r="I80" s="112">
        <v>445</v>
      </c>
      <c r="J80" s="112" t="s">
        <v>657</v>
      </c>
      <c r="K80" s="207">
        <f t="shared" ref="K80:K89" si="34">H80-F80</f>
        <v>5.5</v>
      </c>
      <c r="L80" s="208">
        <f t="shared" ref="L80:L89" si="35">(H80*N80)*0.07%</f>
        <v>453.60000000000008</v>
      </c>
      <c r="M80" s="209">
        <f t="shared" ref="M80:M89" si="36">(K80*N80)-L80</f>
        <v>7796.4</v>
      </c>
      <c r="N80" s="112">
        <v>1500</v>
      </c>
      <c r="O80" s="113" t="s">
        <v>619</v>
      </c>
      <c r="P80" s="116">
        <v>44382</v>
      </c>
      <c r="Q80" s="210"/>
      <c r="R80" s="6" t="s">
        <v>620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05">
        <v>2</v>
      </c>
      <c r="B81" s="107">
        <v>44377</v>
      </c>
      <c r="C81" s="109"/>
      <c r="D81" s="206" t="s">
        <v>683</v>
      </c>
      <c r="E81" s="106" t="s">
        <v>621</v>
      </c>
      <c r="F81" s="106">
        <v>1679</v>
      </c>
      <c r="G81" s="106">
        <v>1645</v>
      </c>
      <c r="H81" s="106">
        <v>1702</v>
      </c>
      <c r="I81" s="112">
        <v>1740</v>
      </c>
      <c r="J81" s="112" t="s">
        <v>628</v>
      </c>
      <c r="K81" s="207">
        <f t="shared" si="34"/>
        <v>23</v>
      </c>
      <c r="L81" s="208">
        <f t="shared" si="35"/>
        <v>416.99000000000007</v>
      </c>
      <c r="M81" s="209">
        <f t="shared" si="36"/>
        <v>7633.01</v>
      </c>
      <c r="N81" s="112">
        <v>350</v>
      </c>
      <c r="O81" s="113" t="s">
        <v>619</v>
      </c>
      <c r="P81" s="116">
        <v>44378</v>
      </c>
      <c r="Q81" s="210"/>
      <c r="R81" s="6" t="s">
        <v>632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05">
        <v>3</v>
      </c>
      <c r="B82" s="107">
        <v>44377</v>
      </c>
      <c r="C82" s="109"/>
      <c r="D82" s="206" t="s">
        <v>684</v>
      </c>
      <c r="E82" s="106" t="s">
        <v>621</v>
      </c>
      <c r="F82" s="106">
        <v>755</v>
      </c>
      <c r="G82" s="106">
        <v>745</v>
      </c>
      <c r="H82" s="106">
        <v>762</v>
      </c>
      <c r="I82" s="112">
        <v>775</v>
      </c>
      <c r="J82" s="112" t="s">
        <v>663</v>
      </c>
      <c r="K82" s="207">
        <f t="shared" si="34"/>
        <v>7</v>
      </c>
      <c r="L82" s="208">
        <f t="shared" si="35"/>
        <v>640.08000000000004</v>
      </c>
      <c r="M82" s="209">
        <f t="shared" si="36"/>
        <v>7759.92</v>
      </c>
      <c r="N82" s="112">
        <v>1200</v>
      </c>
      <c r="O82" s="113" t="s">
        <v>619</v>
      </c>
      <c r="P82" s="116">
        <v>44382</v>
      </c>
      <c r="Q82" s="210"/>
      <c r="R82" s="6" t="s">
        <v>620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05">
        <v>4</v>
      </c>
      <c r="B83" s="107">
        <v>44377</v>
      </c>
      <c r="C83" s="109"/>
      <c r="D83" s="206" t="s">
        <v>685</v>
      </c>
      <c r="E83" s="106" t="s">
        <v>621</v>
      </c>
      <c r="F83" s="106">
        <v>2482.5</v>
      </c>
      <c r="G83" s="106">
        <v>2440</v>
      </c>
      <c r="H83" s="106">
        <v>2507.5</v>
      </c>
      <c r="I83" s="112" t="s">
        <v>686</v>
      </c>
      <c r="J83" s="112" t="s">
        <v>687</v>
      </c>
      <c r="K83" s="207">
        <f t="shared" si="34"/>
        <v>25</v>
      </c>
      <c r="L83" s="208">
        <f t="shared" si="35"/>
        <v>526.57500000000005</v>
      </c>
      <c r="M83" s="209">
        <f t="shared" si="36"/>
        <v>6973.4250000000002</v>
      </c>
      <c r="N83" s="112">
        <v>300</v>
      </c>
      <c r="O83" s="113" t="s">
        <v>619</v>
      </c>
      <c r="P83" s="116">
        <v>44382</v>
      </c>
      <c r="Q83" s="210"/>
      <c r="R83" s="6" t="s">
        <v>632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05">
        <v>5</v>
      </c>
      <c r="B84" s="107">
        <v>44378</v>
      </c>
      <c r="C84" s="109"/>
      <c r="D84" s="206" t="s">
        <v>688</v>
      </c>
      <c r="E84" s="106" t="s">
        <v>621</v>
      </c>
      <c r="F84" s="106">
        <v>687.5</v>
      </c>
      <c r="G84" s="106">
        <v>676</v>
      </c>
      <c r="H84" s="106">
        <v>695</v>
      </c>
      <c r="I84" s="112" t="s">
        <v>689</v>
      </c>
      <c r="J84" s="112" t="s">
        <v>690</v>
      </c>
      <c r="K84" s="207">
        <f t="shared" si="34"/>
        <v>7.5</v>
      </c>
      <c r="L84" s="208">
        <f t="shared" si="35"/>
        <v>535.15000000000009</v>
      </c>
      <c r="M84" s="209">
        <f t="shared" si="36"/>
        <v>7714.85</v>
      </c>
      <c r="N84" s="112">
        <v>1100</v>
      </c>
      <c r="O84" s="113" t="s">
        <v>619</v>
      </c>
      <c r="P84" s="116">
        <v>44390</v>
      </c>
      <c r="Q84" s="210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05">
        <v>6</v>
      </c>
      <c r="B85" s="107">
        <v>44379</v>
      </c>
      <c r="C85" s="109"/>
      <c r="D85" s="206" t="s">
        <v>691</v>
      </c>
      <c r="E85" s="106" t="s">
        <v>621</v>
      </c>
      <c r="F85" s="106">
        <v>861.5</v>
      </c>
      <c r="G85" s="106">
        <v>844</v>
      </c>
      <c r="H85" s="106">
        <v>871.5</v>
      </c>
      <c r="I85" s="112" t="s">
        <v>692</v>
      </c>
      <c r="J85" s="112" t="s">
        <v>631</v>
      </c>
      <c r="K85" s="207">
        <f t="shared" si="34"/>
        <v>10</v>
      </c>
      <c r="L85" s="208">
        <f t="shared" si="35"/>
        <v>518.54250000000002</v>
      </c>
      <c r="M85" s="209">
        <f t="shared" si="36"/>
        <v>7981.4575000000004</v>
      </c>
      <c r="N85" s="112">
        <v>850</v>
      </c>
      <c r="O85" s="113" t="s">
        <v>619</v>
      </c>
      <c r="P85" s="191">
        <v>44379</v>
      </c>
      <c r="Q85" s="210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05">
        <v>7</v>
      </c>
      <c r="B86" s="107">
        <v>44379</v>
      </c>
      <c r="C86" s="109"/>
      <c r="D86" s="206" t="s">
        <v>683</v>
      </c>
      <c r="E86" s="106" t="s">
        <v>621</v>
      </c>
      <c r="F86" s="106">
        <v>1691.5</v>
      </c>
      <c r="G86" s="106">
        <v>1655</v>
      </c>
      <c r="H86" s="106">
        <v>1711</v>
      </c>
      <c r="I86" s="112">
        <v>1750</v>
      </c>
      <c r="J86" s="112" t="s">
        <v>693</v>
      </c>
      <c r="K86" s="207">
        <f t="shared" si="34"/>
        <v>19.5</v>
      </c>
      <c r="L86" s="208">
        <f t="shared" si="35"/>
        <v>419.19500000000005</v>
      </c>
      <c r="M86" s="209">
        <f t="shared" si="36"/>
        <v>6405.8050000000003</v>
      </c>
      <c r="N86" s="112">
        <v>350</v>
      </c>
      <c r="O86" s="113" t="s">
        <v>619</v>
      </c>
      <c r="P86" s="116">
        <v>44384</v>
      </c>
      <c r="Q86" s="210"/>
      <c r="R86" s="6" t="s">
        <v>632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05">
        <v>8</v>
      </c>
      <c r="B87" s="107">
        <v>44379</v>
      </c>
      <c r="C87" s="109"/>
      <c r="D87" s="206" t="s">
        <v>694</v>
      </c>
      <c r="E87" s="106" t="s">
        <v>621</v>
      </c>
      <c r="F87" s="106">
        <v>3555</v>
      </c>
      <c r="G87" s="106">
        <v>3490</v>
      </c>
      <c r="H87" s="106">
        <v>3597.5</v>
      </c>
      <c r="I87" s="112" t="s">
        <v>695</v>
      </c>
      <c r="J87" s="112" t="s">
        <v>696</v>
      </c>
      <c r="K87" s="207">
        <f t="shared" si="34"/>
        <v>42.5</v>
      </c>
      <c r="L87" s="208">
        <f t="shared" si="35"/>
        <v>503.65000000000009</v>
      </c>
      <c r="M87" s="209">
        <f t="shared" si="36"/>
        <v>7996.35</v>
      </c>
      <c r="N87" s="112">
        <v>200</v>
      </c>
      <c r="O87" s="113" t="s">
        <v>619</v>
      </c>
      <c r="P87" s="116">
        <v>44382</v>
      </c>
      <c r="Q87" s="210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1">
        <v>9</v>
      </c>
      <c r="B88" s="181">
        <v>44382</v>
      </c>
      <c r="C88" s="212"/>
      <c r="D88" s="213" t="s">
        <v>691</v>
      </c>
      <c r="E88" s="184" t="s">
        <v>621</v>
      </c>
      <c r="F88" s="184">
        <v>868</v>
      </c>
      <c r="G88" s="184">
        <v>850</v>
      </c>
      <c r="H88" s="184">
        <v>855</v>
      </c>
      <c r="I88" s="185" t="s">
        <v>697</v>
      </c>
      <c r="J88" s="185" t="s">
        <v>698</v>
      </c>
      <c r="K88" s="214">
        <f t="shared" si="34"/>
        <v>-13</v>
      </c>
      <c r="L88" s="215">
        <f t="shared" si="35"/>
        <v>508.72500000000008</v>
      </c>
      <c r="M88" s="216">
        <f t="shared" si="36"/>
        <v>-11558.725</v>
      </c>
      <c r="N88" s="185">
        <v>850</v>
      </c>
      <c r="O88" s="217" t="s">
        <v>653</v>
      </c>
      <c r="P88" s="188">
        <v>44384</v>
      </c>
      <c r="Q88" s="210"/>
      <c r="R88" s="6" t="s">
        <v>620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1">
        <v>10</v>
      </c>
      <c r="B89" s="181">
        <v>44382</v>
      </c>
      <c r="C89" s="219"/>
      <c r="D89" s="213" t="s">
        <v>694</v>
      </c>
      <c r="E89" s="184" t="s">
        <v>621</v>
      </c>
      <c r="F89" s="184">
        <v>3545</v>
      </c>
      <c r="G89" s="184">
        <v>3480</v>
      </c>
      <c r="H89" s="184">
        <v>3480</v>
      </c>
      <c r="I89" s="185" t="s">
        <v>695</v>
      </c>
      <c r="J89" s="185" t="s">
        <v>969</v>
      </c>
      <c r="K89" s="214">
        <f t="shared" si="34"/>
        <v>-65</v>
      </c>
      <c r="L89" s="215">
        <f t="shared" si="35"/>
        <v>487.20000000000005</v>
      </c>
      <c r="M89" s="216">
        <f t="shared" si="36"/>
        <v>-13487.2</v>
      </c>
      <c r="N89" s="185">
        <v>200</v>
      </c>
      <c r="O89" s="217" t="s">
        <v>653</v>
      </c>
      <c r="P89" s="188">
        <v>44391</v>
      </c>
      <c r="Q89" s="210"/>
      <c r="R89" s="6" t="s">
        <v>632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1">
        <v>11</v>
      </c>
      <c r="B90" s="181">
        <v>44383</v>
      </c>
      <c r="C90" s="212"/>
      <c r="D90" s="213" t="s">
        <v>699</v>
      </c>
      <c r="E90" s="184" t="s">
        <v>621</v>
      </c>
      <c r="F90" s="184">
        <v>1031.5</v>
      </c>
      <c r="G90" s="184">
        <v>1012</v>
      </c>
      <c r="H90" s="184">
        <v>1012</v>
      </c>
      <c r="I90" s="185" t="s">
        <v>700</v>
      </c>
      <c r="J90" s="185" t="s">
        <v>701</v>
      </c>
      <c r="K90" s="214">
        <f t="shared" ref="K90:K100" si="37">H90-F90</f>
        <v>-19.5</v>
      </c>
      <c r="L90" s="215">
        <f t="shared" ref="L90:L100" si="38">(H90*N90)*0.07%</f>
        <v>531.30000000000007</v>
      </c>
      <c r="M90" s="216">
        <f t="shared" ref="M90:M100" si="39">(K90*N90)-L90</f>
        <v>-15156.3</v>
      </c>
      <c r="N90" s="185">
        <v>750</v>
      </c>
      <c r="O90" s="217" t="s">
        <v>653</v>
      </c>
      <c r="P90" s="188">
        <v>44385</v>
      </c>
      <c r="Q90" s="210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05">
        <v>12</v>
      </c>
      <c r="B91" s="107">
        <v>44383</v>
      </c>
      <c r="C91" s="109"/>
      <c r="D91" s="206" t="s">
        <v>702</v>
      </c>
      <c r="E91" s="106" t="s">
        <v>621</v>
      </c>
      <c r="F91" s="106">
        <v>4020</v>
      </c>
      <c r="G91" s="106">
        <v>3930</v>
      </c>
      <c r="H91" s="106">
        <v>4072.5</v>
      </c>
      <c r="I91" s="112">
        <v>4250</v>
      </c>
      <c r="J91" s="112">
        <v>6</v>
      </c>
      <c r="K91" s="207">
        <f t="shared" si="37"/>
        <v>52.5</v>
      </c>
      <c r="L91" s="208">
        <f t="shared" si="38"/>
        <v>427.61250000000007</v>
      </c>
      <c r="M91" s="209">
        <f t="shared" si="39"/>
        <v>7447.3874999999998</v>
      </c>
      <c r="N91" s="112">
        <v>150</v>
      </c>
      <c r="O91" s="113" t="s">
        <v>619</v>
      </c>
      <c r="P91" s="116">
        <v>44384</v>
      </c>
      <c r="Q91" s="210"/>
      <c r="R91" s="6" t="s">
        <v>632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05">
        <v>13</v>
      </c>
      <c r="B92" s="190">
        <v>44384</v>
      </c>
      <c r="C92" s="109"/>
      <c r="D92" s="206" t="s">
        <v>703</v>
      </c>
      <c r="E92" s="106" t="s">
        <v>621</v>
      </c>
      <c r="F92" s="106">
        <v>1144</v>
      </c>
      <c r="G92" s="106">
        <v>1129</v>
      </c>
      <c r="H92" s="106">
        <v>1153.5</v>
      </c>
      <c r="I92" s="112">
        <v>1175</v>
      </c>
      <c r="J92" s="112" t="s">
        <v>704</v>
      </c>
      <c r="K92" s="207">
        <f t="shared" si="37"/>
        <v>9.5</v>
      </c>
      <c r="L92" s="208">
        <f t="shared" si="38"/>
        <v>686.3325000000001</v>
      </c>
      <c r="M92" s="209">
        <f t="shared" si="39"/>
        <v>7388.6674999999996</v>
      </c>
      <c r="N92" s="112">
        <v>850</v>
      </c>
      <c r="O92" s="113" t="s">
        <v>619</v>
      </c>
      <c r="P92" s="116">
        <v>44385</v>
      </c>
      <c r="Q92" s="210"/>
      <c r="R92" s="6" t="s">
        <v>632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05">
        <v>14</v>
      </c>
      <c r="B93" s="190">
        <v>44384</v>
      </c>
      <c r="C93" s="109"/>
      <c r="D93" s="206" t="s">
        <v>705</v>
      </c>
      <c r="E93" s="106" t="s">
        <v>621</v>
      </c>
      <c r="F93" s="106">
        <v>1488</v>
      </c>
      <c r="G93" s="106">
        <v>1462</v>
      </c>
      <c r="H93" s="106">
        <v>1511.5</v>
      </c>
      <c r="I93" s="112">
        <v>1540</v>
      </c>
      <c r="J93" s="112" t="s">
        <v>706</v>
      </c>
      <c r="K93" s="207">
        <f t="shared" si="37"/>
        <v>23.5</v>
      </c>
      <c r="L93" s="208">
        <f t="shared" si="38"/>
        <v>502.57375000000008</v>
      </c>
      <c r="M93" s="209">
        <f t="shared" si="39"/>
        <v>10659.92625</v>
      </c>
      <c r="N93" s="112">
        <v>475</v>
      </c>
      <c r="O93" s="113" t="s">
        <v>619</v>
      </c>
      <c r="P93" s="116">
        <v>44386</v>
      </c>
      <c r="Q93" s="210"/>
      <c r="R93" s="6" t="s">
        <v>632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05">
        <v>15</v>
      </c>
      <c r="B94" s="190">
        <v>44384</v>
      </c>
      <c r="C94" s="206"/>
      <c r="D94" s="206" t="s">
        <v>707</v>
      </c>
      <c r="E94" s="106" t="s">
        <v>621</v>
      </c>
      <c r="F94" s="106">
        <v>1021</v>
      </c>
      <c r="G94" s="106">
        <v>998</v>
      </c>
      <c r="H94" s="112">
        <v>1035</v>
      </c>
      <c r="I94" s="222" t="s">
        <v>708</v>
      </c>
      <c r="J94" s="112" t="s">
        <v>709</v>
      </c>
      <c r="K94" s="207">
        <f t="shared" si="37"/>
        <v>14</v>
      </c>
      <c r="L94" s="208">
        <f t="shared" si="38"/>
        <v>434.70000000000005</v>
      </c>
      <c r="M94" s="209">
        <f t="shared" si="39"/>
        <v>7965.3</v>
      </c>
      <c r="N94" s="112">
        <v>600</v>
      </c>
      <c r="O94" s="113" t="s">
        <v>619</v>
      </c>
      <c r="P94" s="116">
        <v>44385</v>
      </c>
      <c r="Q94" s="210"/>
      <c r="R94" s="6" t="s">
        <v>620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05">
        <v>16</v>
      </c>
      <c r="B95" s="190">
        <v>44385</v>
      </c>
      <c r="C95" s="206"/>
      <c r="D95" s="206" t="s">
        <v>707</v>
      </c>
      <c r="E95" s="106" t="s">
        <v>621</v>
      </c>
      <c r="F95" s="106">
        <v>1020.5</v>
      </c>
      <c r="G95" s="106">
        <v>998</v>
      </c>
      <c r="H95" s="112">
        <v>1033.5</v>
      </c>
      <c r="I95" s="222" t="s">
        <v>708</v>
      </c>
      <c r="J95" s="112" t="s">
        <v>710</v>
      </c>
      <c r="K95" s="207">
        <f t="shared" si="37"/>
        <v>13</v>
      </c>
      <c r="L95" s="208">
        <f t="shared" si="38"/>
        <v>434.07000000000005</v>
      </c>
      <c r="M95" s="209">
        <f t="shared" si="39"/>
        <v>7365.93</v>
      </c>
      <c r="N95" s="112">
        <v>600</v>
      </c>
      <c r="O95" s="113" t="s">
        <v>619</v>
      </c>
      <c r="P95" s="191">
        <v>44385</v>
      </c>
      <c r="Q95" s="210"/>
      <c r="R95" s="6" t="s">
        <v>620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11">
        <v>17</v>
      </c>
      <c r="B96" s="181">
        <v>44385</v>
      </c>
      <c r="C96" s="212"/>
      <c r="D96" s="213" t="s">
        <v>711</v>
      </c>
      <c r="E96" s="184" t="s">
        <v>621</v>
      </c>
      <c r="F96" s="184">
        <v>2472</v>
      </c>
      <c r="G96" s="184">
        <v>2440</v>
      </c>
      <c r="H96" s="184">
        <v>2440</v>
      </c>
      <c r="I96" s="185">
        <v>2540</v>
      </c>
      <c r="J96" s="185" t="s">
        <v>712</v>
      </c>
      <c r="K96" s="214">
        <f t="shared" si="37"/>
        <v>-32</v>
      </c>
      <c r="L96" s="215">
        <f t="shared" si="38"/>
        <v>512.40000000000009</v>
      </c>
      <c r="M96" s="216">
        <f t="shared" si="39"/>
        <v>-10112.4</v>
      </c>
      <c r="N96" s="185">
        <v>300</v>
      </c>
      <c r="O96" s="217" t="s">
        <v>653</v>
      </c>
      <c r="P96" s="188">
        <v>44389</v>
      </c>
      <c r="Q96" s="210"/>
      <c r="R96" s="6" t="s">
        <v>632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18</v>
      </c>
      <c r="B97" s="190">
        <v>44386</v>
      </c>
      <c r="C97" s="206"/>
      <c r="D97" s="206" t="s">
        <v>699</v>
      </c>
      <c r="E97" s="106" t="s">
        <v>621</v>
      </c>
      <c r="F97" s="106">
        <v>1016.5</v>
      </c>
      <c r="G97" s="106">
        <v>999</v>
      </c>
      <c r="H97" s="112">
        <v>1028</v>
      </c>
      <c r="I97" s="222" t="s">
        <v>713</v>
      </c>
      <c r="J97" s="112" t="s">
        <v>714</v>
      </c>
      <c r="K97" s="207">
        <f t="shared" si="37"/>
        <v>11.5</v>
      </c>
      <c r="L97" s="208">
        <f t="shared" si="38"/>
        <v>611.66000000000008</v>
      </c>
      <c r="M97" s="209">
        <f t="shared" si="39"/>
        <v>9163.34</v>
      </c>
      <c r="N97" s="112">
        <v>850</v>
      </c>
      <c r="O97" s="113" t="s">
        <v>619</v>
      </c>
      <c r="P97" s="116">
        <v>44389</v>
      </c>
      <c r="Q97" s="210"/>
      <c r="R97" s="6" t="s">
        <v>620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05">
        <v>19</v>
      </c>
      <c r="B98" s="107">
        <v>44386</v>
      </c>
      <c r="C98" s="109"/>
      <c r="D98" s="206" t="s">
        <v>707</v>
      </c>
      <c r="E98" s="106" t="s">
        <v>621</v>
      </c>
      <c r="F98" s="106">
        <v>1021</v>
      </c>
      <c r="G98" s="106">
        <v>998</v>
      </c>
      <c r="H98" s="106">
        <v>1034</v>
      </c>
      <c r="I98" s="112" t="s">
        <v>708</v>
      </c>
      <c r="J98" s="112" t="s">
        <v>710</v>
      </c>
      <c r="K98" s="207">
        <f t="shared" si="37"/>
        <v>13</v>
      </c>
      <c r="L98" s="208">
        <f t="shared" si="38"/>
        <v>434.28000000000009</v>
      </c>
      <c r="M98" s="209">
        <f t="shared" si="39"/>
        <v>7365.72</v>
      </c>
      <c r="N98" s="112">
        <v>600</v>
      </c>
      <c r="O98" s="113" t="s">
        <v>619</v>
      </c>
      <c r="P98" s="116">
        <v>44390</v>
      </c>
      <c r="Q98" s="210"/>
      <c r="R98" s="6" t="s">
        <v>620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20</v>
      </c>
      <c r="B99" s="190">
        <v>44389</v>
      </c>
      <c r="C99" s="206"/>
      <c r="D99" s="206" t="s">
        <v>715</v>
      </c>
      <c r="E99" s="106" t="s">
        <v>621</v>
      </c>
      <c r="F99" s="106">
        <v>2935</v>
      </c>
      <c r="G99" s="106">
        <v>2870</v>
      </c>
      <c r="H99" s="112">
        <v>2977.5</v>
      </c>
      <c r="I99" s="222" t="s">
        <v>716</v>
      </c>
      <c r="J99" s="112" t="s">
        <v>696</v>
      </c>
      <c r="K99" s="207">
        <f t="shared" si="37"/>
        <v>42.5</v>
      </c>
      <c r="L99" s="208">
        <f t="shared" si="38"/>
        <v>416.85000000000008</v>
      </c>
      <c r="M99" s="209">
        <f t="shared" si="39"/>
        <v>8083.15</v>
      </c>
      <c r="N99" s="112">
        <v>200</v>
      </c>
      <c r="O99" s="113" t="s">
        <v>619</v>
      </c>
      <c r="P99" s="191">
        <v>44389</v>
      </c>
      <c r="Q99" s="210"/>
      <c r="R99" s="6" t="s">
        <v>632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21</v>
      </c>
      <c r="B100" s="190">
        <v>44390</v>
      </c>
      <c r="C100" s="109"/>
      <c r="D100" s="206" t="s">
        <v>702</v>
      </c>
      <c r="E100" s="106" t="s">
        <v>621</v>
      </c>
      <c r="F100" s="106">
        <v>3995</v>
      </c>
      <c r="G100" s="106">
        <v>3895</v>
      </c>
      <c r="H100" s="106">
        <v>4070</v>
      </c>
      <c r="I100" s="112">
        <v>4200</v>
      </c>
      <c r="J100" s="112" t="s">
        <v>971</v>
      </c>
      <c r="K100" s="350">
        <f t="shared" si="37"/>
        <v>75</v>
      </c>
      <c r="L100" s="208">
        <f t="shared" si="38"/>
        <v>427.35000000000008</v>
      </c>
      <c r="M100" s="209">
        <f t="shared" si="39"/>
        <v>10822.65</v>
      </c>
      <c r="N100" s="112">
        <v>150</v>
      </c>
      <c r="O100" s="113" t="s">
        <v>619</v>
      </c>
      <c r="P100" s="116">
        <v>44391</v>
      </c>
      <c r="Q100" s="210"/>
      <c r="R100" s="6" t="s">
        <v>632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05">
        <v>22</v>
      </c>
      <c r="B101" s="190">
        <v>44390</v>
      </c>
      <c r="C101" s="109"/>
      <c r="D101" s="206" t="s">
        <v>715</v>
      </c>
      <c r="E101" s="106" t="s">
        <v>621</v>
      </c>
      <c r="F101" s="106">
        <v>2940</v>
      </c>
      <c r="G101" s="106">
        <v>2875</v>
      </c>
      <c r="H101" s="106">
        <v>2979</v>
      </c>
      <c r="I101" s="112" t="s">
        <v>716</v>
      </c>
      <c r="J101" s="112" t="s">
        <v>650</v>
      </c>
      <c r="K101" s="358">
        <f t="shared" ref="K101" si="40">H101-F101</f>
        <v>39</v>
      </c>
      <c r="L101" s="208">
        <f t="shared" ref="L101" si="41">(H101*N101)*0.07%</f>
        <v>417.06000000000006</v>
      </c>
      <c r="M101" s="209">
        <f t="shared" ref="M101" si="42">(K101*N101)-L101</f>
        <v>7382.94</v>
      </c>
      <c r="N101" s="112">
        <v>200</v>
      </c>
      <c r="O101" s="113" t="s">
        <v>619</v>
      </c>
      <c r="P101" s="116">
        <v>44392</v>
      </c>
      <c r="Q101" s="210"/>
      <c r="R101" s="6" t="s">
        <v>632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23</v>
      </c>
      <c r="B102" s="190">
        <v>44390</v>
      </c>
      <c r="C102" s="109"/>
      <c r="D102" s="206" t="s">
        <v>717</v>
      </c>
      <c r="E102" s="106" t="s">
        <v>621</v>
      </c>
      <c r="F102" s="106">
        <v>460.5</v>
      </c>
      <c r="G102" s="106">
        <v>454</v>
      </c>
      <c r="H102" s="106">
        <v>465.25</v>
      </c>
      <c r="I102" s="112">
        <v>475</v>
      </c>
      <c r="J102" s="112" t="s">
        <v>659</v>
      </c>
      <c r="K102" s="207">
        <f>H102-F102</f>
        <v>4.75</v>
      </c>
      <c r="L102" s="208">
        <f>(H102*N102)*0.07%</f>
        <v>651.35000000000014</v>
      </c>
      <c r="M102" s="209">
        <f>(K102*N102)-L102</f>
        <v>8848.65</v>
      </c>
      <c r="N102" s="112">
        <v>2000</v>
      </c>
      <c r="O102" s="113" t="s">
        <v>619</v>
      </c>
      <c r="P102" s="191">
        <v>44390</v>
      </c>
      <c r="Q102" s="210"/>
      <c r="R102" s="6" t="s">
        <v>620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24</v>
      </c>
      <c r="B103" s="190">
        <v>44390</v>
      </c>
      <c r="C103" s="109"/>
      <c r="D103" s="206" t="s">
        <v>718</v>
      </c>
      <c r="E103" s="106" t="s">
        <v>621</v>
      </c>
      <c r="F103" s="106">
        <v>1567.5</v>
      </c>
      <c r="G103" s="106">
        <v>1540</v>
      </c>
      <c r="H103" s="106">
        <v>1583.5</v>
      </c>
      <c r="I103" s="112" t="s">
        <v>719</v>
      </c>
      <c r="J103" s="112" t="s">
        <v>972</v>
      </c>
      <c r="K103" s="350">
        <f t="shared" ref="K103" si="43">H103-F103</f>
        <v>16</v>
      </c>
      <c r="L103" s="208">
        <f t="shared" ref="L103" si="44">(H103*N103)*0.07%</f>
        <v>609.64750000000004</v>
      </c>
      <c r="M103" s="209">
        <f t="shared" ref="M103" si="45">(K103*N103)-L103</f>
        <v>8190.3525</v>
      </c>
      <c r="N103" s="112">
        <v>550</v>
      </c>
      <c r="O103" s="113" t="s">
        <v>619</v>
      </c>
      <c r="P103" s="116">
        <v>44391</v>
      </c>
      <c r="Q103" s="210"/>
      <c r="R103" s="6" t="s">
        <v>620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05">
        <v>25</v>
      </c>
      <c r="B104" s="190">
        <v>44390</v>
      </c>
      <c r="C104" s="109"/>
      <c r="D104" s="206" t="s">
        <v>707</v>
      </c>
      <c r="E104" s="106" t="s">
        <v>621</v>
      </c>
      <c r="F104" s="106">
        <v>1020.5</v>
      </c>
      <c r="G104" s="106">
        <v>998</v>
      </c>
      <c r="H104" s="106">
        <v>1035.5</v>
      </c>
      <c r="I104" s="112" t="s">
        <v>708</v>
      </c>
      <c r="J104" s="112" t="s">
        <v>970</v>
      </c>
      <c r="K104" s="350">
        <f t="shared" ref="K104:K105" si="46">H104-F104</f>
        <v>15</v>
      </c>
      <c r="L104" s="208">
        <f t="shared" ref="L104:L105" si="47">(H104*N104)*0.07%</f>
        <v>434.91000000000008</v>
      </c>
      <c r="M104" s="209">
        <f t="shared" ref="M104:M105" si="48">(K104*N104)-L104</f>
        <v>8565.09</v>
      </c>
      <c r="N104" s="112">
        <v>600</v>
      </c>
      <c r="O104" s="113" t="s">
        <v>619</v>
      </c>
      <c r="P104" s="116">
        <v>44391</v>
      </c>
      <c r="Q104" s="210"/>
      <c r="R104" s="6" t="s">
        <v>620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05">
        <v>26</v>
      </c>
      <c r="B105" s="190">
        <v>44391</v>
      </c>
      <c r="C105" s="109"/>
      <c r="D105" s="206" t="s">
        <v>711</v>
      </c>
      <c r="E105" s="106" t="s">
        <v>621</v>
      </c>
      <c r="F105" s="106">
        <v>2420</v>
      </c>
      <c r="G105" s="106">
        <v>2375</v>
      </c>
      <c r="H105" s="106">
        <v>2440</v>
      </c>
      <c r="I105" s="112">
        <v>2500</v>
      </c>
      <c r="J105" s="112" t="s">
        <v>1018</v>
      </c>
      <c r="K105" s="393">
        <f t="shared" si="46"/>
        <v>20</v>
      </c>
      <c r="L105" s="208">
        <f t="shared" si="47"/>
        <v>512.40000000000009</v>
      </c>
      <c r="M105" s="209">
        <f t="shared" si="48"/>
        <v>5487.6</v>
      </c>
      <c r="N105" s="112">
        <v>300</v>
      </c>
      <c r="O105" s="113" t="s">
        <v>619</v>
      </c>
      <c r="P105" s="116">
        <v>44397</v>
      </c>
      <c r="Q105" s="210"/>
      <c r="R105" s="6" t="s">
        <v>620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374">
        <v>27</v>
      </c>
      <c r="B106" s="369">
        <v>44391</v>
      </c>
      <c r="C106" s="375"/>
      <c r="D106" s="375" t="s">
        <v>976</v>
      </c>
      <c r="E106" s="356" t="s">
        <v>621</v>
      </c>
      <c r="F106" s="356">
        <v>2009</v>
      </c>
      <c r="G106" s="356">
        <v>1962</v>
      </c>
      <c r="H106" s="371">
        <v>2039.5</v>
      </c>
      <c r="I106" s="376">
        <v>2100</v>
      </c>
      <c r="J106" s="112" t="s">
        <v>986</v>
      </c>
      <c r="K106" s="358">
        <f t="shared" ref="K106" si="49">H106-F106</f>
        <v>30.5</v>
      </c>
      <c r="L106" s="208">
        <f t="shared" ref="L106" si="50">(H106*N106)*0.07%</f>
        <v>392.60375000000005</v>
      </c>
      <c r="M106" s="209">
        <f t="shared" ref="M106" si="51">(K106*N106)-L106</f>
        <v>7994.8962499999998</v>
      </c>
      <c r="N106" s="112">
        <v>275</v>
      </c>
      <c r="O106" s="113" t="s">
        <v>619</v>
      </c>
      <c r="P106" s="116">
        <v>44392</v>
      </c>
      <c r="Q106" s="210"/>
      <c r="R106" s="6" t="s">
        <v>620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374">
        <v>28</v>
      </c>
      <c r="B107" s="369">
        <v>44392</v>
      </c>
      <c r="C107" s="375"/>
      <c r="D107" s="375" t="s">
        <v>985</v>
      </c>
      <c r="E107" s="356" t="s">
        <v>621</v>
      </c>
      <c r="F107" s="356">
        <v>3205</v>
      </c>
      <c r="G107" s="356">
        <v>3160</v>
      </c>
      <c r="H107" s="371">
        <v>3240</v>
      </c>
      <c r="I107" s="376">
        <v>3280</v>
      </c>
      <c r="J107" s="112" t="s">
        <v>1050</v>
      </c>
      <c r="K107" s="404">
        <f t="shared" ref="K107" si="52">H107-F107</f>
        <v>35</v>
      </c>
      <c r="L107" s="208">
        <f t="shared" ref="L107" si="53">(H107*N107)*0.07%</f>
        <v>680.40000000000009</v>
      </c>
      <c r="M107" s="209">
        <f t="shared" ref="M107" si="54">(K107*N107)-L107</f>
        <v>9819.6</v>
      </c>
      <c r="N107" s="112">
        <v>300</v>
      </c>
      <c r="O107" s="113" t="s">
        <v>619</v>
      </c>
      <c r="P107" s="116">
        <v>44400</v>
      </c>
      <c r="Q107" s="210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90">
        <v>29</v>
      </c>
      <c r="B108" s="360">
        <v>44393</v>
      </c>
      <c r="C108" s="388"/>
      <c r="D108" s="388" t="s">
        <v>976</v>
      </c>
      <c r="E108" s="363" t="s">
        <v>621</v>
      </c>
      <c r="F108" s="363">
        <v>2026</v>
      </c>
      <c r="G108" s="363">
        <v>1982</v>
      </c>
      <c r="H108" s="373">
        <v>1982</v>
      </c>
      <c r="I108" s="391">
        <v>2120</v>
      </c>
      <c r="J108" s="185" t="s">
        <v>1008</v>
      </c>
      <c r="K108" s="214">
        <f t="shared" ref="K108" si="55">H108-F108</f>
        <v>-44</v>
      </c>
      <c r="L108" s="215">
        <f t="shared" ref="L108" si="56">(H108*N108)*0.07%</f>
        <v>381.53500000000008</v>
      </c>
      <c r="M108" s="216">
        <f t="shared" ref="M108" si="57">(K108*N108)-L108</f>
        <v>-12481.535</v>
      </c>
      <c r="N108" s="185">
        <v>275</v>
      </c>
      <c r="O108" s="217" t="s">
        <v>653</v>
      </c>
      <c r="P108" s="188">
        <v>44396</v>
      </c>
      <c r="Q108" s="210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223">
        <v>30</v>
      </c>
      <c r="B109" s="173">
        <v>44393</v>
      </c>
      <c r="C109" s="224"/>
      <c r="D109" s="224" t="s">
        <v>996</v>
      </c>
      <c r="E109" s="117" t="s">
        <v>621</v>
      </c>
      <c r="F109" s="117" t="s">
        <v>997</v>
      </c>
      <c r="G109" s="117">
        <v>948</v>
      </c>
      <c r="H109" s="123"/>
      <c r="I109" s="218" t="s">
        <v>998</v>
      </c>
      <c r="J109" s="218" t="s">
        <v>626</v>
      </c>
      <c r="K109" s="377"/>
      <c r="L109" s="220"/>
      <c r="M109" s="225"/>
      <c r="N109" s="218"/>
      <c r="O109" s="226"/>
      <c r="P109" s="227"/>
      <c r="Q109" s="210"/>
      <c r="R109" s="6" t="s">
        <v>632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74">
        <v>31</v>
      </c>
      <c r="B110" s="369">
        <v>44396</v>
      </c>
      <c r="C110" s="375"/>
      <c r="D110" s="375" t="s">
        <v>683</v>
      </c>
      <c r="E110" s="356" t="s">
        <v>621</v>
      </c>
      <c r="F110" s="356">
        <v>1740</v>
      </c>
      <c r="G110" s="356">
        <v>1704</v>
      </c>
      <c r="H110" s="371">
        <v>1759</v>
      </c>
      <c r="I110" s="376" t="s">
        <v>1006</v>
      </c>
      <c r="J110" s="112" t="s">
        <v>1012</v>
      </c>
      <c r="K110" s="380">
        <f t="shared" ref="K110" si="58">H110-F110</f>
        <v>19</v>
      </c>
      <c r="L110" s="208">
        <f t="shared" ref="L110" si="59">(H110*N110)*0.07%</f>
        <v>461.73750000000007</v>
      </c>
      <c r="M110" s="209">
        <f t="shared" ref="M110" si="60">(K110*N110)-L110</f>
        <v>6663.2624999999998</v>
      </c>
      <c r="N110" s="112">
        <v>375</v>
      </c>
      <c r="O110" s="113" t="s">
        <v>619</v>
      </c>
      <c r="P110" s="191">
        <v>44396</v>
      </c>
      <c r="Q110" s="210"/>
      <c r="R110" s="6" t="s">
        <v>632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374">
        <v>32</v>
      </c>
      <c r="B111" s="369">
        <v>44396</v>
      </c>
      <c r="C111" s="375"/>
      <c r="D111" s="375" t="s">
        <v>1005</v>
      </c>
      <c r="E111" s="356" t="s">
        <v>621</v>
      </c>
      <c r="F111" s="356">
        <v>2977.5</v>
      </c>
      <c r="G111" s="356">
        <v>2935</v>
      </c>
      <c r="H111" s="371">
        <v>3015.5</v>
      </c>
      <c r="I111" s="376" t="s">
        <v>1007</v>
      </c>
      <c r="J111" s="112" t="s">
        <v>1017</v>
      </c>
      <c r="K111" s="393">
        <f t="shared" ref="K111:K112" si="61">H111-F111</f>
        <v>38</v>
      </c>
      <c r="L111" s="208">
        <f t="shared" ref="L111:L112" si="62">(H111*N111)*0.07%</f>
        <v>633.25500000000011</v>
      </c>
      <c r="M111" s="209">
        <f t="shared" ref="M111:M112" si="63">(K111*N111)-L111</f>
        <v>10766.744999999999</v>
      </c>
      <c r="N111" s="112">
        <v>300</v>
      </c>
      <c r="O111" s="113" t="s">
        <v>619</v>
      </c>
      <c r="P111" s="116">
        <v>44397</v>
      </c>
      <c r="Q111" s="210"/>
      <c r="R111" s="6" t="s">
        <v>632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4">
        <v>33</v>
      </c>
      <c r="B112" s="369">
        <v>44397</v>
      </c>
      <c r="C112" s="375"/>
      <c r="D112" s="375" t="s">
        <v>718</v>
      </c>
      <c r="E112" s="356" t="s">
        <v>621</v>
      </c>
      <c r="F112" s="356">
        <v>1568</v>
      </c>
      <c r="G112" s="356">
        <v>1545</v>
      </c>
      <c r="H112" s="371">
        <v>1584</v>
      </c>
      <c r="I112" s="376">
        <v>1630</v>
      </c>
      <c r="J112" s="112" t="s">
        <v>972</v>
      </c>
      <c r="K112" s="403">
        <f t="shared" si="61"/>
        <v>16</v>
      </c>
      <c r="L112" s="208">
        <f t="shared" si="62"/>
        <v>609.84</v>
      </c>
      <c r="M112" s="209">
        <f t="shared" si="63"/>
        <v>8190.16</v>
      </c>
      <c r="N112" s="112">
        <v>550</v>
      </c>
      <c r="O112" s="113" t="s">
        <v>619</v>
      </c>
      <c r="P112" s="116">
        <v>44399</v>
      </c>
      <c r="Q112" s="210"/>
      <c r="R112" s="6" t="s">
        <v>620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223">
        <v>34</v>
      </c>
      <c r="B113" s="173">
        <v>44397</v>
      </c>
      <c r="C113" s="224"/>
      <c r="D113" s="224" t="s">
        <v>715</v>
      </c>
      <c r="E113" s="117" t="s">
        <v>621</v>
      </c>
      <c r="F113" s="117" t="s">
        <v>1022</v>
      </c>
      <c r="G113" s="117">
        <v>2825</v>
      </c>
      <c r="H113" s="123"/>
      <c r="I113" s="218">
        <v>3000</v>
      </c>
      <c r="J113" s="218" t="s">
        <v>626</v>
      </c>
      <c r="K113" s="392"/>
      <c r="L113" s="220"/>
      <c r="M113" s="225"/>
      <c r="N113" s="218"/>
      <c r="O113" s="226"/>
      <c r="P113" s="227"/>
      <c r="Q113" s="210"/>
      <c r="R113" s="6" t="s">
        <v>632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374">
        <v>35</v>
      </c>
      <c r="B114" s="369">
        <v>44399</v>
      </c>
      <c r="C114" s="375"/>
      <c r="D114" s="375" t="s">
        <v>707</v>
      </c>
      <c r="E114" s="356" t="s">
        <v>621</v>
      </c>
      <c r="F114" s="356">
        <v>1062</v>
      </c>
      <c r="G114" s="356">
        <v>1040</v>
      </c>
      <c r="H114" s="371">
        <v>1076</v>
      </c>
      <c r="I114" s="376" t="s">
        <v>1025</v>
      </c>
      <c r="J114" s="112" t="s">
        <v>709</v>
      </c>
      <c r="K114" s="403">
        <f t="shared" ref="K114:K115" si="64">H114-F114</f>
        <v>14</v>
      </c>
      <c r="L114" s="208">
        <f t="shared" ref="L114:L115" si="65">(H114*N114)*0.07%</f>
        <v>451.92000000000007</v>
      </c>
      <c r="M114" s="209">
        <f t="shared" ref="M114:M115" si="66">(K114*N114)-L114</f>
        <v>7948.08</v>
      </c>
      <c r="N114" s="112">
        <v>600</v>
      </c>
      <c r="O114" s="113" t="s">
        <v>619</v>
      </c>
      <c r="P114" s="191">
        <v>44399</v>
      </c>
      <c r="Q114" s="210"/>
      <c r="R114" s="6" t="s">
        <v>632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374">
        <v>36</v>
      </c>
      <c r="B115" s="352">
        <v>44400</v>
      </c>
      <c r="C115" s="375"/>
      <c r="D115" s="375" t="s">
        <v>1057</v>
      </c>
      <c r="E115" s="356" t="s">
        <v>621</v>
      </c>
      <c r="F115" s="356">
        <v>872.5</v>
      </c>
      <c r="G115" s="356">
        <v>850</v>
      </c>
      <c r="H115" s="371">
        <v>880</v>
      </c>
      <c r="I115" s="376" t="s">
        <v>1058</v>
      </c>
      <c r="J115" s="112" t="s">
        <v>672</v>
      </c>
      <c r="K115" s="437">
        <f t="shared" si="64"/>
        <v>7.5</v>
      </c>
      <c r="L115" s="438">
        <f t="shared" si="65"/>
        <v>385.00000000000006</v>
      </c>
      <c r="M115" s="439">
        <f t="shared" si="66"/>
        <v>4302.5</v>
      </c>
      <c r="N115" s="376">
        <v>625</v>
      </c>
      <c r="O115" s="113" t="s">
        <v>619</v>
      </c>
      <c r="P115" s="440">
        <v>44403</v>
      </c>
      <c r="Q115" s="210"/>
      <c r="R115" s="6" t="s">
        <v>632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374">
        <v>37</v>
      </c>
      <c r="B116" s="352">
        <v>44400</v>
      </c>
      <c r="C116" s="375"/>
      <c r="D116" s="375" t="s">
        <v>684</v>
      </c>
      <c r="E116" s="356" t="s">
        <v>621</v>
      </c>
      <c r="F116" s="356">
        <v>756</v>
      </c>
      <c r="G116" s="356">
        <v>745</v>
      </c>
      <c r="H116" s="371">
        <v>757.5</v>
      </c>
      <c r="I116" s="376">
        <v>780</v>
      </c>
      <c r="J116" s="112" t="s">
        <v>1098</v>
      </c>
      <c r="K116" s="437">
        <f t="shared" ref="K116" si="67">H116-F116</f>
        <v>1.5</v>
      </c>
      <c r="L116" s="438">
        <f t="shared" ref="L116" si="68">(H116*N116)*0.07%</f>
        <v>636.30000000000007</v>
      </c>
      <c r="M116" s="439">
        <f t="shared" ref="M116" si="69">(K116*N116)-L116</f>
        <v>1163.6999999999998</v>
      </c>
      <c r="N116" s="376">
        <v>1200</v>
      </c>
      <c r="O116" s="113" t="s">
        <v>619</v>
      </c>
      <c r="P116" s="440">
        <v>44403</v>
      </c>
      <c r="Q116" s="210"/>
      <c r="R116" s="6" t="s">
        <v>620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374">
        <v>38</v>
      </c>
      <c r="B117" s="369">
        <v>44403</v>
      </c>
      <c r="C117" s="375"/>
      <c r="D117" s="375" t="s">
        <v>1089</v>
      </c>
      <c r="E117" s="356" t="s">
        <v>621</v>
      </c>
      <c r="F117" s="356">
        <v>1120</v>
      </c>
      <c r="G117" s="356">
        <v>1092</v>
      </c>
      <c r="H117" s="371">
        <v>1139</v>
      </c>
      <c r="I117" s="376" t="s">
        <v>1090</v>
      </c>
      <c r="J117" s="112" t="s">
        <v>1012</v>
      </c>
      <c r="K117" s="431">
        <f t="shared" ref="K117" si="70">H117-F117</f>
        <v>19</v>
      </c>
      <c r="L117" s="208">
        <f t="shared" ref="L117" si="71">(H117*N117)*0.07%</f>
        <v>438.51500000000004</v>
      </c>
      <c r="M117" s="209">
        <f t="shared" ref="M117" si="72">(K117*N117)-L117</f>
        <v>10011.485000000001</v>
      </c>
      <c r="N117" s="112">
        <v>550</v>
      </c>
      <c r="O117" s="113" t="s">
        <v>619</v>
      </c>
      <c r="P117" s="191">
        <v>44403</v>
      </c>
      <c r="Q117" s="210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223">
        <v>39</v>
      </c>
      <c r="B118" s="173">
        <v>44403</v>
      </c>
      <c r="C118" s="224"/>
      <c r="D118" s="224" t="s">
        <v>1099</v>
      </c>
      <c r="E118" s="117" t="s">
        <v>621</v>
      </c>
      <c r="F118" s="117" t="s">
        <v>1100</v>
      </c>
      <c r="G118" s="117">
        <v>1562</v>
      </c>
      <c r="H118" s="123"/>
      <c r="I118" s="218" t="s">
        <v>1101</v>
      </c>
      <c r="J118" s="218" t="s">
        <v>626</v>
      </c>
      <c r="K118" s="430"/>
      <c r="L118" s="220"/>
      <c r="M118" s="225"/>
      <c r="N118" s="218"/>
      <c r="O118" s="226"/>
      <c r="P118" s="227"/>
      <c r="Q118" s="210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223"/>
      <c r="B119" s="173"/>
      <c r="C119" s="224"/>
      <c r="D119" s="224"/>
      <c r="E119" s="117"/>
      <c r="F119" s="117"/>
      <c r="G119" s="117"/>
      <c r="H119" s="123"/>
      <c r="I119" s="218"/>
      <c r="J119" s="218"/>
      <c r="K119" s="430"/>
      <c r="L119" s="220"/>
      <c r="M119" s="225"/>
      <c r="N119" s="218"/>
      <c r="O119" s="226"/>
      <c r="P119" s="227"/>
      <c r="Q119" s="210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223"/>
      <c r="B120" s="173"/>
      <c r="C120" s="120"/>
      <c r="D120" s="224"/>
      <c r="E120" s="117"/>
      <c r="F120" s="117"/>
      <c r="G120" s="117"/>
      <c r="H120" s="117"/>
      <c r="I120" s="123"/>
      <c r="J120" s="218"/>
      <c r="K120" s="124"/>
      <c r="L120" s="220"/>
      <c r="M120" s="218"/>
      <c r="N120" s="218"/>
      <c r="O120" s="226"/>
      <c r="P120" s="228"/>
      <c r="Q120" s="210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3.5" customHeight="1">
      <c r="A121" s="456"/>
      <c r="B121" s="457"/>
      <c r="C121" s="120"/>
      <c r="D121" s="224"/>
      <c r="E121" s="117"/>
      <c r="F121" s="117"/>
      <c r="G121" s="117"/>
      <c r="H121" s="117"/>
      <c r="I121" s="123"/>
      <c r="J121" s="458"/>
      <c r="K121" s="220"/>
      <c r="L121" s="220"/>
      <c r="M121" s="458"/>
      <c r="N121" s="458"/>
      <c r="O121" s="454"/>
      <c r="P121" s="455"/>
      <c r="Q121" s="210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3.5" customHeight="1">
      <c r="A122" s="447"/>
      <c r="B122" s="447"/>
      <c r="C122" s="120"/>
      <c r="D122" s="224"/>
      <c r="E122" s="117"/>
      <c r="F122" s="117"/>
      <c r="G122" s="117"/>
      <c r="H122" s="117"/>
      <c r="I122" s="123"/>
      <c r="J122" s="447"/>
      <c r="K122" s="124"/>
      <c r="L122" s="220"/>
      <c r="M122" s="447"/>
      <c r="N122" s="447"/>
      <c r="O122" s="447"/>
      <c r="P122" s="447"/>
      <c r="Q122" s="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3.5" customHeight="1">
      <c r="A123" s="138"/>
      <c r="B123" s="139"/>
      <c r="C123" s="194"/>
      <c r="D123" s="229"/>
      <c r="E123" s="230"/>
      <c r="F123" s="138"/>
      <c r="G123" s="138"/>
      <c r="H123" s="138"/>
      <c r="I123" s="196"/>
      <c r="J123" s="196"/>
      <c r="K123" s="196"/>
      <c r="L123" s="196"/>
      <c r="M123" s="196"/>
      <c r="N123" s="196"/>
      <c r="O123" s="196"/>
      <c r="P123" s="196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231"/>
      <c r="B124" s="139"/>
      <c r="C124" s="140"/>
      <c r="D124" s="232"/>
      <c r="E124" s="143"/>
      <c r="F124" s="143"/>
      <c r="G124" s="143"/>
      <c r="H124" s="143"/>
      <c r="I124" s="143"/>
      <c r="J124" s="6"/>
      <c r="K124" s="143"/>
      <c r="L124" s="143"/>
      <c r="M124" s="6"/>
      <c r="N124" s="1"/>
      <c r="O124" s="140"/>
      <c r="P124" s="44"/>
      <c r="Q124" s="44"/>
      <c r="R124" s="6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2.75" customHeight="1">
      <c r="A125" s="233" t="s">
        <v>720</v>
      </c>
      <c r="B125" s="233"/>
      <c r="C125" s="233"/>
      <c r="D125" s="233"/>
      <c r="E125" s="234"/>
      <c r="F125" s="143"/>
      <c r="G125" s="143"/>
      <c r="H125" s="143"/>
      <c r="I125" s="143"/>
      <c r="J125" s="1"/>
      <c r="K125" s="6"/>
      <c r="L125" s="6"/>
      <c r="M125" s="6"/>
      <c r="N125" s="1"/>
      <c r="O125" s="1"/>
      <c r="P125" s="44"/>
      <c r="Q125" s="44"/>
      <c r="R125" s="6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1:38" ht="38.25" customHeight="1">
      <c r="A126" s="102" t="s">
        <v>16</v>
      </c>
      <c r="B126" s="102" t="s">
        <v>590</v>
      </c>
      <c r="C126" s="102"/>
      <c r="D126" s="103" t="s">
        <v>605</v>
      </c>
      <c r="E126" s="102" t="s">
        <v>606</v>
      </c>
      <c r="F126" s="102" t="s">
        <v>607</v>
      </c>
      <c r="G126" s="102" t="s">
        <v>646</v>
      </c>
      <c r="H126" s="102" t="s">
        <v>609</v>
      </c>
      <c r="I126" s="102" t="s">
        <v>610</v>
      </c>
      <c r="J126" s="101" t="s">
        <v>611</v>
      </c>
      <c r="K126" s="101" t="s">
        <v>721</v>
      </c>
      <c r="L126" s="104" t="s">
        <v>613</v>
      </c>
      <c r="M126" s="204" t="s">
        <v>680</v>
      </c>
      <c r="N126" s="102" t="s">
        <v>681</v>
      </c>
      <c r="O126" s="102" t="s">
        <v>615</v>
      </c>
      <c r="P126" s="103" t="s">
        <v>616</v>
      </c>
      <c r="Q126" s="44"/>
      <c r="R126" s="6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1:38" ht="14.25" customHeight="1">
      <c r="A127" s="469">
        <v>1</v>
      </c>
      <c r="B127" s="470">
        <v>44376</v>
      </c>
      <c r="C127" s="206" t="s">
        <v>722</v>
      </c>
      <c r="D127" s="206" t="s">
        <v>723</v>
      </c>
      <c r="E127" s="106" t="s">
        <v>621</v>
      </c>
      <c r="F127" s="106">
        <v>89</v>
      </c>
      <c r="G127" s="106"/>
      <c r="H127" s="112">
        <v>125</v>
      </c>
      <c r="I127" s="467"/>
      <c r="J127" s="467" t="s">
        <v>724</v>
      </c>
      <c r="K127" s="208">
        <v>36</v>
      </c>
      <c r="L127" s="467">
        <v>100</v>
      </c>
      <c r="M127" s="467">
        <f>(15*N127)-200</f>
        <v>4675</v>
      </c>
      <c r="N127" s="467">
        <v>325</v>
      </c>
      <c r="O127" s="466" t="s">
        <v>619</v>
      </c>
      <c r="P127" s="463">
        <v>44383</v>
      </c>
      <c r="Q127" s="210"/>
      <c r="R127" s="235" t="s">
        <v>620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447"/>
      <c r="B128" s="447"/>
      <c r="C128" s="206" t="s">
        <v>725</v>
      </c>
      <c r="D128" s="206" t="s">
        <v>726</v>
      </c>
      <c r="E128" s="106" t="s">
        <v>727</v>
      </c>
      <c r="F128" s="106">
        <v>69</v>
      </c>
      <c r="G128" s="106"/>
      <c r="H128" s="112">
        <v>90</v>
      </c>
      <c r="I128" s="447"/>
      <c r="J128" s="447"/>
      <c r="K128" s="208">
        <v>21</v>
      </c>
      <c r="L128" s="447"/>
      <c r="M128" s="447"/>
      <c r="N128" s="447"/>
      <c r="O128" s="447"/>
      <c r="P128" s="447"/>
      <c r="Q128" s="210"/>
      <c r="R128" s="235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11">
        <v>2</v>
      </c>
      <c r="B129" s="181">
        <v>44377</v>
      </c>
      <c r="C129" s="212"/>
      <c r="D129" s="213" t="s">
        <v>728</v>
      </c>
      <c r="E129" s="184" t="s">
        <v>621</v>
      </c>
      <c r="F129" s="184">
        <v>36</v>
      </c>
      <c r="G129" s="184">
        <v>0</v>
      </c>
      <c r="H129" s="184">
        <v>0</v>
      </c>
      <c r="I129" s="185">
        <v>90</v>
      </c>
      <c r="J129" s="236" t="s">
        <v>729</v>
      </c>
      <c r="K129" s="215">
        <f>H129-F129</f>
        <v>-36</v>
      </c>
      <c r="L129" s="215">
        <v>100</v>
      </c>
      <c r="M129" s="236">
        <f>(K129*N129)-100</f>
        <v>-2800</v>
      </c>
      <c r="N129" s="236">
        <v>75</v>
      </c>
      <c r="O129" s="237" t="s">
        <v>653</v>
      </c>
      <c r="P129" s="238">
        <v>44378</v>
      </c>
      <c r="Q129" s="210"/>
      <c r="R129" s="235" t="s">
        <v>632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469">
        <v>3</v>
      </c>
      <c r="B130" s="470">
        <v>44378</v>
      </c>
      <c r="C130" s="109" t="s">
        <v>722</v>
      </c>
      <c r="D130" s="206" t="s">
        <v>730</v>
      </c>
      <c r="E130" s="106" t="s">
        <v>621</v>
      </c>
      <c r="F130" s="106">
        <v>340</v>
      </c>
      <c r="G130" s="106">
        <v>90</v>
      </c>
      <c r="H130" s="106">
        <v>335</v>
      </c>
      <c r="I130" s="112"/>
      <c r="J130" s="467" t="s">
        <v>731</v>
      </c>
      <c r="K130" s="208">
        <v>-5</v>
      </c>
      <c r="L130" s="208">
        <v>100</v>
      </c>
      <c r="M130" s="467">
        <f>(60*N130)-200</f>
        <v>1300</v>
      </c>
      <c r="N130" s="467">
        <v>25</v>
      </c>
      <c r="O130" s="466" t="s">
        <v>619</v>
      </c>
      <c r="P130" s="463">
        <v>44382</v>
      </c>
      <c r="Q130" s="210"/>
      <c r="R130" s="235" t="s">
        <v>620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447"/>
      <c r="B131" s="447"/>
      <c r="C131" s="109" t="s">
        <v>725</v>
      </c>
      <c r="D131" s="206" t="s">
        <v>732</v>
      </c>
      <c r="E131" s="106" t="s">
        <v>727</v>
      </c>
      <c r="F131" s="106">
        <v>65</v>
      </c>
      <c r="G131" s="106"/>
      <c r="H131" s="106">
        <v>0</v>
      </c>
      <c r="I131" s="112"/>
      <c r="J131" s="447"/>
      <c r="K131" s="208">
        <v>65</v>
      </c>
      <c r="L131" s="208">
        <v>100</v>
      </c>
      <c r="M131" s="447"/>
      <c r="N131" s="447"/>
      <c r="O131" s="447"/>
      <c r="P131" s="447"/>
      <c r="Q131" s="210"/>
      <c r="R131" s="235" t="s">
        <v>620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6">
        <v>4</v>
      </c>
      <c r="B132" s="107">
        <v>44378</v>
      </c>
      <c r="C132" s="178"/>
      <c r="D132" s="109" t="s">
        <v>733</v>
      </c>
      <c r="E132" s="106" t="s">
        <v>727</v>
      </c>
      <c r="F132" s="106">
        <v>10.75</v>
      </c>
      <c r="G132" s="239">
        <v>14.5</v>
      </c>
      <c r="H132" s="106">
        <v>8.3000000000000007</v>
      </c>
      <c r="I132" s="112">
        <v>5</v>
      </c>
      <c r="J132" s="222" t="s">
        <v>734</v>
      </c>
      <c r="K132" s="208">
        <f t="shared" ref="K132:K133" si="73">F132-H132</f>
        <v>2.4499999999999993</v>
      </c>
      <c r="L132" s="208">
        <v>100</v>
      </c>
      <c r="M132" s="222">
        <f t="shared" ref="M132:M133" si="74">(K132*N132)-100</f>
        <v>3729.349999999999</v>
      </c>
      <c r="N132" s="112">
        <v>1563</v>
      </c>
      <c r="O132" s="113" t="s">
        <v>619</v>
      </c>
      <c r="P132" s="116">
        <v>44383</v>
      </c>
      <c r="Q132" s="210"/>
      <c r="R132" s="235" t="s">
        <v>632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205">
        <v>5</v>
      </c>
      <c r="B133" s="107">
        <v>44378</v>
      </c>
      <c r="C133" s="109"/>
      <c r="D133" s="206" t="s">
        <v>735</v>
      </c>
      <c r="E133" s="106" t="s">
        <v>727</v>
      </c>
      <c r="F133" s="106">
        <v>13.5</v>
      </c>
      <c r="G133" s="106">
        <v>19</v>
      </c>
      <c r="H133" s="106">
        <v>10.3</v>
      </c>
      <c r="I133" s="112">
        <v>2</v>
      </c>
      <c r="J133" s="222" t="s">
        <v>736</v>
      </c>
      <c r="K133" s="208">
        <f t="shared" si="73"/>
        <v>3.1999999999999993</v>
      </c>
      <c r="L133" s="208">
        <v>100</v>
      </c>
      <c r="M133" s="222">
        <f t="shared" si="74"/>
        <v>3899.9999999999991</v>
      </c>
      <c r="N133" s="222">
        <v>1250</v>
      </c>
      <c r="O133" s="113" t="s">
        <v>619</v>
      </c>
      <c r="P133" s="116">
        <v>44383</v>
      </c>
      <c r="Q133" s="210"/>
      <c r="R133" s="235" t="s">
        <v>620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205">
        <v>6</v>
      </c>
      <c r="B134" s="107">
        <v>44382</v>
      </c>
      <c r="C134" s="109"/>
      <c r="D134" s="206" t="s">
        <v>737</v>
      </c>
      <c r="E134" s="106" t="s">
        <v>727</v>
      </c>
      <c r="F134" s="106">
        <v>1.8</v>
      </c>
      <c r="G134" s="106">
        <v>3.05</v>
      </c>
      <c r="H134" s="106">
        <v>0.95</v>
      </c>
      <c r="I134" s="112">
        <v>0.1</v>
      </c>
      <c r="J134" s="222" t="s">
        <v>1004</v>
      </c>
      <c r="K134" s="208">
        <f t="shared" ref="K134" si="75">F134-H134</f>
        <v>0.85000000000000009</v>
      </c>
      <c r="L134" s="208">
        <v>100</v>
      </c>
      <c r="M134" s="222">
        <f t="shared" ref="M134" si="76">(K134*N134)-100</f>
        <v>3300.0000000000005</v>
      </c>
      <c r="N134" s="222">
        <v>4000</v>
      </c>
      <c r="O134" s="113" t="s">
        <v>619</v>
      </c>
      <c r="P134" s="116">
        <v>44396</v>
      </c>
      <c r="Q134" s="210"/>
      <c r="R134" s="235" t="s">
        <v>632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205">
        <v>7</v>
      </c>
      <c r="B135" s="190">
        <v>44383</v>
      </c>
      <c r="C135" s="109"/>
      <c r="D135" s="206" t="s">
        <v>738</v>
      </c>
      <c r="E135" s="106" t="s">
        <v>621</v>
      </c>
      <c r="F135" s="106">
        <v>50</v>
      </c>
      <c r="G135" s="106">
        <v>14</v>
      </c>
      <c r="H135" s="106">
        <v>63.5</v>
      </c>
      <c r="I135" s="112" t="s">
        <v>739</v>
      </c>
      <c r="J135" s="222" t="s">
        <v>740</v>
      </c>
      <c r="K135" s="208">
        <f>H135-F135</f>
        <v>13.5</v>
      </c>
      <c r="L135" s="208">
        <v>100</v>
      </c>
      <c r="M135" s="222">
        <f>(K135*N135)-100</f>
        <v>912.5</v>
      </c>
      <c r="N135" s="222">
        <v>75</v>
      </c>
      <c r="O135" s="113" t="s">
        <v>619</v>
      </c>
      <c r="P135" s="116">
        <v>44383</v>
      </c>
      <c r="Q135" s="210"/>
      <c r="R135" s="235" t="s">
        <v>620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205">
        <v>8</v>
      </c>
      <c r="B136" s="190">
        <v>44384</v>
      </c>
      <c r="C136" s="109"/>
      <c r="D136" s="206" t="s">
        <v>741</v>
      </c>
      <c r="E136" s="106" t="s">
        <v>621</v>
      </c>
      <c r="F136" s="106">
        <v>2.2000000000000002</v>
      </c>
      <c r="G136" s="106">
        <v>0.9</v>
      </c>
      <c r="H136" s="106">
        <v>2.7</v>
      </c>
      <c r="I136" s="112">
        <v>4</v>
      </c>
      <c r="J136" s="222" t="s">
        <v>984</v>
      </c>
      <c r="K136" s="208">
        <f t="shared" ref="K136" si="77">H136-F136</f>
        <v>0.5</v>
      </c>
      <c r="L136" s="208">
        <v>100</v>
      </c>
      <c r="M136" s="222">
        <f t="shared" ref="M136" si="78">(K136*N136)-100</f>
        <v>1500</v>
      </c>
      <c r="N136" s="222">
        <v>3200</v>
      </c>
      <c r="O136" s="113" t="s">
        <v>619</v>
      </c>
      <c r="P136" s="116">
        <v>44392</v>
      </c>
      <c r="Q136" s="210"/>
      <c r="R136" s="235" t="s">
        <v>620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205">
        <v>9</v>
      </c>
      <c r="B137" s="190">
        <v>44384</v>
      </c>
      <c r="C137" s="109"/>
      <c r="D137" s="206" t="s">
        <v>742</v>
      </c>
      <c r="E137" s="106" t="s">
        <v>621</v>
      </c>
      <c r="F137" s="106">
        <v>42</v>
      </c>
      <c r="G137" s="106">
        <v>12</v>
      </c>
      <c r="H137" s="106">
        <v>53.5</v>
      </c>
      <c r="I137" s="112" t="s">
        <v>743</v>
      </c>
      <c r="J137" s="222" t="s">
        <v>744</v>
      </c>
      <c r="K137" s="208">
        <f t="shared" ref="K137:K138" si="79">H137-F137</f>
        <v>11.5</v>
      </c>
      <c r="L137" s="208">
        <v>100</v>
      </c>
      <c r="M137" s="222">
        <f t="shared" ref="M137:M142" si="80">(K137*N137)-100</f>
        <v>762.5</v>
      </c>
      <c r="N137" s="222">
        <v>75</v>
      </c>
      <c r="O137" s="113" t="s">
        <v>619</v>
      </c>
      <c r="P137" s="116">
        <v>44385</v>
      </c>
      <c r="Q137" s="210"/>
      <c r="R137" s="235" t="s">
        <v>620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84">
        <v>10</v>
      </c>
      <c r="B138" s="240">
        <v>44385</v>
      </c>
      <c r="C138" s="182"/>
      <c r="D138" s="212" t="s">
        <v>745</v>
      </c>
      <c r="E138" s="184" t="s">
        <v>621</v>
      </c>
      <c r="F138" s="184">
        <v>25</v>
      </c>
      <c r="G138" s="184">
        <v>16</v>
      </c>
      <c r="H138" s="184">
        <v>16</v>
      </c>
      <c r="I138" s="185" t="s">
        <v>746</v>
      </c>
      <c r="J138" s="236" t="s">
        <v>747</v>
      </c>
      <c r="K138" s="215">
        <f t="shared" si="79"/>
        <v>-9</v>
      </c>
      <c r="L138" s="215">
        <v>100</v>
      </c>
      <c r="M138" s="236">
        <f t="shared" si="80"/>
        <v>-5050</v>
      </c>
      <c r="N138" s="236">
        <v>550</v>
      </c>
      <c r="O138" s="237" t="s">
        <v>653</v>
      </c>
      <c r="P138" s="188">
        <v>44386</v>
      </c>
      <c r="Q138" s="210"/>
      <c r="R138" s="235" t="s">
        <v>620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84">
        <v>11</v>
      </c>
      <c r="B139" s="240">
        <v>44385</v>
      </c>
      <c r="C139" s="182"/>
      <c r="D139" s="212" t="s">
        <v>733</v>
      </c>
      <c r="E139" s="184" t="s">
        <v>727</v>
      </c>
      <c r="F139" s="184">
        <v>11.75</v>
      </c>
      <c r="G139" s="184">
        <v>15.2</v>
      </c>
      <c r="H139" s="184">
        <v>15.2</v>
      </c>
      <c r="I139" s="185">
        <v>5</v>
      </c>
      <c r="J139" s="236" t="s">
        <v>748</v>
      </c>
      <c r="K139" s="215">
        <f t="shared" ref="K139:K140" si="81">F139-H139</f>
        <v>-3.4499999999999993</v>
      </c>
      <c r="L139" s="215">
        <v>100</v>
      </c>
      <c r="M139" s="236">
        <f t="shared" si="80"/>
        <v>-5492.3499999999985</v>
      </c>
      <c r="N139" s="185">
        <v>1563</v>
      </c>
      <c r="O139" s="237" t="s">
        <v>653</v>
      </c>
      <c r="P139" s="188">
        <v>44386</v>
      </c>
      <c r="Q139" s="210"/>
      <c r="R139" s="235" t="s">
        <v>632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6">
        <v>12</v>
      </c>
      <c r="B140" s="190">
        <v>44385</v>
      </c>
      <c r="C140" s="178"/>
      <c r="D140" s="109" t="s">
        <v>749</v>
      </c>
      <c r="E140" s="106" t="s">
        <v>727</v>
      </c>
      <c r="F140" s="106">
        <v>15.5</v>
      </c>
      <c r="G140" s="106">
        <v>25</v>
      </c>
      <c r="H140" s="106">
        <v>9.5</v>
      </c>
      <c r="I140" s="112">
        <v>0.1</v>
      </c>
      <c r="J140" s="222" t="s">
        <v>750</v>
      </c>
      <c r="K140" s="208">
        <f t="shared" si="81"/>
        <v>6</v>
      </c>
      <c r="L140" s="208">
        <v>100</v>
      </c>
      <c r="M140" s="222">
        <f t="shared" si="80"/>
        <v>3200</v>
      </c>
      <c r="N140" s="222">
        <v>550</v>
      </c>
      <c r="O140" s="113" t="s">
        <v>619</v>
      </c>
      <c r="P140" s="116">
        <v>44390</v>
      </c>
      <c r="Q140" s="210"/>
      <c r="R140" s="235" t="s">
        <v>620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06">
        <v>13</v>
      </c>
      <c r="B141" s="190">
        <v>44386</v>
      </c>
      <c r="C141" s="178"/>
      <c r="D141" s="109" t="s">
        <v>751</v>
      </c>
      <c r="E141" s="106" t="s">
        <v>621</v>
      </c>
      <c r="F141" s="106">
        <v>58</v>
      </c>
      <c r="G141" s="106">
        <v>17</v>
      </c>
      <c r="H141" s="106">
        <v>70</v>
      </c>
      <c r="I141" s="112" t="s">
        <v>752</v>
      </c>
      <c r="J141" s="222" t="s">
        <v>753</v>
      </c>
      <c r="K141" s="208">
        <f>H141-F141</f>
        <v>12</v>
      </c>
      <c r="L141" s="208">
        <v>100</v>
      </c>
      <c r="M141" s="222">
        <f t="shared" si="80"/>
        <v>800</v>
      </c>
      <c r="N141" s="222">
        <v>75</v>
      </c>
      <c r="O141" s="113" t="s">
        <v>619</v>
      </c>
      <c r="P141" s="191">
        <v>44386</v>
      </c>
      <c r="Q141" s="210"/>
      <c r="R141" s="235" t="s">
        <v>620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106">
        <v>14</v>
      </c>
      <c r="B142" s="190">
        <v>44389</v>
      </c>
      <c r="C142" s="178"/>
      <c r="D142" s="109" t="s">
        <v>754</v>
      </c>
      <c r="E142" s="106" t="s">
        <v>727</v>
      </c>
      <c r="F142" s="106">
        <v>2.95</v>
      </c>
      <c r="G142" s="106">
        <v>4.4000000000000004</v>
      </c>
      <c r="H142" s="106">
        <v>1.95</v>
      </c>
      <c r="I142" s="112">
        <v>0.1</v>
      </c>
      <c r="J142" s="222" t="s">
        <v>755</v>
      </c>
      <c r="K142" s="208">
        <f>F142-H142</f>
        <v>1.0000000000000002</v>
      </c>
      <c r="L142" s="208">
        <v>100</v>
      </c>
      <c r="M142" s="222">
        <f t="shared" si="80"/>
        <v>2900.0000000000005</v>
      </c>
      <c r="N142" s="222">
        <v>3000</v>
      </c>
      <c r="O142" s="113" t="s">
        <v>619</v>
      </c>
      <c r="P142" s="191">
        <v>44389</v>
      </c>
      <c r="Q142" s="210"/>
      <c r="R142" s="235" t="s">
        <v>620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464">
        <v>15</v>
      </c>
      <c r="B143" s="465">
        <v>44390</v>
      </c>
      <c r="C143" s="372" t="s">
        <v>722</v>
      </c>
      <c r="D143" s="388" t="s">
        <v>989</v>
      </c>
      <c r="E143" s="363" t="s">
        <v>621</v>
      </c>
      <c r="F143" s="363">
        <v>275</v>
      </c>
      <c r="G143" s="363">
        <v>90</v>
      </c>
      <c r="H143" s="363">
        <v>90</v>
      </c>
      <c r="I143" s="373">
        <f>H143-F143</f>
        <v>-185</v>
      </c>
      <c r="J143" s="461" t="s">
        <v>1003</v>
      </c>
      <c r="K143" s="389">
        <v>-185</v>
      </c>
      <c r="L143" s="389">
        <v>100</v>
      </c>
      <c r="M143" s="462">
        <f>(-135*25)-200</f>
        <v>-3575</v>
      </c>
      <c r="N143" s="462">
        <v>25</v>
      </c>
      <c r="O143" s="468" t="s">
        <v>653</v>
      </c>
      <c r="P143" s="459">
        <v>44396</v>
      </c>
      <c r="Q143" s="210"/>
      <c r="R143" s="235" t="s">
        <v>620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460"/>
      <c r="B144" s="460"/>
      <c r="C144" s="372" t="s">
        <v>725</v>
      </c>
      <c r="D144" s="388" t="s">
        <v>988</v>
      </c>
      <c r="E144" s="363" t="s">
        <v>727</v>
      </c>
      <c r="F144" s="363">
        <v>50</v>
      </c>
      <c r="G144" s="363"/>
      <c r="H144" s="363">
        <v>0</v>
      </c>
      <c r="I144" s="373">
        <f>F144-H144</f>
        <v>50</v>
      </c>
      <c r="J144" s="460"/>
      <c r="K144" s="389">
        <v>50</v>
      </c>
      <c r="L144" s="389">
        <v>100</v>
      </c>
      <c r="M144" s="460"/>
      <c r="N144" s="460"/>
      <c r="O144" s="460"/>
      <c r="P144" s="460"/>
      <c r="Q144" s="210"/>
      <c r="R144" s="235" t="s">
        <v>620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356">
        <v>16</v>
      </c>
      <c r="B145" s="369">
        <v>44390</v>
      </c>
      <c r="C145" s="370"/>
      <c r="D145" s="354" t="s">
        <v>756</v>
      </c>
      <c r="E145" s="356" t="s">
        <v>727</v>
      </c>
      <c r="F145" s="356">
        <v>25</v>
      </c>
      <c r="G145" s="356">
        <v>41</v>
      </c>
      <c r="H145" s="356">
        <v>14.5</v>
      </c>
      <c r="I145" s="371">
        <v>0.1</v>
      </c>
      <c r="J145" s="222" t="s">
        <v>968</v>
      </c>
      <c r="K145" s="208">
        <f t="shared" ref="K145:K146" si="82">F145-H145</f>
        <v>10.5</v>
      </c>
      <c r="L145" s="208">
        <v>100</v>
      </c>
      <c r="M145" s="222">
        <f t="shared" ref="M145:M146" si="83">(K145*N145)-100</f>
        <v>3312.5</v>
      </c>
      <c r="N145" s="112">
        <v>325</v>
      </c>
      <c r="O145" s="113" t="s">
        <v>619</v>
      </c>
      <c r="P145" s="116">
        <v>44392</v>
      </c>
      <c r="Q145" s="210"/>
      <c r="R145" s="235" t="s">
        <v>620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56">
        <v>17</v>
      </c>
      <c r="B146" s="369">
        <v>44391</v>
      </c>
      <c r="C146" s="370"/>
      <c r="D146" s="354" t="s">
        <v>973</v>
      </c>
      <c r="E146" s="356" t="s">
        <v>727</v>
      </c>
      <c r="F146" s="356">
        <v>2.2000000000000002</v>
      </c>
      <c r="G146" s="356">
        <v>3.5</v>
      </c>
      <c r="H146" s="356">
        <v>1.25</v>
      </c>
      <c r="I146" s="371">
        <v>0.1</v>
      </c>
      <c r="J146" s="222" t="s">
        <v>999</v>
      </c>
      <c r="K146" s="208">
        <f t="shared" si="82"/>
        <v>0.95000000000000018</v>
      </c>
      <c r="L146" s="208">
        <v>100</v>
      </c>
      <c r="M146" s="222">
        <f t="shared" si="83"/>
        <v>3700.0000000000009</v>
      </c>
      <c r="N146" s="112">
        <v>4000</v>
      </c>
      <c r="O146" s="113" t="s">
        <v>619</v>
      </c>
      <c r="P146" s="116">
        <v>44393</v>
      </c>
      <c r="Q146" s="210"/>
      <c r="R146" s="235" t="s">
        <v>632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56">
        <v>18</v>
      </c>
      <c r="B147" s="369">
        <v>44391</v>
      </c>
      <c r="C147" s="370"/>
      <c r="D147" s="354" t="s">
        <v>974</v>
      </c>
      <c r="E147" s="356" t="s">
        <v>727</v>
      </c>
      <c r="F147" s="356">
        <v>5</v>
      </c>
      <c r="G147" s="356">
        <v>7.1</v>
      </c>
      <c r="H147" s="356">
        <v>3.6</v>
      </c>
      <c r="I147" s="371">
        <v>0.1</v>
      </c>
      <c r="J147" s="222" t="s">
        <v>990</v>
      </c>
      <c r="K147" s="208">
        <f t="shared" ref="K147" si="84">F147-H147</f>
        <v>1.4</v>
      </c>
      <c r="L147" s="208">
        <v>100</v>
      </c>
      <c r="M147" s="222">
        <f t="shared" ref="M147" si="85">(K147*N147)-100</f>
        <v>3539.9999999999995</v>
      </c>
      <c r="N147" s="112">
        <v>2600</v>
      </c>
      <c r="O147" s="113" t="s">
        <v>619</v>
      </c>
      <c r="P147" s="116">
        <v>44393</v>
      </c>
      <c r="Q147" s="210"/>
      <c r="R147" s="235" t="s">
        <v>620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356">
        <v>19</v>
      </c>
      <c r="B148" s="369">
        <v>44391</v>
      </c>
      <c r="C148" s="370"/>
      <c r="D148" s="354" t="s">
        <v>975</v>
      </c>
      <c r="E148" s="356" t="s">
        <v>727</v>
      </c>
      <c r="F148" s="356">
        <v>6.5</v>
      </c>
      <c r="G148" s="356">
        <v>10.5</v>
      </c>
      <c r="H148" s="356">
        <v>4.0999999999999996</v>
      </c>
      <c r="I148" s="371">
        <v>0.1</v>
      </c>
      <c r="J148" s="222" t="s">
        <v>982</v>
      </c>
      <c r="K148" s="208">
        <f t="shared" ref="K148:K149" si="86">F148-H148</f>
        <v>2.4000000000000004</v>
      </c>
      <c r="L148" s="208">
        <v>100</v>
      </c>
      <c r="M148" s="222">
        <f t="shared" ref="M148:M150" si="87">(K148*N148)-100</f>
        <v>3200.0000000000005</v>
      </c>
      <c r="N148" s="112">
        <v>1375</v>
      </c>
      <c r="O148" s="113" t="s">
        <v>619</v>
      </c>
      <c r="P148" s="116">
        <v>44392</v>
      </c>
      <c r="Q148" s="210"/>
      <c r="R148" s="235" t="s">
        <v>620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363">
        <v>20</v>
      </c>
      <c r="B149" s="360">
        <v>44391</v>
      </c>
      <c r="C149" s="361"/>
      <c r="D149" s="372" t="s">
        <v>754</v>
      </c>
      <c r="E149" s="363" t="s">
        <v>727</v>
      </c>
      <c r="F149" s="363">
        <v>2.5</v>
      </c>
      <c r="G149" s="363">
        <v>4.2</v>
      </c>
      <c r="H149" s="363">
        <v>4.2</v>
      </c>
      <c r="I149" s="373">
        <v>0.1</v>
      </c>
      <c r="J149" s="236" t="s">
        <v>983</v>
      </c>
      <c r="K149" s="215">
        <f t="shared" si="86"/>
        <v>-1.7000000000000002</v>
      </c>
      <c r="L149" s="215">
        <v>100</v>
      </c>
      <c r="M149" s="236">
        <f t="shared" si="87"/>
        <v>-5200.0000000000009</v>
      </c>
      <c r="N149" s="185">
        <v>3000</v>
      </c>
      <c r="O149" s="237" t="s">
        <v>653</v>
      </c>
      <c r="P149" s="188">
        <v>44392</v>
      </c>
      <c r="Q149" s="210"/>
      <c r="R149" s="235" t="s">
        <v>620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356">
        <v>21</v>
      </c>
      <c r="B150" s="369">
        <v>44393</v>
      </c>
      <c r="C150" s="370"/>
      <c r="D150" s="354" t="s">
        <v>991</v>
      </c>
      <c r="E150" s="356" t="s">
        <v>621</v>
      </c>
      <c r="F150" s="356">
        <v>2.25</v>
      </c>
      <c r="G150" s="356">
        <v>0.8</v>
      </c>
      <c r="H150" s="356">
        <v>3.3</v>
      </c>
      <c r="I150" s="371" t="s">
        <v>992</v>
      </c>
      <c r="J150" s="222" t="s">
        <v>1051</v>
      </c>
      <c r="K150" s="208">
        <f>H150-F150</f>
        <v>1.0499999999999998</v>
      </c>
      <c r="L150" s="208">
        <v>100</v>
      </c>
      <c r="M150" s="222">
        <f t="shared" si="87"/>
        <v>3259.9999999999995</v>
      </c>
      <c r="N150" s="112">
        <v>3200</v>
      </c>
      <c r="O150" s="113" t="s">
        <v>619</v>
      </c>
      <c r="P150" s="116">
        <v>44400</v>
      </c>
      <c r="Q150" s="210"/>
      <c r="R150" s="235" t="s">
        <v>620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356">
        <v>22</v>
      </c>
      <c r="B151" s="369">
        <v>44393</v>
      </c>
      <c r="C151" s="370"/>
      <c r="D151" s="354" t="s">
        <v>993</v>
      </c>
      <c r="E151" s="356" t="s">
        <v>621</v>
      </c>
      <c r="F151" s="356">
        <v>65</v>
      </c>
      <c r="G151" s="356">
        <v>20</v>
      </c>
      <c r="H151" s="356">
        <v>83</v>
      </c>
      <c r="I151" s="371" t="s">
        <v>994</v>
      </c>
      <c r="J151" s="222" t="s">
        <v>995</v>
      </c>
      <c r="K151" s="208">
        <f>H151-F151</f>
        <v>18</v>
      </c>
      <c r="L151" s="208">
        <v>100</v>
      </c>
      <c r="M151" s="222">
        <f t="shared" ref="M151" si="88">(K151*N151)-100</f>
        <v>1250</v>
      </c>
      <c r="N151" s="222">
        <v>75</v>
      </c>
      <c r="O151" s="113" t="s">
        <v>619</v>
      </c>
      <c r="P151" s="191">
        <v>44393</v>
      </c>
      <c r="Q151" s="210"/>
      <c r="R151" s="235" t="s">
        <v>632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356">
        <v>23</v>
      </c>
      <c r="B152" s="352">
        <v>44399</v>
      </c>
      <c r="C152" s="370"/>
      <c r="D152" s="354" t="s">
        <v>1028</v>
      </c>
      <c r="E152" s="356" t="s">
        <v>621</v>
      </c>
      <c r="F152" s="356">
        <v>21</v>
      </c>
      <c r="G152" s="356"/>
      <c r="H152" s="356">
        <v>27</v>
      </c>
      <c r="I152" s="371">
        <v>50</v>
      </c>
      <c r="J152" s="222" t="s">
        <v>1034</v>
      </c>
      <c r="K152" s="208">
        <f>H152-F152</f>
        <v>6</v>
      </c>
      <c r="L152" s="208">
        <v>100</v>
      </c>
      <c r="M152" s="222">
        <f t="shared" ref="M152:M154" si="89">(K152*N152)-100</f>
        <v>350</v>
      </c>
      <c r="N152" s="222">
        <v>75</v>
      </c>
      <c r="O152" s="113" t="s">
        <v>619</v>
      </c>
      <c r="P152" s="191">
        <v>44399</v>
      </c>
      <c r="Q152" s="210"/>
      <c r="R152" s="235" t="s">
        <v>632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363">
        <v>24</v>
      </c>
      <c r="B153" s="381">
        <v>44399</v>
      </c>
      <c r="C153" s="361"/>
      <c r="D153" s="372" t="s">
        <v>1032</v>
      </c>
      <c r="E153" s="363" t="s">
        <v>727</v>
      </c>
      <c r="F153" s="363">
        <v>70</v>
      </c>
      <c r="G153" s="363">
        <v>115</v>
      </c>
      <c r="H153" s="363">
        <v>115</v>
      </c>
      <c r="I153" s="373">
        <v>0.1</v>
      </c>
      <c r="J153" s="236" t="s">
        <v>1052</v>
      </c>
      <c r="K153" s="215">
        <f t="shared" ref="K153:K154" si="90">F153-H153</f>
        <v>-45</v>
      </c>
      <c r="L153" s="215">
        <v>100</v>
      </c>
      <c r="M153" s="236">
        <f t="shared" si="89"/>
        <v>-4600</v>
      </c>
      <c r="N153" s="185">
        <v>100</v>
      </c>
      <c r="O153" s="237" t="s">
        <v>653</v>
      </c>
      <c r="P153" s="188">
        <v>44400</v>
      </c>
      <c r="Q153" s="210"/>
      <c r="R153" s="235" t="s">
        <v>620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356">
        <v>25</v>
      </c>
      <c r="B154" s="352">
        <v>44399</v>
      </c>
      <c r="C154" s="370"/>
      <c r="D154" s="354" t="s">
        <v>1033</v>
      </c>
      <c r="E154" s="356" t="s">
        <v>727</v>
      </c>
      <c r="F154" s="356">
        <v>10.25</v>
      </c>
      <c r="G154" s="356">
        <v>17</v>
      </c>
      <c r="H154" s="356">
        <v>7.25</v>
      </c>
      <c r="I154" s="371">
        <v>0.1</v>
      </c>
      <c r="J154" s="222" t="s">
        <v>1053</v>
      </c>
      <c r="K154" s="208">
        <f t="shared" si="90"/>
        <v>3</v>
      </c>
      <c r="L154" s="208">
        <v>100</v>
      </c>
      <c r="M154" s="222">
        <f t="shared" si="89"/>
        <v>1700</v>
      </c>
      <c r="N154" s="112">
        <v>600</v>
      </c>
      <c r="O154" s="113" t="s">
        <v>619</v>
      </c>
      <c r="P154" s="116">
        <v>44400</v>
      </c>
      <c r="Q154" s="210"/>
      <c r="R154" s="235" t="s">
        <v>632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117">
        <v>26</v>
      </c>
      <c r="B155" s="173">
        <v>44400</v>
      </c>
      <c r="C155" s="174"/>
      <c r="D155" s="120" t="s">
        <v>1054</v>
      </c>
      <c r="E155" s="117" t="s">
        <v>621</v>
      </c>
      <c r="F155" s="117" t="s">
        <v>1055</v>
      </c>
      <c r="G155" s="117"/>
      <c r="H155" s="117"/>
      <c r="I155" s="176" t="s">
        <v>1056</v>
      </c>
      <c r="J155" s="218" t="s">
        <v>626</v>
      </c>
      <c r="K155" s="220"/>
      <c r="L155" s="220"/>
      <c r="M155" s="218"/>
      <c r="N155" s="218"/>
      <c r="O155" s="189"/>
      <c r="P155" s="126"/>
      <c r="Q155" s="210"/>
      <c r="R155" s="235" t="s">
        <v>620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17">
        <v>27</v>
      </c>
      <c r="B156" s="173">
        <v>44403</v>
      </c>
      <c r="C156" s="174"/>
      <c r="D156" s="120" t="s">
        <v>991</v>
      </c>
      <c r="E156" s="117" t="s">
        <v>621</v>
      </c>
      <c r="F156" s="117" t="s">
        <v>1092</v>
      </c>
      <c r="G156" s="117">
        <v>0.75</v>
      </c>
      <c r="H156" s="117"/>
      <c r="I156" s="123" t="s">
        <v>1093</v>
      </c>
      <c r="J156" s="218" t="s">
        <v>626</v>
      </c>
      <c r="K156" s="220"/>
      <c r="L156" s="220"/>
      <c r="M156" s="218"/>
      <c r="N156" s="218"/>
      <c r="O156" s="189"/>
      <c r="P156" s="126"/>
      <c r="Q156" s="210"/>
      <c r="R156" s="235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17">
        <v>28</v>
      </c>
      <c r="B157" s="173">
        <v>44403</v>
      </c>
      <c r="C157" s="174"/>
      <c r="D157" s="120" t="s">
        <v>1094</v>
      </c>
      <c r="E157" s="117" t="s">
        <v>621</v>
      </c>
      <c r="F157" s="117" t="s">
        <v>1095</v>
      </c>
      <c r="G157" s="117">
        <v>1</v>
      </c>
      <c r="H157" s="117"/>
      <c r="I157" s="176" t="s">
        <v>1096</v>
      </c>
      <c r="J157" s="218" t="s">
        <v>626</v>
      </c>
      <c r="K157" s="220"/>
      <c r="L157" s="220"/>
      <c r="M157" s="218"/>
      <c r="N157" s="218"/>
      <c r="O157" s="189"/>
      <c r="P157" s="126"/>
      <c r="Q157" s="210"/>
      <c r="R157" s="235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127"/>
      <c r="B158" s="173"/>
      <c r="C158" s="174"/>
      <c r="D158" s="120"/>
      <c r="E158" s="117"/>
      <c r="F158" s="117"/>
      <c r="G158" s="117"/>
      <c r="H158" s="117"/>
      <c r="I158" s="123"/>
      <c r="J158" s="218"/>
      <c r="K158" s="220"/>
      <c r="L158" s="220"/>
      <c r="M158" s="218"/>
      <c r="N158" s="218"/>
      <c r="O158" s="189"/>
      <c r="P158" s="126"/>
      <c r="Q158" s="210"/>
      <c r="R158" s="235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27"/>
      <c r="B159" s="118"/>
      <c r="C159" s="174"/>
      <c r="D159" s="120"/>
      <c r="E159" s="117"/>
      <c r="F159" s="117"/>
      <c r="G159" s="117"/>
      <c r="H159" s="117"/>
      <c r="I159" s="123"/>
      <c r="J159" s="123"/>
      <c r="K159" s="123"/>
      <c r="L159" s="123"/>
      <c r="M159" s="221"/>
      <c r="N159" s="123"/>
      <c r="O159" s="189"/>
      <c r="P159" s="176"/>
      <c r="Q159" s="210"/>
      <c r="R159" s="235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230"/>
      <c r="B162" s="241"/>
      <c r="C162" s="241"/>
      <c r="D162" s="242"/>
      <c r="E162" s="230"/>
      <c r="F162" s="243"/>
      <c r="G162" s="230"/>
      <c r="H162" s="230"/>
      <c r="I162" s="230"/>
      <c r="J162" s="241"/>
      <c r="K162" s="244"/>
      <c r="L162" s="230"/>
      <c r="M162" s="230"/>
      <c r="N162" s="230"/>
      <c r="O162" s="245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00" t="s">
        <v>757</v>
      </c>
      <c r="B163" s="246"/>
      <c r="C163" s="246"/>
      <c r="D163" s="247"/>
      <c r="E163" s="166"/>
      <c r="F163" s="6"/>
      <c r="G163" s="6"/>
      <c r="H163" s="167"/>
      <c r="I163" s="248"/>
      <c r="J163" s="1"/>
      <c r="K163" s="6"/>
      <c r="L163" s="6"/>
      <c r="M163" s="6"/>
      <c r="N163" s="1"/>
      <c r="O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38.25" customHeight="1">
      <c r="A164" s="101" t="s">
        <v>16</v>
      </c>
      <c r="B164" s="102" t="s">
        <v>590</v>
      </c>
      <c r="C164" s="102"/>
      <c r="D164" s="103" t="s">
        <v>605</v>
      </c>
      <c r="E164" s="102" t="s">
        <v>606</v>
      </c>
      <c r="F164" s="102" t="s">
        <v>607</v>
      </c>
      <c r="G164" s="102" t="s">
        <v>608</v>
      </c>
      <c r="H164" s="102" t="s">
        <v>609</v>
      </c>
      <c r="I164" s="102" t="s">
        <v>610</v>
      </c>
      <c r="J164" s="101" t="s">
        <v>611</v>
      </c>
      <c r="K164" s="170" t="s">
        <v>647</v>
      </c>
      <c r="L164" s="171" t="s">
        <v>613</v>
      </c>
      <c r="M164" s="104" t="s">
        <v>614</v>
      </c>
      <c r="N164" s="102" t="s">
        <v>615</v>
      </c>
      <c r="O164" s="103" t="s">
        <v>616</v>
      </c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4.25" customHeight="1">
      <c r="A165" s="117">
        <v>1</v>
      </c>
      <c r="B165" s="118">
        <v>44363</v>
      </c>
      <c r="C165" s="249"/>
      <c r="D165" s="120" t="s">
        <v>283</v>
      </c>
      <c r="E165" s="121" t="s">
        <v>621</v>
      </c>
      <c r="F165" s="117" t="s">
        <v>758</v>
      </c>
      <c r="G165" s="117">
        <v>2070</v>
      </c>
      <c r="H165" s="121"/>
      <c r="I165" s="122" t="s">
        <v>759</v>
      </c>
      <c r="J165" s="123" t="s">
        <v>626</v>
      </c>
      <c r="K165" s="123"/>
      <c r="L165" s="124"/>
      <c r="M165" s="125"/>
      <c r="N165" s="123"/>
      <c r="O165" s="176"/>
      <c r="P165" s="105"/>
      <c r="Q165" s="1"/>
      <c r="R165" s="1" t="s">
        <v>620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17"/>
      <c r="B166" s="118"/>
      <c r="C166" s="249"/>
      <c r="D166" s="120"/>
      <c r="E166" s="121"/>
      <c r="F166" s="117"/>
      <c r="G166" s="117"/>
      <c r="H166" s="121"/>
      <c r="I166" s="122"/>
      <c r="J166" s="123"/>
      <c r="K166" s="123"/>
      <c r="L166" s="124"/>
      <c r="M166" s="125"/>
      <c r="N166" s="123"/>
      <c r="O166" s="176"/>
      <c r="P166" s="105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250"/>
      <c r="B167" s="174"/>
      <c r="C167" s="251"/>
      <c r="D167" s="120"/>
      <c r="E167" s="252"/>
      <c r="F167" s="252"/>
      <c r="G167" s="252"/>
      <c r="H167" s="252"/>
      <c r="I167" s="252"/>
      <c r="J167" s="252"/>
      <c r="K167" s="253"/>
      <c r="L167" s="254"/>
      <c r="M167" s="252"/>
      <c r="N167" s="255"/>
      <c r="O167" s="256"/>
      <c r="P167" s="257"/>
      <c r="R167" s="6"/>
      <c r="S167" s="44"/>
      <c r="T167" s="1"/>
      <c r="U167" s="1"/>
      <c r="V167" s="1"/>
      <c r="W167" s="1"/>
      <c r="X167" s="1"/>
      <c r="Y167" s="1"/>
      <c r="Z167" s="1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</row>
    <row r="168" spans="1:38" ht="12.75" customHeight="1">
      <c r="A168" s="150" t="s">
        <v>640</v>
      </c>
      <c r="B168" s="150"/>
      <c r="C168" s="150"/>
      <c r="D168" s="150"/>
      <c r="E168" s="44"/>
      <c r="F168" s="158" t="s">
        <v>642</v>
      </c>
      <c r="G168" s="61"/>
      <c r="H168" s="61"/>
      <c r="I168" s="61"/>
      <c r="J168" s="6"/>
      <c r="K168" s="200"/>
      <c r="L168" s="201"/>
      <c r="M168" s="6"/>
      <c r="N168" s="140"/>
      <c r="O168" s="258"/>
      <c r="P168" s="1"/>
      <c r="Q168" s="1"/>
      <c r="R168" s="6"/>
      <c r="S168" s="1"/>
      <c r="T168" s="1"/>
      <c r="U168" s="1"/>
      <c r="V168" s="1"/>
      <c r="W168" s="1"/>
      <c r="X168" s="1"/>
      <c r="Y168" s="1"/>
    </row>
    <row r="169" spans="1:38" ht="12.75" customHeight="1">
      <c r="A169" s="157" t="s">
        <v>641</v>
      </c>
      <c r="B169" s="150"/>
      <c r="C169" s="150"/>
      <c r="D169" s="150"/>
      <c r="E169" s="6"/>
      <c r="F169" s="158" t="s">
        <v>644</v>
      </c>
      <c r="G169" s="6"/>
      <c r="H169" s="6"/>
      <c r="I169" s="6"/>
      <c r="J169" s="1"/>
      <c r="K169" s="6"/>
      <c r="L169" s="6"/>
      <c r="M169" s="6"/>
      <c r="N169" s="1"/>
      <c r="O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57"/>
      <c r="B170" s="150"/>
      <c r="C170" s="150"/>
      <c r="D170" s="150"/>
      <c r="E170" s="6"/>
      <c r="F170" s="158"/>
      <c r="G170" s="6"/>
      <c r="H170" s="6"/>
      <c r="I170" s="6"/>
      <c r="J170" s="1"/>
      <c r="K170" s="6"/>
      <c r="L170" s="6"/>
      <c r="M170" s="6"/>
      <c r="N170" s="1"/>
      <c r="O170" s="1"/>
      <c r="Q170" s="1"/>
      <c r="R170" s="61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"/>
      <c r="B171" s="165" t="s">
        <v>760</v>
      </c>
      <c r="C171" s="165"/>
      <c r="D171" s="165"/>
      <c r="E171" s="165"/>
      <c r="F171" s="166"/>
      <c r="G171" s="6"/>
      <c r="H171" s="6"/>
      <c r="I171" s="167"/>
      <c r="J171" s="168"/>
      <c r="K171" s="169"/>
      <c r="L171" s="168"/>
      <c r="M171" s="6"/>
      <c r="N171" s="1"/>
      <c r="O171" s="1"/>
      <c r="Q171" s="1"/>
      <c r="R171" s="61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101" t="s">
        <v>16</v>
      </c>
      <c r="B172" s="102" t="s">
        <v>590</v>
      </c>
      <c r="C172" s="102"/>
      <c r="D172" s="103" t="s">
        <v>605</v>
      </c>
      <c r="E172" s="102" t="s">
        <v>606</v>
      </c>
      <c r="F172" s="102" t="s">
        <v>607</v>
      </c>
      <c r="G172" s="102" t="s">
        <v>646</v>
      </c>
      <c r="H172" s="102" t="s">
        <v>609</v>
      </c>
      <c r="I172" s="102" t="s">
        <v>610</v>
      </c>
      <c r="J172" s="259" t="s">
        <v>611</v>
      </c>
      <c r="K172" s="170" t="s">
        <v>647</v>
      </c>
      <c r="L172" s="204" t="s">
        <v>680</v>
      </c>
      <c r="M172" s="102" t="s">
        <v>681</v>
      </c>
      <c r="N172" s="171" t="s">
        <v>613</v>
      </c>
      <c r="O172" s="104" t="s">
        <v>614</v>
      </c>
      <c r="P172" s="102" t="s">
        <v>615</v>
      </c>
      <c r="Q172" s="103" t="s">
        <v>616</v>
      </c>
      <c r="R172" s="61"/>
      <c r="S172" s="1"/>
      <c r="T172" s="1"/>
      <c r="U172" s="1"/>
      <c r="V172" s="1"/>
      <c r="W172" s="1"/>
      <c r="X172" s="1"/>
      <c r="Y172" s="1"/>
      <c r="Z172" s="1"/>
    </row>
    <row r="173" spans="1:38" ht="14.25" customHeight="1">
      <c r="A173" s="127"/>
      <c r="B173" s="129"/>
      <c r="C173" s="260"/>
      <c r="D173" s="130"/>
      <c r="E173" s="131"/>
      <c r="F173" s="261"/>
      <c r="G173" s="127"/>
      <c r="H173" s="131"/>
      <c r="I173" s="132"/>
      <c r="J173" s="262"/>
      <c r="K173" s="262"/>
      <c r="L173" s="263"/>
      <c r="M173" s="117"/>
      <c r="N173" s="263"/>
      <c r="O173" s="264"/>
      <c r="P173" s="265"/>
      <c r="Q173" s="266"/>
      <c r="R173" s="198"/>
      <c r="S173" s="144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38" ht="14.25" customHeight="1">
      <c r="A174" s="127"/>
      <c r="B174" s="129"/>
      <c r="C174" s="260"/>
      <c r="D174" s="130"/>
      <c r="E174" s="131"/>
      <c r="F174" s="261"/>
      <c r="G174" s="127"/>
      <c r="H174" s="131"/>
      <c r="I174" s="132"/>
      <c r="J174" s="262"/>
      <c r="K174" s="262"/>
      <c r="L174" s="263"/>
      <c r="M174" s="117"/>
      <c r="N174" s="263"/>
      <c r="O174" s="264"/>
      <c r="P174" s="265"/>
      <c r="Q174" s="266"/>
      <c r="R174" s="198"/>
      <c r="S174" s="144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38" ht="14.25" customHeight="1">
      <c r="A175" s="127"/>
      <c r="B175" s="129"/>
      <c r="C175" s="260"/>
      <c r="D175" s="130"/>
      <c r="E175" s="131"/>
      <c r="F175" s="261"/>
      <c r="G175" s="127"/>
      <c r="H175" s="131"/>
      <c r="I175" s="132"/>
      <c r="J175" s="262"/>
      <c r="K175" s="262"/>
      <c r="L175" s="263"/>
      <c r="M175" s="117"/>
      <c r="N175" s="263"/>
      <c r="O175" s="264"/>
      <c r="P175" s="265"/>
      <c r="Q175" s="266"/>
      <c r="R175" s="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27"/>
      <c r="B176" s="129"/>
      <c r="C176" s="260"/>
      <c r="D176" s="130"/>
      <c r="E176" s="131"/>
      <c r="F176" s="262"/>
      <c r="G176" s="127"/>
      <c r="H176" s="131"/>
      <c r="I176" s="132"/>
      <c r="J176" s="262"/>
      <c r="K176" s="262"/>
      <c r="L176" s="263"/>
      <c r="M176" s="117"/>
      <c r="N176" s="263"/>
      <c r="O176" s="264"/>
      <c r="P176" s="265"/>
      <c r="Q176" s="266"/>
      <c r="R176" s="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27"/>
      <c r="B177" s="129"/>
      <c r="C177" s="260"/>
      <c r="D177" s="130"/>
      <c r="E177" s="131"/>
      <c r="F177" s="262"/>
      <c r="G177" s="127"/>
      <c r="H177" s="131"/>
      <c r="I177" s="132"/>
      <c r="J177" s="262"/>
      <c r="K177" s="262"/>
      <c r="L177" s="263"/>
      <c r="M177" s="117"/>
      <c r="N177" s="263"/>
      <c r="O177" s="264"/>
      <c r="P177" s="265"/>
      <c r="Q177" s="266"/>
      <c r="R177" s="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27"/>
      <c r="B178" s="129"/>
      <c r="C178" s="260"/>
      <c r="D178" s="130"/>
      <c r="E178" s="131"/>
      <c r="F178" s="261"/>
      <c r="G178" s="127"/>
      <c r="H178" s="131"/>
      <c r="I178" s="132"/>
      <c r="J178" s="262"/>
      <c r="K178" s="262"/>
      <c r="L178" s="263"/>
      <c r="M178" s="117"/>
      <c r="N178" s="263"/>
      <c r="O178" s="264"/>
      <c r="P178" s="265"/>
      <c r="Q178" s="266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27"/>
      <c r="B179" s="129"/>
      <c r="C179" s="260"/>
      <c r="D179" s="130"/>
      <c r="E179" s="131"/>
      <c r="F179" s="261"/>
      <c r="G179" s="127"/>
      <c r="H179" s="131"/>
      <c r="I179" s="132"/>
      <c r="J179" s="262"/>
      <c r="K179" s="262"/>
      <c r="L179" s="262"/>
      <c r="M179" s="262"/>
      <c r="N179" s="263"/>
      <c r="O179" s="267"/>
      <c r="P179" s="265"/>
      <c r="Q179" s="266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27"/>
      <c r="B180" s="129"/>
      <c r="C180" s="260"/>
      <c r="D180" s="130"/>
      <c r="E180" s="131"/>
      <c r="F180" s="262"/>
      <c r="G180" s="127"/>
      <c r="H180" s="131"/>
      <c r="I180" s="132"/>
      <c r="J180" s="262"/>
      <c r="K180" s="262"/>
      <c r="L180" s="263"/>
      <c r="M180" s="117"/>
      <c r="N180" s="263"/>
      <c r="O180" s="264"/>
      <c r="P180" s="265"/>
      <c r="Q180" s="266"/>
      <c r="R180" s="198"/>
      <c r="S180" s="144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27"/>
      <c r="B181" s="129"/>
      <c r="C181" s="260"/>
      <c r="D181" s="130"/>
      <c r="E181" s="131"/>
      <c r="F181" s="261"/>
      <c r="G181" s="127"/>
      <c r="H181" s="131"/>
      <c r="I181" s="132"/>
      <c r="J181" s="268"/>
      <c r="K181" s="268"/>
      <c r="L181" s="268"/>
      <c r="M181" s="268"/>
      <c r="N181" s="269"/>
      <c r="O181" s="264"/>
      <c r="P181" s="133"/>
      <c r="Q181" s="266"/>
      <c r="R181" s="198"/>
      <c r="S181" s="14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>
      <c r="A182" s="157"/>
      <c r="B182" s="150"/>
      <c r="C182" s="150"/>
      <c r="D182" s="150"/>
      <c r="E182" s="6"/>
      <c r="F182" s="158"/>
      <c r="G182" s="6"/>
      <c r="H182" s="6"/>
      <c r="I182" s="6"/>
      <c r="J182" s="1"/>
      <c r="K182" s="6"/>
      <c r="L182" s="6"/>
      <c r="M182" s="6"/>
      <c r="N182" s="1"/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57"/>
      <c r="B183" s="150"/>
      <c r="C183" s="150"/>
      <c r="D183" s="150"/>
      <c r="E183" s="6"/>
      <c r="F183" s="158"/>
      <c r="G183" s="61"/>
      <c r="H183" s="44"/>
      <c r="I183" s="61"/>
      <c r="J183" s="6"/>
      <c r="K183" s="200"/>
      <c r="L183" s="201"/>
      <c r="M183" s="6"/>
      <c r="N183" s="140"/>
      <c r="O183" s="202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61"/>
      <c r="B184" s="139"/>
      <c r="C184" s="139"/>
      <c r="D184" s="44"/>
      <c r="E184" s="61"/>
      <c r="F184" s="61"/>
      <c r="G184" s="61"/>
      <c r="H184" s="44"/>
      <c r="I184" s="61"/>
      <c r="J184" s="6"/>
      <c r="K184" s="200"/>
      <c r="L184" s="201"/>
      <c r="M184" s="6"/>
      <c r="N184" s="140"/>
      <c r="O184" s="202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44"/>
      <c r="B185" s="270" t="s">
        <v>761</v>
      </c>
      <c r="C185" s="270"/>
      <c r="D185" s="270"/>
      <c r="E185" s="270"/>
      <c r="F185" s="6"/>
      <c r="G185" s="6"/>
      <c r="H185" s="168"/>
      <c r="I185" s="6"/>
      <c r="J185" s="168"/>
      <c r="K185" s="169"/>
      <c r="L185" s="6"/>
      <c r="M185" s="6"/>
      <c r="N185" s="1"/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38.25" customHeight="1">
      <c r="A186" s="101" t="s">
        <v>16</v>
      </c>
      <c r="B186" s="102" t="s">
        <v>590</v>
      </c>
      <c r="C186" s="102"/>
      <c r="D186" s="103" t="s">
        <v>605</v>
      </c>
      <c r="E186" s="102" t="s">
        <v>606</v>
      </c>
      <c r="F186" s="102" t="s">
        <v>607</v>
      </c>
      <c r="G186" s="102" t="s">
        <v>762</v>
      </c>
      <c r="H186" s="102" t="s">
        <v>763</v>
      </c>
      <c r="I186" s="102" t="s">
        <v>610</v>
      </c>
      <c r="J186" s="271" t="s">
        <v>611</v>
      </c>
      <c r="K186" s="102" t="s">
        <v>612</v>
      </c>
      <c r="L186" s="102" t="s">
        <v>764</v>
      </c>
      <c r="M186" s="102" t="s">
        <v>615</v>
      </c>
      <c r="N186" s="103" t="s">
        <v>616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272">
        <v>1</v>
      </c>
      <c r="B187" s="273">
        <v>41579</v>
      </c>
      <c r="C187" s="273"/>
      <c r="D187" s="274" t="s">
        <v>765</v>
      </c>
      <c r="E187" s="275" t="s">
        <v>766</v>
      </c>
      <c r="F187" s="276">
        <v>82</v>
      </c>
      <c r="G187" s="275" t="s">
        <v>767</v>
      </c>
      <c r="H187" s="275">
        <v>100</v>
      </c>
      <c r="I187" s="277">
        <v>100</v>
      </c>
      <c r="J187" s="278" t="s">
        <v>768</v>
      </c>
      <c r="K187" s="279">
        <f t="shared" ref="K187:K239" si="91">H187-F187</f>
        <v>18</v>
      </c>
      <c r="L187" s="280">
        <f t="shared" ref="L187:L239" si="92">K187/F187</f>
        <v>0.21951219512195122</v>
      </c>
      <c r="M187" s="275" t="s">
        <v>619</v>
      </c>
      <c r="N187" s="281">
        <v>42657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272">
        <v>2</v>
      </c>
      <c r="B188" s="273">
        <v>41794</v>
      </c>
      <c r="C188" s="273"/>
      <c r="D188" s="274" t="s">
        <v>769</v>
      </c>
      <c r="E188" s="275" t="s">
        <v>621</v>
      </c>
      <c r="F188" s="276">
        <v>257</v>
      </c>
      <c r="G188" s="275" t="s">
        <v>767</v>
      </c>
      <c r="H188" s="275">
        <v>300</v>
      </c>
      <c r="I188" s="277">
        <v>300</v>
      </c>
      <c r="J188" s="278" t="s">
        <v>768</v>
      </c>
      <c r="K188" s="279">
        <f t="shared" si="91"/>
        <v>43</v>
      </c>
      <c r="L188" s="280">
        <f t="shared" si="92"/>
        <v>0.16731517509727625</v>
      </c>
      <c r="M188" s="275" t="s">
        <v>619</v>
      </c>
      <c r="N188" s="281">
        <v>41822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272">
        <v>3</v>
      </c>
      <c r="B189" s="273">
        <v>41828</v>
      </c>
      <c r="C189" s="273"/>
      <c r="D189" s="274" t="s">
        <v>770</v>
      </c>
      <c r="E189" s="275" t="s">
        <v>621</v>
      </c>
      <c r="F189" s="276">
        <v>393</v>
      </c>
      <c r="G189" s="275" t="s">
        <v>767</v>
      </c>
      <c r="H189" s="275">
        <v>468</v>
      </c>
      <c r="I189" s="277">
        <v>468</v>
      </c>
      <c r="J189" s="278" t="s">
        <v>768</v>
      </c>
      <c r="K189" s="279">
        <f t="shared" si="91"/>
        <v>75</v>
      </c>
      <c r="L189" s="280">
        <f t="shared" si="92"/>
        <v>0.19083969465648856</v>
      </c>
      <c r="M189" s="275" t="s">
        <v>619</v>
      </c>
      <c r="N189" s="281">
        <v>41863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272">
        <v>4</v>
      </c>
      <c r="B190" s="273">
        <v>41857</v>
      </c>
      <c r="C190" s="273"/>
      <c r="D190" s="274" t="s">
        <v>771</v>
      </c>
      <c r="E190" s="275" t="s">
        <v>621</v>
      </c>
      <c r="F190" s="276">
        <v>205</v>
      </c>
      <c r="G190" s="275" t="s">
        <v>767</v>
      </c>
      <c r="H190" s="275">
        <v>275</v>
      </c>
      <c r="I190" s="277">
        <v>250</v>
      </c>
      <c r="J190" s="278" t="s">
        <v>768</v>
      </c>
      <c r="K190" s="279">
        <f t="shared" si="91"/>
        <v>70</v>
      </c>
      <c r="L190" s="280">
        <f t="shared" si="92"/>
        <v>0.34146341463414637</v>
      </c>
      <c r="M190" s="275" t="s">
        <v>619</v>
      </c>
      <c r="N190" s="281">
        <v>41962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272">
        <v>5</v>
      </c>
      <c r="B191" s="273">
        <v>41886</v>
      </c>
      <c r="C191" s="273"/>
      <c r="D191" s="274" t="s">
        <v>772</v>
      </c>
      <c r="E191" s="275" t="s">
        <v>621</v>
      </c>
      <c r="F191" s="276">
        <v>162</v>
      </c>
      <c r="G191" s="275" t="s">
        <v>767</v>
      </c>
      <c r="H191" s="275">
        <v>190</v>
      </c>
      <c r="I191" s="277">
        <v>190</v>
      </c>
      <c r="J191" s="278" t="s">
        <v>768</v>
      </c>
      <c r="K191" s="279">
        <f t="shared" si="91"/>
        <v>28</v>
      </c>
      <c r="L191" s="280">
        <f t="shared" si="92"/>
        <v>0.1728395061728395</v>
      </c>
      <c r="M191" s="275" t="s">
        <v>619</v>
      </c>
      <c r="N191" s="281">
        <v>42006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272">
        <v>6</v>
      </c>
      <c r="B192" s="273">
        <v>41886</v>
      </c>
      <c r="C192" s="273"/>
      <c r="D192" s="274" t="s">
        <v>773</v>
      </c>
      <c r="E192" s="275" t="s">
        <v>621</v>
      </c>
      <c r="F192" s="276">
        <v>75</v>
      </c>
      <c r="G192" s="275" t="s">
        <v>767</v>
      </c>
      <c r="H192" s="275">
        <v>91.5</v>
      </c>
      <c r="I192" s="277" t="s">
        <v>774</v>
      </c>
      <c r="J192" s="278" t="s">
        <v>775</v>
      </c>
      <c r="K192" s="279">
        <f t="shared" si="91"/>
        <v>16.5</v>
      </c>
      <c r="L192" s="280">
        <f t="shared" si="92"/>
        <v>0.22</v>
      </c>
      <c r="M192" s="275" t="s">
        <v>619</v>
      </c>
      <c r="N192" s="281">
        <v>41954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72">
        <v>7</v>
      </c>
      <c r="B193" s="273">
        <v>41913</v>
      </c>
      <c r="C193" s="273"/>
      <c r="D193" s="274" t="s">
        <v>776</v>
      </c>
      <c r="E193" s="275" t="s">
        <v>621</v>
      </c>
      <c r="F193" s="276">
        <v>850</v>
      </c>
      <c r="G193" s="275" t="s">
        <v>767</v>
      </c>
      <c r="H193" s="275">
        <v>982.5</v>
      </c>
      <c r="I193" s="277">
        <v>1050</v>
      </c>
      <c r="J193" s="278" t="s">
        <v>777</v>
      </c>
      <c r="K193" s="279">
        <f t="shared" si="91"/>
        <v>132.5</v>
      </c>
      <c r="L193" s="280">
        <f t="shared" si="92"/>
        <v>0.15588235294117647</v>
      </c>
      <c r="M193" s="275" t="s">
        <v>619</v>
      </c>
      <c r="N193" s="281">
        <v>42039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72">
        <v>8</v>
      </c>
      <c r="B194" s="273">
        <v>41913</v>
      </c>
      <c r="C194" s="273"/>
      <c r="D194" s="274" t="s">
        <v>778</v>
      </c>
      <c r="E194" s="275" t="s">
        <v>621</v>
      </c>
      <c r="F194" s="276">
        <v>475</v>
      </c>
      <c r="G194" s="275" t="s">
        <v>767</v>
      </c>
      <c r="H194" s="275">
        <v>515</v>
      </c>
      <c r="I194" s="277">
        <v>600</v>
      </c>
      <c r="J194" s="278" t="s">
        <v>779</v>
      </c>
      <c r="K194" s="279">
        <f t="shared" si="91"/>
        <v>40</v>
      </c>
      <c r="L194" s="280">
        <f t="shared" si="92"/>
        <v>8.4210526315789472E-2</v>
      </c>
      <c r="M194" s="275" t="s">
        <v>619</v>
      </c>
      <c r="N194" s="281">
        <v>41939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72">
        <v>9</v>
      </c>
      <c r="B195" s="273">
        <v>41913</v>
      </c>
      <c r="C195" s="273"/>
      <c r="D195" s="274" t="s">
        <v>780</v>
      </c>
      <c r="E195" s="275" t="s">
        <v>621</v>
      </c>
      <c r="F195" s="276">
        <v>86</v>
      </c>
      <c r="G195" s="275" t="s">
        <v>767</v>
      </c>
      <c r="H195" s="275">
        <v>99</v>
      </c>
      <c r="I195" s="277">
        <v>140</v>
      </c>
      <c r="J195" s="278" t="s">
        <v>781</v>
      </c>
      <c r="K195" s="279">
        <f t="shared" si="91"/>
        <v>13</v>
      </c>
      <c r="L195" s="280">
        <f t="shared" si="92"/>
        <v>0.15116279069767441</v>
      </c>
      <c r="M195" s="275" t="s">
        <v>619</v>
      </c>
      <c r="N195" s="281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72">
        <v>10</v>
      </c>
      <c r="B196" s="273">
        <v>41926</v>
      </c>
      <c r="C196" s="273"/>
      <c r="D196" s="274" t="s">
        <v>782</v>
      </c>
      <c r="E196" s="275" t="s">
        <v>621</v>
      </c>
      <c r="F196" s="276">
        <v>496.6</v>
      </c>
      <c r="G196" s="275" t="s">
        <v>767</v>
      </c>
      <c r="H196" s="275">
        <v>621</v>
      </c>
      <c r="I196" s="277">
        <v>580</v>
      </c>
      <c r="J196" s="278" t="s">
        <v>768</v>
      </c>
      <c r="K196" s="279">
        <f t="shared" si="91"/>
        <v>124.39999999999998</v>
      </c>
      <c r="L196" s="280">
        <f t="shared" si="92"/>
        <v>0.25050342327829234</v>
      </c>
      <c r="M196" s="275" t="s">
        <v>619</v>
      </c>
      <c r="N196" s="281">
        <v>42605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72">
        <v>11</v>
      </c>
      <c r="B197" s="273">
        <v>41926</v>
      </c>
      <c r="C197" s="273"/>
      <c r="D197" s="274" t="s">
        <v>783</v>
      </c>
      <c r="E197" s="275" t="s">
        <v>621</v>
      </c>
      <c r="F197" s="276">
        <v>2481.9</v>
      </c>
      <c r="G197" s="275" t="s">
        <v>767</v>
      </c>
      <c r="H197" s="275">
        <v>2840</v>
      </c>
      <c r="I197" s="277">
        <v>2870</v>
      </c>
      <c r="J197" s="278" t="s">
        <v>784</v>
      </c>
      <c r="K197" s="279">
        <f t="shared" si="91"/>
        <v>358.09999999999991</v>
      </c>
      <c r="L197" s="280">
        <f t="shared" si="92"/>
        <v>0.14428462065353154</v>
      </c>
      <c r="M197" s="275" t="s">
        <v>619</v>
      </c>
      <c r="N197" s="281">
        <v>42017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72">
        <v>12</v>
      </c>
      <c r="B198" s="273">
        <v>41928</v>
      </c>
      <c r="C198" s="273"/>
      <c r="D198" s="274" t="s">
        <v>785</v>
      </c>
      <c r="E198" s="275" t="s">
        <v>621</v>
      </c>
      <c r="F198" s="276">
        <v>84.5</v>
      </c>
      <c r="G198" s="275" t="s">
        <v>767</v>
      </c>
      <c r="H198" s="275">
        <v>93</v>
      </c>
      <c r="I198" s="277">
        <v>110</v>
      </c>
      <c r="J198" s="278" t="s">
        <v>786</v>
      </c>
      <c r="K198" s="279">
        <f t="shared" si="91"/>
        <v>8.5</v>
      </c>
      <c r="L198" s="280">
        <f t="shared" si="92"/>
        <v>0.10059171597633136</v>
      </c>
      <c r="M198" s="275" t="s">
        <v>619</v>
      </c>
      <c r="N198" s="281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72">
        <v>13</v>
      </c>
      <c r="B199" s="273">
        <v>41928</v>
      </c>
      <c r="C199" s="273"/>
      <c r="D199" s="274" t="s">
        <v>787</v>
      </c>
      <c r="E199" s="275" t="s">
        <v>621</v>
      </c>
      <c r="F199" s="276">
        <v>401</v>
      </c>
      <c r="G199" s="275" t="s">
        <v>767</v>
      </c>
      <c r="H199" s="275">
        <v>428</v>
      </c>
      <c r="I199" s="277">
        <v>450</v>
      </c>
      <c r="J199" s="278" t="s">
        <v>788</v>
      </c>
      <c r="K199" s="279">
        <f t="shared" si="91"/>
        <v>27</v>
      </c>
      <c r="L199" s="280">
        <f t="shared" si="92"/>
        <v>6.7331670822942641E-2</v>
      </c>
      <c r="M199" s="275" t="s">
        <v>619</v>
      </c>
      <c r="N199" s="281">
        <v>42020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72">
        <v>14</v>
      </c>
      <c r="B200" s="273">
        <v>41928</v>
      </c>
      <c r="C200" s="273"/>
      <c r="D200" s="274" t="s">
        <v>789</v>
      </c>
      <c r="E200" s="275" t="s">
        <v>621</v>
      </c>
      <c r="F200" s="276">
        <v>101</v>
      </c>
      <c r="G200" s="275" t="s">
        <v>767</v>
      </c>
      <c r="H200" s="275">
        <v>112</v>
      </c>
      <c r="I200" s="277">
        <v>120</v>
      </c>
      <c r="J200" s="278" t="s">
        <v>790</v>
      </c>
      <c r="K200" s="279">
        <f t="shared" si="91"/>
        <v>11</v>
      </c>
      <c r="L200" s="280">
        <f t="shared" si="92"/>
        <v>0.10891089108910891</v>
      </c>
      <c r="M200" s="275" t="s">
        <v>619</v>
      </c>
      <c r="N200" s="281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72">
        <v>15</v>
      </c>
      <c r="B201" s="273">
        <v>41954</v>
      </c>
      <c r="C201" s="273"/>
      <c r="D201" s="274" t="s">
        <v>791</v>
      </c>
      <c r="E201" s="275" t="s">
        <v>621</v>
      </c>
      <c r="F201" s="276">
        <v>59</v>
      </c>
      <c r="G201" s="275" t="s">
        <v>767</v>
      </c>
      <c r="H201" s="275">
        <v>76</v>
      </c>
      <c r="I201" s="277">
        <v>76</v>
      </c>
      <c r="J201" s="278" t="s">
        <v>768</v>
      </c>
      <c r="K201" s="279">
        <f t="shared" si="91"/>
        <v>17</v>
      </c>
      <c r="L201" s="280">
        <f t="shared" si="92"/>
        <v>0.28813559322033899</v>
      </c>
      <c r="M201" s="275" t="s">
        <v>619</v>
      </c>
      <c r="N201" s="281">
        <v>43032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72">
        <v>16</v>
      </c>
      <c r="B202" s="273">
        <v>41954</v>
      </c>
      <c r="C202" s="273"/>
      <c r="D202" s="274" t="s">
        <v>780</v>
      </c>
      <c r="E202" s="275" t="s">
        <v>621</v>
      </c>
      <c r="F202" s="276">
        <v>99</v>
      </c>
      <c r="G202" s="275" t="s">
        <v>767</v>
      </c>
      <c r="H202" s="275">
        <v>120</v>
      </c>
      <c r="I202" s="277">
        <v>120</v>
      </c>
      <c r="J202" s="278" t="s">
        <v>654</v>
      </c>
      <c r="K202" s="279">
        <f t="shared" si="91"/>
        <v>21</v>
      </c>
      <c r="L202" s="280">
        <f t="shared" si="92"/>
        <v>0.21212121212121213</v>
      </c>
      <c r="M202" s="275" t="s">
        <v>619</v>
      </c>
      <c r="N202" s="281">
        <v>41960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72">
        <v>17</v>
      </c>
      <c r="B203" s="273">
        <v>41956</v>
      </c>
      <c r="C203" s="273"/>
      <c r="D203" s="274" t="s">
        <v>792</v>
      </c>
      <c r="E203" s="275" t="s">
        <v>621</v>
      </c>
      <c r="F203" s="276">
        <v>22</v>
      </c>
      <c r="G203" s="275" t="s">
        <v>767</v>
      </c>
      <c r="H203" s="275">
        <v>33.549999999999997</v>
      </c>
      <c r="I203" s="277">
        <v>32</v>
      </c>
      <c r="J203" s="278" t="s">
        <v>793</v>
      </c>
      <c r="K203" s="279">
        <f t="shared" si="91"/>
        <v>11.549999999999997</v>
      </c>
      <c r="L203" s="280">
        <f t="shared" si="92"/>
        <v>0.52499999999999991</v>
      </c>
      <c r="M203" s="275" t="s">
        <v>619</v>
      </c>
      <c r="N203" s="281">
        <v>42188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72">
        <v>18</v>
      </c>
      <c r="B204" s="273">
        <v>41976</v>
      </c>
      <c r="C204" s="273"/>
      <c r="D204" s="274" t="s">
        <v>794</v>
      </c>
      <c r="E204" s="275" t="s">
        <v>621</v>
      </c>
      <c r="F204" s="276">
        <v>440</v>
      </c>
      <c r="G204" s="275" t="s">
        <v>767</v>
      </c>
      <c r="H204" s="275">
        <v>520</v>
      </c>
      <c r="I204" s="277">
        <v>520</v>
      </c>
      <c r="J204" s="278" t="s">
        <v>795</v>
      </c>
      <c r="K204" s="279">
        <f t="shared" si="91"/>
        <v>80</v>
      </c>
      <c r="L204" s="280">
        <f t="shared" si="92"/>
        <v>0.18181818181818182</v>
      </c>
      <c r="M204" s="275" t="s">
        <v>619</v>
      </c>
      <c r="N204" s="281">
        <v>42208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72">
        <v>19</v>
      </c>
      <c r="B205" s="273">
        <v>41976</v>
      </c>
      <c r="C205" s="273"/>
      <c r="D205" s="274" t="s">
        <v>796</v>
      </c>
      <c r="E205" s="275" t="s">
        <v>621</v>
      </c>
      <c r="F205" s="276">
        <v>360</v>
      </c>
      <c r="G205" s="275" t="s">
        <v>767</v>
      </c>
      <c r="H205" s="275">
        <v>427</v>
      </c>
      <c r="I205" s="277">
        <v>425</v>
      </c>
      <c r="J205" s="278" t="s">
        <v>797</v>
      </c>
      <c r="K205" s="279">
        <f t="shared" si="91"/>
        <v>67</v>
      </c>
      <c r="L205" s="280">
        <f t="shared" si="92"/>
        <v>0.18611111111111112</v>
      </c>
      <c r="M205" s="275" t="s">
        <v>619</v>
      </c>
      <c r="N205" s="281">
        <v>42058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72">
        <v>20</v>
      </c>
      <c r="B206" s="273">
        <v>42012</v>
      </c>
      <c r="C206" s="273"/>
      <c r="D206" s="274" t="s">
        <v>798</v>
      </c>
      <c r="E206" s="275" t="s">
        <v>621</v>
      </c>
      <c r="F206" s="276">
        <v>360</v>
      </c>
      <c r="G206" s="275" t="s">
        <v>767</v>
      </c>
      <c r="H206" s="275">
        <v>455</v>
      </c>
      <c r="I206" s="277">
        <v>420</v>
      </c>
      <c r="J206" s="278" t="s">
        <v>799</v>
      </c>
      <c r="K206" s="279">
        <f t="shared" si="91"/>
        <v>95</v>
      </c>
      <c r="L206" s="280">
        <f t="shared" si="92"/>
        <v>0.2638888888888889</v>
      </c>
      <c r="M206" s="275" t="s">
        <v>619</v>
      </c>
      <c r="N206" s="281">
        <v>42024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72">
        <v>21</v>
      </c>
      <c r="B207" s="273">
        <v>42012</v>
      </c>
      <c r="C207" s="273"/>
      <c r="D207" s="274" t="s">
        <v>800</v>
      </c>
      <c r="E207" s="275" t="s">
        <v>621</v>
      </c>
      <c r="F207" s="276">
        <v>130</v>
      </c>
      <c r="G207" s="275"/>
      <c r="H207" s="275">
        <v>175.5</v>
      </c>
      <c r="I207" s="277">
        <v>165</v>
      </c>
      <c r="J207" s="278" t="s">
        <v>801</v>
      </c>
      <c r="K207" s="279">
        <f t="shared" si="91"/>
        <v>45.5</v>
      </c>
      <c r="L207" s="280">
        <f t="shared" si="92"/>
        <v>0.35</v>
      </c>
      <c r="M207" s="275" t="s">
        <v>619</v>
      </c>
      <c r="N207" s="281">
        <v>43088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72">
        <v>22</v>
      </c>
      <c r="B208" s="273">
        <v>42040</v>
      </c>
      <c r="C208" s="273"/>
      <c r="D208" s="274" t="s">
        <v>392</v>
      </c>
      <c r="E208" s="275" t="s">
        <v>766</v>
      </c>
      <c r="F208" s="276">
        <v>98</v>
      </c>
      <c r="G208" s="275"/>
      <c r="H208" s="275">
        <v>120</v>
      </c>
      <c r="I208" s="277">
        <v>120</v>
      </c>
      <c r="J208" s="278" t="s">
        <v>768</v>
      </c>
      <c r="K208" s="279">
        <f t="shared" si="91"/>
        <v>22</v>
      </c>
      <c r="L208" s="280">
        <f t="shared" si="92"/>
        <v>0.22448979591836735</v>
      </c>
      <c r="M208" s="275" t="s">
        <v>619</v>
      </c>
      <c r="N208" s="281">
        <v>42753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72">
        <v>23</v>
      </c>
      <c r="B209" s="273">
        <v>42040</v>
      </c>
      <c r="C209" s="273"/>
      <c r="D209" s="274" t="s">
        <v>802</v>
      </c>
      <c r="E209" s="275" t="s">
        <v>766</v>
      </c>
      <c r="F209" s="276">
        <v>196</v>
      </c>
      <c r="G209" s="275"/>
      <c r="H209" s="275">
        <v>262</v>
      </c>
      <c r="I209" s="277">
        <v>255</v>
      </c>
      <c r="J209" s="278" t="s">
        <v>768</v>
      </c>
      <c r="K209" s="279">
        <f t="shared" si="91"/>
        <v>66</v>
      </c>
      <c r="L209" s="280">
        <f t="shared" si="92"/>
        <v>0.33673469387755101</v>
      </c>
      <c r="M209" s="275" t="s">
        <v>619</v>
      </c>
      <c r="N209" s="281">
        <v>42599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2">
        <v>24</v>
      </c>
      <c r="B210" s="283">
        <v>42067</v>
      </c>
      <c r="C210" s="283"/>
      <c r="D210" s="284" t="s">
        <v>391</v>
      </c>
      <c r="E210" s="285" t="s">
        <v>766</v>
      </c>
      <c r="F210" s="286">
        <v>235</v>
      </c>
      <c r="G210" s="286"/>
      <c r="H210" s="287">
        <v>77</v>
      </c>
      <c r="I210" s="287" t="s">
        <v>803</v>
      </c>
      <c r="J210" s="288" t="s">
        <v>804</v>
      </c>
      <c r="K210" s="289">
        <f t="shared" si="91"/>
        <v>-158</v>
      </c>
      <c r="L210" s="290">
        <f t="shared" si="92"/>
        <v>-0.67234042553191486</v>
      </c>
      <c r="M210" s="286" t="s">
        <v>653</v>
      </c>
      <c r="N210" s="283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72">
        <v>25</v>
      </c>
      <c r="B211" s="273">
        <v>42067</v>
      </c>
      <c r="C211" s="273"/>
      <c r="D211" s="274" t="s">
        <v>805</v>
      </c>
      <c r="E211" s="275" t="s">
        <v>766</v>
      </c>
      <c r="F211" s="276">
        <v>185</v>
      </c>
      <c r="G211" s="275"/>
      <c r="H211" s="275">
        <v>224</v>
      </c>
      <c r="I211" s="277" t="s">
        <v>806</v>
      </c>
      <c r="J211" s="278" t="s">
        <v>768</v>
      </c>
      <c r="K211" s="279">
        <f t="shared" si="91"/>
        <v>39</v>
      </c>
      <c r="L211" s="280">
        <f t="shared" si="92"/>
        <v>0.21081081081081082</v>
      </c>
      <c r="M211" s="275" t="s">
        <v>619</v>
      </c>
      <c r="N211" s="281">
        <v>42647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2">
        <v>26</v>
      </c>
      <c r="B212" s="283">
        <v>42090</v>
      </c>
      <c r="C212" s="283"/>
      <c r="D212" s="291" t="s">
        <v>807</v>
      </c>
      <c r="E212" s="286" t="s">
        <v>766</v>
      </c>
      <c r="F212" s="286">
        <v>49.5</v>
      </c>
      <c r="G212" s="287"/>
      <c r="H212" s="287">
        <v>15.85</v>
      </c>
      <c r="I212" s="287">
        <v>67</v>
      </c>
      <c r="J212" s="288" t="s">
        <v>808</v>
      </c>
      <c r="K212" s="287">
        <f t="shared" si="91"/>
        <v>-33.65</v>
      </c>
      <c r="L212" s="292">
        <f t="shared" si="92"/>
        <v>-0.67979797979797973</v>
      </c>
      <c r="M212" s="286" t="s">
        <v>653</v>
      </c>
      <c r="N212" s="293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27</v>
      </c>
      <c r="B213" s="273">
        <v>42093</v>
      </c>
      <c r="C213" s="273"/>
      <c r="D213" s="274" t="s">
        <v>809</v>
      </c>
      <c r="E213" s="275" t="s">
        <v>766</v>
      </c>
      <c r="F213" s="276">
        <v>183.5</v>
      </c>
      <c r="G213" s="275"/>
      <c r="H213" s="275">
        <v>219</v>
      </c>
      <c r="I213" s="277">
        <v>218</v>
      </c>
      <c r="J213" s="278" t="s">
        <v>810</v>
      </c>
      <c r="K213" s="279">
        <f t="shared" si="91"/>
        <v>35.5</v>
      </c>
      <c r="L213" s="280">
        <f t="shared" si="92"/>
        <v>0.19346049046321526</v>
      </c>
      <c r="M213" s="275" t="s">
        <v>619</v>
      </c>
      <c r="N213" s="281">
        <v>42103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28</v>
      </c>
      <c r="B214" s="273">
        <v>42114</v>
      </c>
      <c r="C214" s="273"/>
      <c r="D214" s="274" t="s">
        <v>811</v>
      </c>
      <c r="E214" s="275" t="s">
        <v>766</v>
      </c>
      <c r="F214" s="276">
        <f>(227+237)/2</f>
        <v>232</v>
      </c>
      <c r="G214" s="275"/>
      <c r="H214" s="275">
        <v>298</v>
      </c>
      <c r="I214" s="277">
        <v>298</v>
      </c>
      <c r="J214" s="278" t="s">
        <v>768</v>
      </c>
      <c r="K214" s="279">
        <f t="shared" si="91"/>
        <v>66</v>
      </c>
      <c r="L214" s="280">
        <f t="shared" si="92"/>
        <v>0.28448275862068967</v>
      </c>
      <c r="M214" s="275" t="s">
        <v>619</v>
      </c>
      <c r="N214" s="281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2">
        <v>29</v>
      </c>
      <c r="B215" s="273">
        <v>42128</v>
      </c>
      <c r="C215" s="273"/>
      <c r="D215" s="274" t="s">
        <v>812</v>
      </c>
      <c r="E215" s="275" t="s">
        <v>621</v>
      </c>
      <c r="F215" s="276">
        <v>385</v>
      </c>
      <c r="G215" s="275"/>
      <c r="H215" s="275">
        <f>212.5+331</f>
        <v>543.5</v>
      </c>
      <c r="I215" s="277">
        <v>510</v>
      </c>
      <c r="J215" s="278" t="s">
        <v>813</v>
      </c>
      <c r="K215" s="279">
        <f t="shared" si="91"/>
        <v>158.5</v>
      </c>
      <c r="L215" s="280">
        <f t="shared" si="92"/>
        <v>0.41168831168831171</v>
      </c>
      <c r="M215" s="275" t="s">
        <v>619</v>
      </c>
      <c r="N215" s="281">
        <v>42235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2">
        <v>30</v>
      </c>
      <c r="B216" s="273">
        <v>42128</v>
      </c>
      <c r="C216" s="273"/>
      <c r="D216" s="274" t="s">
        <v>814</v>
      </c>
      <c r="E216" s="275" t="s">
        <v>621</v>
      </c>
      <c r="F216" s="276">
        <v>115.5</v>
      </c>
      <c r="G216" s="275"/>
      <c r="H216" s="275">
        <v>146</v>
      </c>
      <c r="I216" s="277">
        <v>142</v>
      </c>
      <c r="J216" s="278" t="s">
        <v>815</v>
      </c>
      <c r="K216" s="279">
        <f t="shared" si="91"/>
        <v>30.5</v>
      </c>
      <c r="L216" s="280">
        <f t="shared" si="92"/>
        <v>0.26406926406926406</v>
      </c>
      <c r="M216" s="275" t="s">
        <v>619</v>
      </c>
      <c r="N216" s="281">
        <v>42202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31</v>
      </c>
      <c r="B217" s="273">
        <v>42151</v>
      </c>
      <c r="C217" s="273"/>
      <c r="D217" s="274" t="s">
        <v>816</v>
      </c>
      <c r="E217" s="275" t="s">
        <v>621</v>
      </c>
      <c r="F217" s="276">
        <v>237.5</v>
      </c>
      <c r="G217" s="275"/>
      <c r="H217" s="275">
        <v>279.5</v>
      </c>
      <c r="I217" s="277">
        <v>278</v>
      </c>
      <c r="J217" s="278" t="s">
        <v>768</v>
      </c>
      <c r="K217" s="279">
        <f t="shared" si="91"/>
        <v>42</v>
      </c>
      <c r="L217" s="280">
        <f t="shared" si="92"/>
        <v>0.17684210526315788</v>
      </c>
      <c r="M217" s="275" t="s">
        <v>619</v>
      </c>
      <c r="N217" s="281">
        <v>42222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72">
        <v>32</v>
      </c>
      <c r="B218" s="273">
        <v>42174</v>
      </c>
      <c r="C218" s="273"/>
      <c r="D218" s="274" t="s">
        <v>787</v>
      </c>
      <c r="E218" s="275" t="s">
        <v>766</v>
      </c>
      <c r="F218" s="276">
        <v>340</v>
      </c>
      <c r="G218" s="275"/>
      <c r="H218" s="275">
        <v>448</v>
      </c>
      <c r="I218" s="277">
        <v>448</v>
      </c>
      <c r="J218" s="278" t="s">
        <v>768</v>
      </c>
      <c r="K218" s="279">
        <f t="shared" si="91"/>
        <v>108</v>
      </c>
      <c r="L218" s="280">
        <f t="shared" si="92"/>
        <v>0.31764705882352939</v>
      </c>
      <c r="M218" s="275" t="s">
        <v>619</v>
      </c>
      <c r="N218" s="281">
        <v>43018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33</v>
      </c>
      <c r="B219" s="273">
        <v>42191</v>
      </c>
      <c r="C219" s="273"/>
      <c r="D219" s="274" t="s">
        <v>817</v>
      </c>
      <c r="E219" s="275" t="s">
        <v>766</v>
      </c>
      <c r="F219" s="276">
        <v>390</v>
      </c>
      <c r="G219" s="275"/>
      <c r="H219" s="275">
        <v>460</v>
      </c>
      <c r="I219" s="277">
        <v>460</v>
      </c>
      <c r="J219" s="278" t="s">
        <v>768</v>
      </c>
      <c r="K219" s="279">
        <f t="shared" si="91"/>
        <v>70</v>
      </c>
      <c r="L219" s="280">
        <f t="shared" si="92"/>
        <v>0.17948717948717949</v>
      </c>
      <c r="M219" s="275" t="s">
        <v>619</v>
      </c>
      <c r="N219" s="281">
        <v>42478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2">
        <v>34</v>
      </c>
      <c r="B220" s="283">
        <v>42195</v>
      </c>
      <c r="C220" s="283"/>
      <c r="D220" s="284" t="s">
        <v>818</v>
      </c>
      <c r="E220" s="285" t="s">
        <v>766</v>
      </c>
      <c r="F220" s="286">
        <v>122.5</v>
      </c>
      <c r="G220" s="286"/>
      <c r="H220" s="287">
        <v>61</v>
      </c>
      <c r="I220" s="287">
        <v>172</v>
      </c>
      <c r="J220" s="288" t="s">
        <v>819</v>
      </c>
      <c r="K220" s="289">
        <f t="shared" si="91"/>
        <v>-61.5</v>
      </c>
      <c r="L220" s="290">
        <f t="shared" si="92"/>
        <v>-0.50204081632653064</v>
      </c>
      <c r="M220" s="286" t="s">
        <v>653</v>
      </c>
      <c r="N220" s="283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35</v>
      </c>
      <c r="B221" s="273">
        <v>42219</v>
      </c>
      <c r="C221" s="273"/>
      <c r="D221" s="274" t="s">
        <v>820</v>
      </c>
      <c r="E221" s="275" t="s">
        <v>766</v>
      </c>
      <c r="F221" s="276">
        <v>297.5</v>
      </c>
      <c r="G221" s="275"/>
      <c r="H221" s="275">
        <v>350</v>
      </c>
      <c r="I221" s="277">
        <v>360</v>
      </c>
      <c r="J221" s="278" t="s">
        <v>821</v>
      </c>
      <c r="K221" s="279">
        <f t="shared" si="91"/>
        <v>52.5</v>
      </c>
      <c r="L221" s="280">
        <f t="shared" si="92"/>
        <v>0.17647058823529413</v>
      </c>
      <c r="M221" s="275" t="s">
        <v>619</v>
      </c>
      <c r="N221" s="281">
        <v>42232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36</v>
      </c>
      <c r="B222" s="273">
        <v>42219</v>
      </c>
      <c r="C222" s="273"/>
      <c r="D222" s="274" t="s">
        <v>822</v>
      </c>
      <c r="E222" s="275" t="s">
        <v>766</v>
      </c>
      <c r="F222" s="276">
        <v>115.5</v>
      </c>
      <c r="G222" s="275"/>
      <c r="H222" s="275">
        <v>149</v>
      </c>
      <c r="I222" s="277">
        <v>140</v>
      </c>
      <c r="J222" s="278" t="s">
        <v>823</v>
      </c>
      <c r="K222" s="279">
        <f t="shared" si="91"/>
        <v>33.5</v>
      </c>
      <c r="L222" s="280">
        <f t="shared" si="92"/>
        <v>0.29004329004329005</v>
      </c>
      <c r="M222" s="275" t="s">
        <v>619</v>
      </c>
      <c r="N222" s="281">
        <v>42740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37</v>
      </c>
      <c r="B223" s="273">
        <v>42251</v>
      </c>
      <c r="C223" s="273"/>
      <c r="D223" s="274" t="s">
        <v>816</v>
      </c>
      <c r="E223" s="275" t="s">
        <v>766</v>
      </c>
      <c r="F223" s="276">
        <v>226</v>
      </c>
      <c r="G223" s="275"/>
      <c r="H223" s="275">
        <v>292</v>
      </c>
      <c r="I223" s="277">
        <v>292</v>
      </c>
      <c r="J223" s="278" t="s">
        <v>824</v>
      </c>
      <c r="K223" s="279">
        <f t="shared" si="91"/>
        <v>66</v>
      </c>
      <c r="L223" s="280">
        <f t="shared" si="92"/>
        <v>0.29203539823008851</v>
      </c>
      <c r="M223" s="275" t="s">
        <v>619</v>
      </c>
      <c r="N223" s="281">
        <v>42286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38</v>
      </c>
      <c r="B224" s="273">
        <v>42254</v>
      </c>
      <c r="C224" s="273"/>
      <c r="D224" s="274" t="s">
        <v>811</v>
      </c>
      <c r="E224" s="275" t="s">
        <v>766</v>
      </c>
      <c r="F224" s="276">
        <v>232.5</v>
      </c>
      <c r="G224" s="275"/>
      <c r="H224" s="275">
        <v>312.5</v>
      </c>
      <c r="I224" s="277">
        <v>310</v>
      </c>
      <c r="J224" s="278" t="s">
        <v>768</v>
      </c>
      <c r="K224" s="279">
        <f t="shared" si="91"/>
        <v>80</v>
      </c>
      <c r="L224" s="280">
        <f t="shared" si="92"/>
        <v>0.34408602150537637</v>
      </c>
      <c r="M224" s="275" t="s">
        <v>619</v>
      </c>
      <c r="N224" s="281">
        <v>42823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2">
        <v>39</v>
      </c>
      <c r="B225" s="273">
        <v>42268</v>
      </c>
      <c r="C225" s="273"/>
      <c r="D225" s="274" t="s">
        <v>825</v>
      </c>
      <c r="E225" s="275" t="s">
        <v>766</v>
      </c>
      <c r="F225" s="276">
        <v>196.5</v>
      </c>
      <c r="G225" s="275"/>
      <c r="H225" s="275">
        <v>238</v>
      </c>
      <c r="I225" s="277">
        <v>238</v>
      </c>
      <c r="J225" s="278" t="s">
        <v>824</v>
      </c>
      <c r="K225" s="279">
        <f t="shared" si="91"/>
        <v>41.5</v>
      </c>
      <c r="L225" s="280">
        <f t="shared" si="92"/>
        <v>0.21119592875318066</v>
      </c>
      <c r="M225" s="275" t="s">
        <v>619</v>
      </c>
      <c r="N225" s="281">
        <v>42291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40</v>
      </c>
      <c r="B226" s="273">
        <v>42271</v>
      </c>
      <c r="C226" s="273"/>
      <c r="D226" s="274" t="s">
        <v>765</v>
      </c>
      <c r="E226" s="275" t="s">
        <v>766</v>
      </c>
      <c r="F226" s="276">
        <v>65</v>
      </c>
      <c r="G226" s="275"/>
      <c r="H226" s="275">
        <v>82</v>
      </c>
      <c r="I226" s="277">
        <v>82</v>
      </c>
      <c r="J226" s="278" t="s">
        <v>824</v>
      </c>
      <c r="K226" s="279">
        <f t="shared" si="91"/>
        <v>17</v>
      </c>
      <c r="L226" s="280">
        <f t="shared" si="92"/>
        <v>0.26153846153846155</v>
      </c>
      <c r="M226" s="275" t="s">
        <v>619</v>
      </c>
      <c r="N226" s="281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41</v>
      </c>
      <c r="B227" s="273">
        <v>42291</v>
      </c>
      <c r="C227" s="273"/>
      <c r="D227" s="274" t="s">
        <v>826</v>
      </c>
      <c r="E227" s="275" t="s">
        <v>766</v>
      </c>
      <c r="F227" s="276">
        <v>144</v>
      </c>
      <c r="G227" s="275"/>
      <c r="H227" s="275">
        <v>182.5</v>
      </c>
      <c r="I227" s="277">
        <v>181</v>
      </c>
      <c r="J227" s="278" t="s">
        <v>824</v>
      </c>
      <c r="K227" s="279">
        <f t="shared" si="91"/>
        <v>38.5</v>
      </c>
      <c r="L227" s="280">
        <f t="shared" si="92"/>
        <v>0.2673611111111111</v>
      </c>
      <c r="M227" s="275" t="s">
        <v>619</v>
      </c>
      <c r="N227" s="281">
        <v>42817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42</v>
      </c>
      <c r="B228" s="273">
        <v>42291</v>
      </c>
      <c r="C228" s="273"/>
      <c r="D228" s="274" t="s">
        <v>827</v>
      </c>
      <c r="E228" s="275" t="s">
        <v>766</v>
      </c>
      <c r="F228" s="276">
        <v>264</v>
      </c>
      <c r="G228" s="275"/>
      <c r="H228" s="275">
        <v>311</v>
      </c>
      <c r="I228" s="277">
        <v>311</v>
      </c>
      <c r="J228" s="278" t="s">
        <v>824</v>
      </c>
      <c r="K228" s="279">
        <f t="shared" si="91"/>
        <v>47</v>
      </c>
      <c r="L228" s="280">
        <f t="shared" si="92"/>
        <v>0.17803030303030304</v>
      </c>
      <c r="M228" s="275" t="s">
        <v>619</v>
      </c>
      <c r="N228" s="281">
        <v>42604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43</v>
      </c>
      <c r="B229" s="273">
        <v>42318</v>
      </c>
      <c r="C229" s="273"/>
      <c r="D229" s="274" t="s">
        <v>828</v>
      </c>
      <c r="E229" s="275" t="s">
        <v>621</v>
      </c>
      <c r="F229" s="276">
        <v>549.5</v>
      </c>
      <c r="G229" s="275"/>
      <c r="H229" s="275">
        <v>630</v>
      </c>
      <c r="I229" s="277">
        <v>630</v>
      </c>
      <c r="J229" s="278" t="s">
        <v>824</v>
      </c>
      <c r="K229" s="279">
        <f t="shared" si="91"/>
        <v>80.5</v>
      </c>
      <c r="L229" s="280">
        <f t="shared" si="92"/>
        <v>0.1464968152866242</v>
      </c>
      <c r="M229" s="275" t="s">
        <v>619</v>
      </c>
      <c r="N229" s="281">
        <v>42419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44</v>
      </c>
      <c r="B230" s="273">
        <v>42342</v>
      </c>
      <c r="C230" s="273"/>
      <c r="D230" s="274" t="s">
        <v>829</v>
      </c>
      <c r="E230" s="275" t="s">
        <v>766</v>
      </c>
      <c r="F230" s="276">
        <v>1027.5</v>
      </c>
      <c r="G230" s="275"/>
      <c r="H230" s="275">
        <v>1315</v>
      </c>
      <c r="I230" s="277">
        <v>1250</v>
      </c>
      <c r="J230" s="278" t="s">
        <v>824</v>
      </c>
      <c r="K230" s="279">
        <f t="shared" si="91"/>
        <v>287.5</v>
      </c>
      <c r="L230" s="280">
        <f t="shared" si="92"/>
        <v>0.27980535279805352</v>
      </c>
      <c r="M230" s="275" t="s">
        <v>619</v>
      </c>
      <c r="N230" s="281">
        <v>43244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45</v>
      </c>
      <c r="B231" s="273">
        <v>42367</v>
      </c>
      <c r="C231" s="273"/>
      <c r="D231" s="274" t="s">
        <v>830</v>
      </c>
      <c r="E231" s="275" t="s">
        <v>766</v>
      </c>
      <c r="F231" s="276">
        <v>465</v>
      </c>
      <c r="G231" s="275"/>
      <c r="H231" s="275">
        <v>540</v>
      </c>
      <c r="I231" s="277">
        <v>540</v>
      </c>
      <c r="J231" s="278" t="s">
        <v>824</v>
      </c>
      <c r="K231" s="279">
        <f t="shared" si="91"/>
        <v>75</v>
      </c>
      <c r="L231" s="280">
        <f t="shared" si="92"/>
        <v>0.16129032258064516</v>
      </c>
      <c r="M231" s="275" t="s">
        <v>619</v>
      </c>
      <c r="N231" s="281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2">
        <v>46</v>
      </c>
      <c r="B232" s="273">
        <v>42380</v>
      </c>
      <c r="C232" s="273"/>
      <c r="D232" s="274" t="s">
        <v>392</v>
      </c>
      <c r="E232" s="275" t="s">
        <v>621</v>
      </c>
      <c r="F232" s="276">
        <v>81</v>
      </c>
      <c r="G232" s="275"/>
      <c r="H232" s="275">
        <v>110</v>
      </c>
      <c r="I232" s="277">
        <v>110</v>
      </c>
      <c r="J232" s="278" t="s">
        <v>824</v>
      </c>
      <c r="K232" s="279">
        <f t="shared" si="91"/>
        <v>29</v>
      </c>
      <c r="L232" s="280">
        <f t="shared" si="92"/>
        <v>0.35802469135802467</v>
      </c>
      <c r="M232" s="275" t="s">
        <v>619</v>
      </c>
      <c r="N232" s="281">
        <v>42745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47</v>
      </c>
      <c r="B233" s="273">
        <v>42382</v>
      </c>
      <c r="C233" s="273"/>
      <c r="D233" s="274" t="s">
        <v>831</v>
      </c>
      <c r="E233" s="275" t="s">
        <v>621</v>
      </c>
      <c r="F233" s="276">
        <v>417.5</v>
      </c>
      <c r="G233" s="275"/>
      <c r="H233" s="275">
        <v>547</v>
      </c>
      <c r="I233" s="277">
        <v>535</v>
      </c>
      <c r="J233" s="278" t="s">
        <v>824</v>
      </c>
      <c r="K233" s="279">
        <f t="shared" si="91"/>
        <v>129.5</v>
      </c>
      <c r="L233" s="280">
        <f t="shared" si="92"/>
        <v>0.31017964071856285</v>
      </c>
      <c r="M233" s="275" t="s">
        <v>619</v>
      </c>
      <c r="N233" s="281">
        <v>42578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48</v>
      </c>
      <c r="B234" s="273">
        <v>42408</v>
      </c>
      <c r="C234" s="273"/>
      <c r="D234" s="274" t="s">
        <v>832</v>
      </c>
      <c r="E234" s="275" t="s">
        <v>766</v>
      </c>
      <c r="F234" s="276">
        <v>650</v>
      </c>
      <c r="G234" s="275"/>
      <c r="H234" s="275">
        <v>800</v>
      </c>
      <c r="I234" s="277">
        <v>800</v>
      </c>
      <c r="J234" s="278" t="s">
        <v>824</v>
      </c>
      <c r="K234" s="279">
        <f t="shared" si="91"/>
        <v>150</v>
      </c>
      <c r="L234" s="280">
        <f t="shared" si="92"/>
        <v>0.23076923076923078</v>
      </c>
      <c r="M234" s="275" t="s">
        <v>619</v>
      </c>
      <c r="N234" s="281">
        <v>43154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2">
        <v>49</v>
      </c>
      <c r="B235" s="273">
        <v>42433</v>
      </c>
      <c r="C235" s="273"/>
      <c r="D235" s="274" t="s">
        <v>212</v>
      </c>
      <c r="E235" s="275" t="s">
        <v>766</v>
      </c>
      <c r="F235" s="276">
        <v>437.5</v>
      </c>
      <c r="G235" s="275"/>
      <c r="H235" s="275">
        <v>504.5</v>
      </c>
      <c r="I235" s="277">
        <v>522</v>
      </c>
      <c r="J235" s="278" t="s">
        <v>833</v>
      </c>
      <c r="K235" s="279">
        <f t="shared" si="91"/>
        <v>67</v>
      </c>
      <c r="L235" s="280">
        <f t="shared" si="92"/>
        <v>0.15314285714285714</v>
      </c>
      <c r="M235" s="275" t="s">
        <v>619</v>
      </c>
      <c r="N235" s="281">
        <v>42480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50</v>
      </c>
      <c r="B236" s="273">
        <v>42438</v>
      </c>
      <c r="C236" s="273"/>
      <c r="D236" s="274" t="s">
        <v>834</v>
      </c>
      <c r="E236" s="275" t="s">
        <v>766</v>
      </c>
      <c r="F236" s="276">
        <v>189.5</v>
      </c>
      <c r="G236" s="275"/>
      <c r="H236" s="275">
        <v>218</v>
      </c>
      <c r="I236" s="277">
        <v>218</v>
      </c>
      <c r="J236" s="278" t="s">
        <v>824</v>
      </c>
      <c r="K236" s="279">
        <f t="shared" si="91"/>
        <v>28.5</v>
      </c>
      <c r="L236" s="280">
        <f t="shared" si="92"/>
        <v>0.15039577836411611</v>
      </c>
      <c r="M236" s="275" t="s">
        <v>619</v>
      </c>
      <c r="N236" s="281">
        <v>43034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2">
        <v>51</v>
      </c>
      <c r="B237" s="283">
        <v>42471</v>
      </c>
      <c r="C237" s="283"/>
      <c r="D237" s="291" t="s">
        <v>835</v>
      </c>
      <c r="E237" s="286" t="s">
        <v>766</v>
      </c>
      <c r="F237" s="286">
        <v>36.5</v>
      </c>
      <c r="G237" s="287"/>
      <c r="H237" s="287">
        <v>15.85</v>
      </c>
      <c r="I237" s="287">
        <v>60</v>
      </c>
      <c r="J237" s="288" t="s">
        <v>836</v>
      </c>
      <c r="K237" s="289">
        <f t="shared" si="91"/>
        <v>-20.65</v>
      </c>
      <c r="L237" s="290">
        <f t="shared" si="92"/>
        <v>-0.5657534246575342</v>
      </c>
      <c r="M237" s="286" t="s">
        <v>653</v>
      </c>
      <c r="N237" s="294">
        <v>43627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52</v>
      </c>
      <c r="B238" s="273">
        <v>42472</v>
      </c>
      <c r="C238" s="273"/>
      <c r="D238" s="274" t="s">
        <v>837</v>
      </c>
      <c r="E238" s="275" t="s">
        <v>766</v>
      </c>
      <c r="F238" s="276">
        <v>93</v>
      </c>
      <c r="G238" s="275"/>
      <c r="H238" s="275">
        <v>149</v>
      </c>
      <c r="I238" s="277">
        <v>140</v>
      </c>
      <c r="J238" s="278" t="s">
        <v>838</v>
      </c>
      <c r="K238" s="279">
        <f t="shared" si="91"/>
        <v>56</v>
      </c>
      <c r="L238" s="280">
        <f t="shared" si="92"/>
        <v>0.60215053763440862</v>
      </c>
      <c r="M238" s="275" t="s">
        <v>619</v>
      </c>
      <c r="N238" s="281">
        <v>42740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2">
        <v>53</v>
      </c>
      <c r="B239" s="273">
        <v>42472</v>
      </c>
      <c r="C239" s="273"/>
      <c r="D239" s="274" t="s">
        <v>839</v>
      </c>
      <c r="E239" s="275" t="s">
        <v>766</v>
      </c>
      <c r="F239" s="276">
        <v>130</v>
      </c>
      <c r="G239" s="275"/>
      <c r="H239" s="275">
        <v>150</v>
      </c>
      <c r="I239" s="277" t="s">
        <v>840</v>
      </c>
      <c r="J239" s="278" t="s">
        <v>824</v>
      </c>
      <c r="K239" s="279">
        <f t="shared" si="91"/>
        <v>20</v>
      </c>
      <c r="L239" s="280">
        <f t="shared" si="92"/>
        <v>0.15384615384615385</v>
      </c>
      <c r="M239" s="275" t="s">
        <v>619</v>
      </c>
      <c r="N239" s="281">
        <v>42564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54</v>
      </c>
      <c r="B240" s="273">
        <v>42473</v>
      </c>
      <c r="C240" s="273"/>
      <c r="D240" s="274" t="s">
        <v>841</v>
      </c>
      <c r="E240" s="275" t="s">
        <v>766</v>
      </c>
      <c r="F240" s="276">
        <v>196</v>
      </c>
      <c r="G240" s="275"/>
      <c r="H240" s="275">
        <v>299</v>
      </c>
      <c r="I240" s="277">
        <v>299</v>
      </c>
      <c r="J240" s="278" t="s">
        <v>824</v>
      </c>
      <c r="K240" s="279">
        <v>103</v>
      </c>
      <c r="L240" s="280">
        <v>0.52551020408163296</v>
      </c>
      <c r="M240" s="275" t="s">
        <v>619</v>
      </c>
      <c r="N240" s="281">
        <v>42620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55</v>
      </c>
      <c r="B241" s="273">
        <v>42473</v>
      </c>
      <c r="C241" s="273"/>
      <c r="D241" s="274" t="s">
        <v>842</v>
      </c>
      <c r="E241" s="275" t="s">
        <v>766</v>
      </c>
      <c r="F241" s="276">
        <v>88</v>
      </c>
      <c r="G241" s="275"/>
      <c r="H241" s="275">
        <v>103</v>
      </c>
      <c r="I241" s="277">
        <v>103</v>
      </c>
      <c r="J241" s="278" t="s">
        <v>824</v>
      </c>
      <c r="K241" s="279">
        <v>15</v>
      </c>
      <c r="L241" s="280">
        <v>0.170454545454545</v>
      </c>
      <c r="M241" s="275" t="s">
        <v>619</v>
      </c>
      <c r="N241" s="281">
        <v>42530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56</v>
      </c>
      <c r="B242" s="273">
        <v>42492</v>
      </c>
      <c r="C242" s="273"/>
      <c r="D242" s="274" t="s">
        <v>843</v>
      </c>
      <c r="E242" s="275" t="s">
        <v>766</v>
      </c>
      <c r="F242" s="276">
        <v>127.5</v>
      </c>
      <c r="G242" s="275"/>
      <c r="H242" s="275">
        <v>148</v>
      </c>
      <c r="I242" s="277" t="s">
        <v>844</v>
      </c>
      <c r="J242" s="278" t="s">
        <v>824</v>
      </c>
      <c r="K242" s="279">
        <f t="shared" ref="K242:K246" si="93">H242-F242</f>
        <v>20.5</v>
      </c>
      <c r="L242" s="280">
        <f t="shared" ref="L242:L246" si="94">K242/F242</f>
        <v>0.16078431372549021</v>
      </c>
      <c r="M242" s="275" t="s">
        <v>619</v>
      </c>
      <c r="N242" s="281">
        <v>42564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2">
        <v>57</v>
      </c>
      <c r="B243" s="273">
        <v>42493</v>
      </c>
      <c r="C243" s="273"/>
      <c r="D243" s="274" t="s">
        <v>845</v>
      </c>
      <c r="E243" s="275" t="s">
        <v>766</v>
      </c>
      <c r="F243" s="276">
        <v>675</v>
      </c>
      <c r="G243" s="275"/>
      <c r="H243" s="275">
        <v>815</v>
      </c>
      <c r="I243" s="277" t="s">
        <v>846</v>
      </c>
      <c r="J243" s="278" t="s">
        <v>824</v>
      </c>
      <c r="K243" s="279">
        <f t="shared" si="93"/>
        <v>140</v>
      </c>
      <c r="L243" s="280">
        <f t="shared" si="94"/>
        <v>0.2074074074074074</v>
      </c>
      <c r="M243" s="275" t="s">
        <v>619</v>
      </c>
      <c r="N243" s="281">
        <v>43154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2">
        <v>58</v>
      </c>
      <c r="B244" s="283">
        <v>42522</v>
      </c>
      <c r="C244" s="283"/>
      <c r="D244" s="284" t="s">
        <v>847</v>
      </c>
      <c r="E244" s="285" t="s">
        <v>766</v>
      </c>
      <c r="F244" s="286">
        <v>500</v>
      </c>
      <c r="G244" s="286"/>
      <c r="H244" s="287">
        <v>232.5</v>
      </c>
      <c r="I244" s="287" t="s">
        <v>848</v>
      </c>
      <c r="J244" s="288" t="s">
        <v>849</v>
      </c>
      <c r="K244" s="289">
        <f t="shared" si="93"/>
        <v>-267.5</v>
      </c>
      <c r="L244" s="290">
        <f t="shared" si="94"/>
        <v>-0.53500000000000003</v>
      </c>
      <c r="M244" s="286" t="s">
        <v>653</v>
      </c>
      <c r="N244" s="283">
        <v>43735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2">
        <v>59</v>
      </c>
      <c r="B245" s="273">
        <v>42527</v>
      </c>
      <c r="C245" s="273"/>
      <c r="D245" s="274" t="s">
        <v>562</v>
      </c>
      <c r="E245" s="275" t="s">
        <v>766</v>
      </c>
      <c r="F245" s="276">
        <v>110</v>
      </c>
      <c r="G245" s="275"/>
      <c r="H245" s="275">
        <v>126.5</v>
      </c>
      <c r="I245" s="277">
        <v>125</v>
      </c>
      <c r="J245" s="278" t="s">
        <v>775</v>
      </c>
      <c r="K245" s="279">
        <f t="shared" si="93"/>
        <v>16.5</v>
      </c>
      <c r="L245" s="280">
        <f t="shared" si="94"/>
        <v>0.15</v>
      </c>
      <c r="M245" s="275" t="s">
        <v>619</v>
      </c>
      <c r="N245" s="281">
        <v>42552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2">
        <v>60</v>
      </c>
      <c r="B246" s="273">
        <v>42538</v>
      </c>
      <c r="C246" s="273"/>
      <c r="D246" s="274" t="s">
        <v>850</v>
      </c>
      <c r="E246" s="275" t="s">
        <v>766</v>
      </c>
      <c r="F246" s="276">
        <v>44</v>
      </c>
      <c r="G246" s="275"/>
      <c r="H246" s="275">
        <v>69.5</v>
      </c>
      <c r="I246" s="277">
        <v>69.5</v>
      </c>
      <c r="J246" s="278" t="s">
        <v>851</v>
      </c>
      <c r="K246" s="279">
        <f t="shared" si="93"/>
        <v>25.5</v>
      </c>
      <c r="L246" s="280">
        <f t="shared" si="94"/>
        <v>0.57954545454545459</v>
      </c>
      <c r="M246" s="275" t="s">
        <v>619</v>
      </c>
      <c r="N246" s="281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61</v>
      </c>
      <c r="B247" s="273">
        <v>42549</v>
      </c>
      <c r="C247" s="273"/>
      <c r="D247" s="274" t="s">
        <v>852</v>
      </c>
      <c r="E247" s="275" t="s">
        <v>766</v>
      </c>
      <c r="F247" s="276">
        <v>262.5</v>
      </c>
      <c r="G247" s="275"/>
      <c r="H247" s="275">
        <v>340</v>
      </c>
      <c r="I247" s="277">
        <v>333</v>
      </c>
      <c r="J247" s="278" t="s">
        <v>853</v>
      </c>
      <c r="K247" s="279">
        <v>77.5</v>
      </c>
      <c r="L247" s="280">
        <v>0.29523809523809502</v>
      </c>
      <c r="M247" s="275" t="s">
        <v>619</v>
      </c>
      <c r="N247" s="281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2">
        <v>62</v>
      </c>
      <c r="B248" s="273">
        <v>42549</v>
      </c>
      <c r="C248" s="273"/>
      <c r="D248" s="274" t="s">
        <v>854</v>
      </c>
      <c r="E248" s="275" t="s">
        <v>766</v>
      </c>
      <c r="F248" s="276">
        <v>840</v>
      </c>
      <c r="G248" s="275"/>
      <c r="H248" s="275">
        <v>1230</v>
      </c>
      <c r="I248" s="277">
        <v>1230</v>
      </c>
      <c r="J248" s="278" t="s">
        <v>824</v>
      </c>
      <c r="K248" s="279">
        <v>390</v>
      </c>
      <c r="L248" s="280">
        <v>0.46428571428571402</v>
      </c>
      <c r="M248" s="275" t="s">
        <v>619</v>
      </c>
      <c r="N248" s="281">
        <v>42649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5">
        <v>63</v>
      </c>
      <c r="B249" s="296">
        <v>42556</v>
      </c>
      <c r="C249" s="296"/>
      <c r="D249" s="297" t="s">
        <v>855</v>
      </c>
      <c r="E249" s="298" t="s">
        <v>766</v>
      </c>
      <c r="F249" s="298">
        <v>395</v>
      </c>
      <c r="G249" s="299"/>
      <c r="H249" s="299">
        <f>(468.5+342.5)/2</f>
        <v>405.5</v>
      </c>
      <c r="I249" s="299">
        <v>510</v>
      </c>
      <c r="J249" s="300" t="s">
        <v>856</v>
      </c>
      <c r="K249" s="301">
        <f t="shared" ref="K249:K255" si="95">H249-F249</f>
        <v>10.5</v>
      </c>
      <c r="L249" s="302">
        <f t="shared" ref="L249:L255" si="96">K249/F249</f>
        <v>2.6582278481012658E-2</v>
      </c>
      <c r="M249" s="298" t="s">
        <v>857</v>
      </c>
      <c r="N249" s="296">
        <v>43606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2">
        <v>64</v>
      </c>
      <c r="B250" s="283">
        <v>42584</v>
      </c>
      <c r="C250" s="283"/>
      <c r="D250" s="284" t="s">
        <v>858</v>
      </c>
      <c r="E250" s="285" t="s">
        <v>621</v>
      </c>
      <c r="F250" s="286">
        <f>169.5-12.8</f>
        <v>156.69999999999999</v>
      </c>
      <c r="G250" s="286"/>
      <c r="H250" s="287">
        <v>77</v>
      </c>
      <c r="I250" s="287" t="s">
        <v>859</v>
      </c>
      <c r="J250" s="288" t="s">
        <v>860</v>
      </c>
      <c r="K250" s="289">
        <f t="shared" si="95"/>
        <v>-79.699999999999989</v>
      </c>
      <c r="L250" s="290">
        <f t="shared" si="96"/>
        <v>-0.50861518825781749</v>
      </c>
      <c r="M250" s="286" t="s">
        <v>653</v>
      </c>
      <c r="N250" s="283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2">
        <v>65</v>
      </c>
      <c r="B251" s="283">
        <v>42586</v>
      </c>
      <c r="C251" s="283"/>
      <c r="D251" s="284" t="s">
        <v>861</v>
      </c>
      <c r="E251" s="285" t="s">
        <v>766</v>
      </c>
      <c r="F251" s="286">
        <v>400</v>
      </c>
      <c r="G251" s="286"/>
      <c r="H251" s="287">
        <v>305</v>
      </c>
      <c r="I251" s="287">
        <v>475</v>
      </c>
      <c r="J251" s="288" t="s">
        <v>862</v>
      </c>
      <c r="K251" s="289">
        <f t="shared" si="95"/>
        <v>-95</v>
      </c>
      <c r="L251" s="290">
        <f t="shared" si="96"/>
        <v>-0.23749999999999999</v>
      </c>
      <c r="M251" s="286" t="s">
        <v>653</v>
      </c>
      <c r="N251" s="283">
        <v>43606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2">
        <v>66</v>
      </c>
      <c r="B252" s="273">
        <v>42593</v>
      </c>
      <c r="C252" s="273"/>
      <c r="D252" s="274" t="s">
        <v>863</v>
      </c>
      <c r="E252" s="275" t="s">
        <v>766</v>
      </c>
      <c r="F252" s="276">
        <v>86.5</v>
      </c>
      <c r="G252" s="275"/>
      <c r="H252" s="275">
        <v>130</v>
      </c>
      <c r="I252" s="277">
        <v>130</v>
      </c>
      <c r="J252" s="278" t="s">
        <v>864</v>
      </c>
      <c r="K252" s="279">
        <f t="shared" si="95"/>
        <v>43.5</v>
      </c>
      <c r="L252" s="280">
        <f t="shared" si="96"/>
        <v>0.50289017341040465</v>
      </c>
      <c r="M252" s="275" t="s">
        <v>619</v>
      </c>
      <c r="N252" s="281">
        <v>43091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2">
        <v>67</v>
      </c>
      <c r="B253" s="283">
        <v>42600</v>
      </c>
      <c r="C253" s="283"/>
      <c r="D253" s="284" t="s">
        <v>111</v>
      </c>
      <c r="E253" s="285" t="s">
        <v>766</v>
      </c>
      <c r="F253" s="286">
        <v>133.5</v>
      </c>
      <c r="G253" s="286"/>
      <c r="H253" s="287">
        <v>126.5</v>
      </c>
      <c r="I253" s="287">
        <v>178</v>
      </c>
      <c r="J253" s="288" t="s">
        <v>865</v>
      </c>
      <c r="K253" s="289">
        <f t="shared" si="95"/>
        <v>-7</v>
      </c>
      <c r="L253" s="290">
        <f t="shared" si="96"/>
        <v>-5.2434456928838954E-2</v>
      </c>
      <c r="M253" s="286" t="s">
        <v>653</v>
      </c>
      <c r="N253" s="283">
        <v>42615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68</v>
      </c>
      <c r="B254" s="273">
        <v>42613</v>
      </c>
      <c r="C254" s="273"/>
      <c r="D254" s="274" t="s">
        <v>866</v>
      </c>
      <c r="E254" s="275" t="s">
        <v>766</v>
      </c>
      <c r="F254" s="276">
        <v>560</v>
      </c>
      <c r="G254" s="275"/>
      <c r="H254" s="275">
        <v>725</v>
      </c>
      <c r="I254" s="277">
        <v>725</v>
      </c>
      <c r="J254" s="278" t="s">
        <v>768</v>
      </c>
      <c r="K254" s="279">
        <f t="shared" si="95"/>
        <v>165</v>
      </c>
      <c r="L254" s="280">
        <f t="shared" si="96"/>
        <v>0.29464285714285715</v>
      </c>
      <c r="M254" s="275" t="s">
        <v>619</v>
      </c>
      <c r="N254" s="281">
        <v>42456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2">
        <v>69</v>
      </c>
      <c r="B255" s="273">
        <v>42614</v>
      </c>
      <c r="C255" s="273"/>
      <c r="D255" s="274" t="s">
        <v>867</v>
      </c>
      <c r="E255" s="275" t="s">
        <v>766</v>
      </c>
      <c r="F255" s="276">
        <v>160.5</v>
      </c>
      <c r="G255" s="275"/>
      <c r="H255" s="275">
        <v>210</v>
      </c>
      <c r="I255" s="277">
        <v>210</v>
      </c>
      <c r="J255" s="278" t="s">
        <v>768</v>
      </c>
      <c r="K255" s="279">
        <f t="shared" si="95"/>
        <v>49.5</v>
      </c>
      <c r="L255" s="280">
        <f t="shared" si="96"/>
        <v>0.30841121495327101</v>
      </c>
      <c r="M255" s="275" t="s">
        <v>619</v>
      </c>
      <c r="N255" s="281">
        <v>42871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2">
        <v>70</v>
      </c>
      <c r="B256" s="273">
        <v>42646</v>
      </c>
      <c r="C256" s="273"/>
      <c r="D256" s="274" t="s">
        <v>407</v>
      </c>
      <c r="E256" s="275" t="s">
        <v>766</v>
      </c>
      <c r="F256" s="276">
        <v>430</v>
      </c>
      <c r="G256" s="275"/>
      <c r="H256" s="275">
        <v>596</v>
      </c>
      <c r="I256" s="277">
        <v>575</v>
      </c>
      <c r="J256" s="278" t="s">
        <v>868</v>
      </c>
      <c r="K256" s="279">
        <v>166</v>
      </c>
      <c r="L256" s="280">
        <v>0.38604651162790699</v>
      </c>
      <c r="M256" s="275" t="s">
        <v>619</v>
      </c>
      <c r="N256" s="281">
        <v>42769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2">
        <v>71</v>
      </c>
      <c r="B257" s="273">
        <v>42657</v>
      </c>
      <c r="C257" s="273"/>
      <c r="D257" s="274" t="s">
        <v>869</v>
      </c>
      <c r="E257" s="275" t="s">
        <v>766</v>
      </c>
      <c r="F257" s="276">
        <v>280</v>
      </c>
      <c r="G257" s="275"/>
      <c r="H257" s="275">
        <v>345</v>
      </c>
      <c r="I257" s="277">
        <v>345</v>
      </c>
      <c r="J257" s="278" t="s">
        <v>768</v>
      </c>
      <c r="K257" s="279">
        <f t="shared" ref="K257:K262" si="97">H257-F257</f>
        <v>65</v>
      </c>
      <c r="L257" s="280">
        <f t="shared" ref="L257:L258" si="98">K257/F257</f>
        <v>0.23214285714285715</v>
      </c>
      <c r="M257" s="275" t="s">
        <v>619</v>
      </c>
      <c r="N257" s="281">
        <v>42814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2">
        <v>72</v>
      </c>
      <c r="B258" s="273">
        <v>42657</v>
      </c>
      <c r="C258" s="273"/>
      <c r="D258" s="274" t="s">
        <v>870</v>
      </c>
      <c r="E258" s="275" t="s">
        <v>766</v>
      </c>
      <c r="F258" s="276">
        <v>245</v>
      </c>
      <c r="G258" s="275"/>
      <c r="H258" s="275">
        <v>325.5</v>
      </c>
      <c r="I258" s="277">
        <v>330</v>
      </c>
      <c r="J258" s="278" t="s">
        <v>871</v>
      </c>
      <c r="K258" s="279">
        <f t="shared" si="97"/>
        <v>80.5</v>
      </c>
      <c r="L258" s="280">
        <f t="shared" si="98"/>
        <v>0.32857142857142857</v>
      </c>
      <c r="M258" s="275" t="s">
        <v>619</v>
      </c>
      <c r="N258" s="281">
        <v>42769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2">
        <v>73</v>
      </c>
      <c r="B259" s="273">
        <v>42660</v>
      </c>
      <c r="C259" s="273"/>
      <c r="D259" s="274" t="s">
        <v>352</v>
      </c>
      <c r="E259" s="275" t="s">
        <v>766</v>
      </c>
      <c r="F259" s="276">
        <v>125</v>
      </c>
      <c r="G259" s="275"/>
      <c r="H259" s="275">
        <v>160</v>
      </c>
      <c r="I259" s="277">
        <v>160</v>
      </c>
      <c r="J259" s="278" t="s">
        <v>824</v>
      </c>
      <c r="K259" s="279">
        <f t="shared" si="97"/>
        <v>35</v>
      </c>
      <c r="L259" s="280">
        <v>0.28000000000000003</v>
      </c>
      <c r="M259" s="275" t="s">
        <v>619</v>
      </c>
      <c r="N259" s="281">
        <v>42803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74</v>
      </c>
      <c r="B260" s="273">
        <v>42660</v>
      </c>
      <c r="C260" s="273"/>
      <c r="D260" s="274" t="s">
        <v>484</v>
      </c>
      <c r="E260" s="275" t="s">
        <v>766</v>
      </c>
      <c r="F260" s="276">
        <v>114</v>
      </c>
      <c r="G260" s="275"/>
      <c r="H260" s="275">
        <v>145</v>
      </c>
      <c r="I260" s="277">
        <v>145</v>
      </c>
      <c r="J260" s="278" t="s">
        <v>824</v>
      </c>
      <c r="K260" s="279">
        <f t="shared" si="97"/>
        <v>31</v>
      </c>
      <c r="L260" s="280">
        <f t="shared" ref="L260:L262" si="99">K260/F260</f>
        <v>0.27192982456140352</v>
      </c>
      <c r="M260" s="275" t="s">
        <v>619</v>
      </c>
      <c r="N260" s="281">
        <v>42859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75</v>
      </c>
      <c r="B261" s="273">
        <v>42660</v>
      </c>
      <c r="C261" s="273"/>
      <c r="D261" s="274" t="s">
        <v>872</v>
      </c>
      <c r="E261" s="275" t="s">
        <v>766</v>
      </c>
      <c r="F261" s="276">
        <v>212</v>
      </c>
      <c r="G261" s="275"/>
      <c r="H261" s="275">
        <v>280</v>
      </c>
      <c r="I261" s="277">
        <v>276</v>
      </c>
      <c r="J261" s="278" t="s">
        <v>873</v>
      </c>
      <c r="K261" s="279">
        <f t="shared" si="97"/>
        <v>68</v>
      </c>
      <c r="L261" s="280">
        <f t="shared" si="99"/>
        <v>0.32075471698113206</v>
      </c>
      <c r="M261" s="275" t="s">
        <v>619</v>
      </c>
      <c r="N261" s="281">
        <v>42858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2">
        <v>76</v>
      </c>
      <c r="B262" s="273">
        <v>42678</v>
      </c>
      <c r="C262" s="273"/>
      <c r="D262" s="274" t="s">
        <v>472</v>
      </c>
      <c r="E262" s="275" t="s">
        <v>766</v>
      </c>
      <c r="F262" s="276">
        <v>155</v>
      </c>
      <c r="G262" s="275"/>
      <c r="H262" s="275">
        <v>210</v>
      </c>
      <c r="I262" s="277">
        <v>210</v>
      </c>
      <c r="J262" s="278" t="s">
        <v>874</v>
      </c>
      <c r="K262" s="279">
        <f t="shared" si="97"/>
        <v>55</v>
      </c>
      <c r="L262" s="280">
        <f t="shared" si="99"/>
        <v>0.35483870967741937</v>
      </c>
      <c r="M262" s="275" t="s">
        <v>619</v>
      </c>
      <c r="N262" s="281">
        <v>42944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82">
        <v>77</v>
      </c>
      <c r="B263" s="283">
        <v>42710</v>
      </c>
      <c r="C263" s="283"/>
      <c r="D263" s="284" t="s">
        <v>875</v>
      </c>
      <c r="E263" s="285" t="s">
        <v>766</v>
      </c>
      <c r="F263" s="286">
        <v>150.5</v>
      </c>
      <c r="G263" s="286"/>
      <c r="H263" s="287">
        <v>72.5</v>
      </c>
      <c r="I263" s="287">
        <v>174</v>
      </c>
      <c r="J263" s="288" t="s">
        <v>876</v>
      </c>
      <c r="K263" s="289">
        <v>-78</v>
      </c>
      <c r="L263" s="290">
        <v>-0.51827242524916906</v>
      </c>
      <c r="M263" s="286" t="s">
        <v>653</v>
      </c>
      <c r="N263" s="283">
        <v>43333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2">
        <v>78</v>
      </c>
      <c r="B264" s="273">
        <v>42712</v>
      </c>
      <c r="C264" s="273"/>
      <c r="D264" s="274" t="s">
        <v>877</v>
      </c>
      <c r="E264" s="275" t="s">
        <v>766</v>
      </c>
      <c r="F264" s="276">
        <v>380</v>
      </c>
      <c r="G264" s="275"/>
      <c r="H264" s="275">
        <v>478</v>
      </c>
      <c r="I264" s="277">
        <v>468</v>
      </c>
      <c r="J264" s="278" t="s">
        <v>824</v>
      </c>
      <c r="K264" s="279">
        <f t="shared" ref="K264:K266" si="100">H264-F264</f>
        <v>98</v>
      </c>
      <c r="L264" s="280">
        <f t="shared" ref="L264:L266" si="101">K264/F264</f>
        <v>0.25789473684210529</v>
      </c>
      <c r="M264" s="275" t="s">
        <v>619</v>
      </c>
      <c r="N264" s="281">
        <v>43025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2">
        <v>79</v>
      </c>
      <c r="B265" s="273">
        <v>42734</v>
      </c>
      <c r="C265" s="273"/>
      <c r="D265" s="274" t="s">
        <v>110</v>
      </c>
      <c r="E265" s="275" t="s">
        <v>766</v>
      </c>
      <c r="F265" s="276">
        <v>305</v>
      </c>
      <c r="G265" s="275"/>
      <c r="H265" s="275">
        <v>375</v>
      </c>
      <c r="I265" s="277">
        <v>375</v>
      </c>
      <c r="J265" s="278" t="s">
        <v>824</v>
      </c>
      <c r="K265" s="279">
        <f t="shared" si="100"/>
        <v>70</v>
      </c>
      <c r="L265" s="280">
        <f t="shared" si="101"/>
        <v>0.22950819672131148</v>
      </c>
      <c r="M265" s="275" t="s">
        <v>619</v>
      </c>
      <c r="N265" s="281">
        <v>42768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2">
        <v>80</v>
      </c>
      <c r="B266" s="273">
        <v>42739</v>
      </c>
      <c r="C266" s="273"/>
      <c r="D266" s="274" t="s">
        <v>96</v>
      </c>
      <c r="E266" s="275" t="s">
        <v>766</v>
      </c>
      <c r="F266" s="276">
        <v>99.5</v>
      </c>
      <c r="G266" s="275"/>
      <c r="H266" s="275">
        <v>158</v>
      </c>
      <c r="I266" s="277">
        <v>158</v>
      </c>
      <c r="J266" s="278" t="s">
        <v>824</v>
      </c>
      <c r="K266" s="279">
        <f t="shared" si="100"/>
        <v>58.5</v>
      </c>
      <c r="L266" s="280">
        <f t="shared" si="101"/>
        <v>0.5879396984924623</v>
      </c>
      <c r="M266" s="275" t="s">
        <v>619</v>
      </c>
      <c r="N266" s="281">
        <v>42898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81</v>
      </c>
      <c r="B267" s="273">
        <v>42739</v>
      </c>
      <c r="C267" s="273"/>
      <c r="D267" s="274" t="s">
        <v>96</v>
      </c>
      <c r="E267" s="275" t="s">
        <v>766</v>
      </c>
      <c r="F267" s="276">
        <v>99.5</v>
      </c>
      <c r="G267" s="275"/>
      <c r="H267" s="275">
        <v>158</v>
      </c>
      <c r="I267" s="277">
        <v>158</v>
      </c>
      <c r="J267" s="278" t="s">
        <v>824</v>
      </c>
      <c r="K267" s="279">
        <v>58.5</v>
      </c>
      <c r="L267" s="280">
        <v>0.58793969849246197</v>
      </c>
      <c r="M267" s="275" t="s">
        <v>619</v>
      </c>
      <c r="N267" s="281">
        <v>42898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2">
        <v>82</v>
      </c>
      <c r="B268" s="273">
        <v>42786</v>
      </c>
      <c r="C268" s="273"/>
      <c r="D268" s="274" t="s">
        <v>187</v>
      </c>
      <c r="E268" s="275" t="s">
        <v>766</v>
      </c>
      <c r="F268" s="276">
        <v>140.5</v>
      </c>
      <c r="G268" s="275"/>
      <c r="H268" s="275">
        <v>220</v>
      </c>
      <c r="I268" s="277">
        <v>220</v>
      </c>
      <c r="J268" s="278" t="s">
        <v>824</v>
      </c>
      <c r="K268" s="279">
        <f>H268-F268</f>
        <v>79.5</v>
      </c>
      <c r="L268" s="280">
        <f>K268/F268</f>
        <v>0.5658362989323843</v>
      </c>
      <c r="M268" s="275" t="s">
        <v>619</v>
      </c>
      <c r="N268" s="281">
        <v>42864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2">
        <v>83</v>
      </c>
      <c r="B269" s="273">
        <v>42786</v>
      </c>
      <c r="C269" s="273"/>
      <c r="D269" s="274" t="s">
        <v>878</v>
      </c>
      <c r="E269" s="275" t="s">
        <v>766</v>
      </c>
      <c r="F269" s="276">
        <v>202.5</v>
      </c>
      <c r="G269" s="275"/>
      <c r="H269" s="275">
        <v>234</v>
      </c>
      <c r="I269" s="277">
        <v>234</v>
      </c>
      <c r="J269" s="278" t="s">
        <v>824</v>
      </c>
      <c r="K269" s="279">
        <v>31.5</v>
      </c>
      <c r="L269" s="280">
        <v>0.155555555555556</v>
      </c>
      <c r="M269" s="275" t="s">
        <v>619</v>
      </c>
      <c r="N269" s="281">
        <v>42836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84</v>
      </c>
      <c r="B270" s="273">
        <v>42818</v>
      </c>
      <c r="C270" s="273"/>
      <c r="D270" s="274" t="s">
        <v>879</v>
      </c>
      <c r="E270" s="275" t="s">
        <v>766</v>
      </c>
      <c r="F270" s="276">
        <v>300.5</v>
      </c>
      <c r="G270" s="275"/>
      <c r="H270" s="275">
        <v>417.5</v>
      </c>
      <c r="I270" s="277">
        <v>420</v>
      </c>
      <c r="J270" s="278" t="s">
        <v>880</v>
      </c>
      <c r="K270" s="279">
        <f>H270-F270</f>
        <v>117</v>
      </c>
      <c r="L270" s="280">
        <f>K270/F270</f>
        <v>0.38935108153078202</v>
      </c>
      <c r="M270" s="275" t="s">
        <v>619</v>
      </c>
      <c r="N270" s="281">
        <v>43070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85</v>
      </c>
      <c r="B271" s="273">
        <v>42818</v>
      </c>
      <c r="C271" s="273"/>
      <c r="D271" s="274" t="s">
        <v>854</v>
      </c>
      <c r="E271" s="275" t="s">
        <v>766</v>
      </c>
      <c r="F271" s="276">
        <v>850</v>
      </c>
      <c r="G271" s="275"/>
      <c r="H271" s="275">
        <v>1042.5</v>
      </c>
      <c r="I271" s="277">
        <v>1023</v>
      </c>
      <c r="J271" s="278" t="s">
        <v>881</v>
      </c>
      <c r="K271" s="279">
        <v>192.5</v>
      </c>
      <c r="L271" s="280">
        <v>0.22647058823529401</v>
      </c>
      <c r="M271" s="275" t="s">
        <v>619</v>
      </c>
      <c r="N271" s="281">
        <v>42830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86</v>
      </c>
      <c r="B272" s="273">
        <v>42830</v>
      </c>
      <c r="C272" s="273"/>
      <c r="D272" s="274" t="s">
        <v>503</v>
      </c>
      <c r="E272" s="275" t="s">
        <v>766</v>
      </c>
      <c r="F272" s="276">
        <v>785</v>
      </c>
      <c r="G272" s="275"/>
      <c r="H272" s="275">
        <v>930</v>
      </c>
      <c r="I272" s="277">
        <v>920</v>
      </c>
      <c r="J272" s="278" t="s">
        <v>882</v>
      </c>
      <c r="K272" s="279">
        <f>H272-F272</f>
        <v>145</v>
      </c>
      <c r="L272" s="280">
        <f>K272/F272</f>
        <v>0.18471337579617833</v>
      </c>
      <c r="M272" s="275" t="s">
        <v>619</v>
      </c>
      <c r="N272" s="281">
        <v>42976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2">
        <v>87</v>
      </c>
      <c r="B273" s="283">
        <v>42831</v>
      </c>
      <c r="C273" s="283"/>
      <c r="D273" s="284" t="s">
        <v>883</v>
      </c>
      <c r="E273" s="285" t="s">
        <v>766</v>
      </c>
      <c r="F273" s="286">
        <v>40</v>
      </c>
      <c r="G273" s="286"/>
      <c r="H273" s="287">
        <v>13.1</v>
      </c>
      <c r="I273" s="287">
        <v>60</v>
      </c>
      <c r="J273" s="288" t="s">
        <v>884</v>
      </c>
      <c r="K273" s="289">
        <v>-26.9</v>
      </c>
      <c r="L273" s="290">
        <v>-0.67249999999999999</v>
      </c>
      <c r="M273" s="286" t="s">
        <v>653</v>
      </c>
      <c r="N273" s="283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2">
        <v>88</v>
      </c>
      <c r="B274" s="273">
        <v>42837</v>
      </c>
      <c r="C274" s="273"/>
      <c r="D274" s="274" t="s">
        <v>95</v>
      </c>
      <c r="E274" s="275" t="s">
        <v>766</v>
      </c>
      <c r="F274" s="276">
        <v>289.5</v>
      </c>
      <c r="G274" s="275"/>
      <c r="H274" s="275">
        <v>354</v>
      </c>
      <c r="I274" s="277">
        <v>360</v>
      </c>
      <c r="J274" s="278" t="s">
        <v>885</v>
      </c>
      <c r="K274" s="279">
        <f t="shared" ref="K274:K282" si="102">H274-F274</f>
        <v>64.5</v>
      </c>
      <c r="L274" s="280">
        <f t="shared" ref="L274:L282" si="103">K274/F274</f>
        <v>0.22279792746113988</v>
      </c>
      <c r="M274" s="275" t="s">
        <v>619</v>
      </c>
      <c r="N274" s="281">
        <v>43040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2">
        <v>89</v>
      </c>
      <c r="B275" s="273">
        <v>42845</v>
      </c>
      <c r="C275" s="273"/>
      <c r="D275" s="274" t="s">
        <v>439</v>
      </c>
      <c r="E275" s="275" t="s">
        <v>766</v>
      </c>
      <c r="F275" s="276">
        <v>700</v>
      </c>
      <c r="G275" s="275"/>
      <c r="H275" s="275">
        <v>840</v>
      </c>
      <c r="I275" s="277">
        <v>840</v>
      </c>
      <c r="J275" s="278" t="s">
        <v>886</v>
      </c>
      <c r="K275" s="279">
        <f t="shared" si="102"/>
        <v>140</v>
      </c>
      <c r="L275" s="280">
        <f t="shared" si="103"/>
        <v>0.2</v>
      </c>
      <c r="M275" s="275" t="s">
        <v>619</v>
      </c>
      <c r="N275" s="281">
        <v>42893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2">
        <v>90</v>
      </c>
      <c r="B276" s="273">
        <v>42887</v>
      </c>
      <c r="C276" s="273"/>
      <c r="D276" s="274" t="s">
        <v>887</v>
      </c>
      <c r="E276" s="275" t="s">
        <v>766</v>
      </c>
      <c r="F276" s="276">
        <v>130</v>
      </c>
      <c r="G276" s="275"/>
      <c r="H276" s="275">
        <v>144.25</v>
      </c>
      <c r="I276" s="277">
        <v>170</v>
      </c>
      <c r="J276" s="278" t="s">
        <v>888</v>
      </c>
      <c r="K276" s="279">
        <f t="shared" si="102"/>
        <v>14.25</v>
      </c>
      <c r="L276" s="280">
        <f t="shared" si="103"/>
        <v>0.10961538461538461</v>
      </c>
      <c r="M276" s="275" t="s">
        <v>619</v>
      </c>
      <c r="N276" s="281">
        <v>43675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91</v>
      </c>
      <c r="B277" s="273">
        <v>42901</v>
      </c>
      <c r="C277" s="273"/>
      <c r="D277" s="274" t="s">
        <v>889</v>
      </c>
      <c r="E277" s="275" t="s">
        <v>766</v>
      </c>
      <c r="F277" s="276">
        <v>214.5</v>
      </c>
      <c r="G277" s="275"/>
      <c r="H277" s="275">
        <v>262</v>
      </c>
      <c r="I277" s="277">
        <v>262</v>
      </c>
      <c r="J277" s="278" t="s">
        <v>890</v>
      </c>
      <c r="K277" s="279">
        <f t="shared" si="102"/>
        <v>47.5</v>
      </c>
      <c r="L277" s="280">
        <f t="shared" si="103"/>
        <v>0.22144522144522144</v>
      </c>
      <c r="M277" s="275" t="s">
        <v>619</v>
      </c>
      <c r="N277" s="281">
        <v>42977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03">
        <v>92</v>
      </c>
      <c r="B278" s="304">
        <v>42933</v>
      </c>
      <c r="C278" s="304"/>
      <c r="D278" s="305" t="s">
        <v>891</v>
      </c>
      <c r="E278" s="306" t="s">
        <v>766</v>
      </c>
      <c r="F278" s="307">
        <v>370</v>
      </c>
      <c r="G278" s="306"/>
      <c r="H278" s="306">
        <v>447.5</v>
      </c>
      <c r="I278" s="308">
        <v>450</v>
      </c>
      <c r="J278" s="309" t="s">
        <v>824</v>
      </c>
      <c r="K278" s="279">
        <f t="shared" si="102"/>
        <v>77.5</v>
      </c>
      <c r="L278" s="310">
        <f t="shared" si="103"/>
        <v>0.20945945945945946</v>
      </c>
      <c r="M278" s="306" t="s">
        <v>619</v>
      </c>
      <c r="N278" s="311">
        <v>43035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03">
        <v>93</v>
      </c>
      <c r="B279" s="304">
        <v>42943</v>
      </c>
      <c r="C279" s="304"/>
      <c r="D279" s="305" t="s">
        <v>185</v>
      </c>
      <c r="E279" s="306" t="s">
        <v>766</v>
      </c>
      <c r="F279" s="307">
        <v>657.5</v>
      </c>
      <c r="G279" s="306"/>
      <c r="H279" s="306">
        <v>825</v>
      </c>
      <c r="I279" s="308">
        <v>820</v>
      </c>
      <c r="J279" s="309" t="s">
        <v>824</v>
      </c>
      <c r="K279" s="279">
        <f t="shared" si="102"/>
        <v>167.5</v>
      </c>
      <c r="L279" s="310">
        <f t="shared" si="103"/>
        <v>0.25475285171102663</v>
      </c>
      <c r="M279" s="306" t="s">
        <v>619</v>
      </c>
      <c r="N279" s="311">
        <v>43090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2">
        <v>94</v>
      </c>
      <c r="B280" s="273">
        <v>42964</v>
      </c>
      <c r="C280" s="273"/>
      <c r="D280" s="274" t="s">
        <v>370</v>
      </c>
      <c r="E280" s="275" t="s">
        <v>766</v>
      </c>
      <c r="F280" s="276">
        <v>605</v>
      </c>
      <c r="G280" s="275"/>
      <c r="H280" s="275">
        <v>750</v>
      </c>
      <c r="I280" s="277">
        <v>750</v>
      </c>
      <c r="J280" s="278" t="s">
        <v>882</v>
      </c>
      <c r="K280" s="279">
        <f t="shared" si="102"/>
        <v>145</v>
      </c>
      <c r="L280" s="280">
        <f t="shared" si="103"/>
        <v>0.23966942148760331</v>
      </c>
      <c r="M280" s="275" t="s">
        <v>619</v>
      </c>
      <c r="N280" s="281">
        <v>43027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2">
        <v>95</v>
      </c>
      <c r="B281" s="283">
        <v>42979</v>
      </c>
      <c r="C281" s="283"/>
      <c r="D281" s="291" t="s">
        <v>892</v>
      </c>
      <c r="E281" s="286" t="s">
        <v>766</v>
      </c>
      <c r="F281" s="286">
        <v>255</v>
      </c>
      <c r="G281" s="287"/>
      <c r="H281" s="287">
        <v>217.25</v>
      </c>
      <c r="I281" s="287">
        <v>320</v>
      </c>
      <c r="J281" s="288" t="s">
        <v>893</v>
      </c>
      <c r="K281" s="289">
        <f t="shared" si="102"/>
        <v>-37.75</v>
      </c>
      <c r="L281" s="292">
        <f t="shared" si="103"/>
        <v>-0.14803921568627451</v>
      </c>
      <c r="M281" s="286" t="s">
        <v>653</v>
      </c>
      <c r="N281" s="283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2">
        <v>96</v>
      </c>
      <c r="B282" s="273">
        <v>42997</v>
      </c>
      <c r="C282" s="273"/>
      <c r="D282" s="274" t="s">
        <v>894</v>
      </c>
      <c r="E282" s="275" t="s">
        <v>766</v>
      </c>
      <c r="F282" s="276">
        <v>215</v>
      </c>
      <c r="G282" s="275"/>
      <c r="H282" s="275">
        <v>258</v>
      </c>
      <c r="I282" s="277">
        <v>258</v>
      </c>
      <c r="J282" s="278" t="s">
        <v>824</v>
      </c>
      <c r="K282" s="279">
        <f t="shared" si="102"/>
        <v>43</v>
      </c>
      <c r="L282" s="280">
        <f t="shared" si="103"/>
        <v>0.2</v>
      </c>
      <c r="M282" s="275" t="s">
        <v>619</v>
      </c>
      <c r="N282" s="281">
        <v>43040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2">
        <v>97</v>
      </c>
      <c r="B283" s="273">
        <v>42997</v>
      </c>
      <c r="C283" s="273"/>
      <c r="D283" s="274" t="s">
        <v>894</v>
      </c>
      <c r="E283" s="275" t="s">
        <v>766</v>
      </c>
      <c r="F283" s="276">
        <v>215</v>
      </c>
      <c r="G283" s="275"/>
      <c r="H283" s="275">
        <v>258</v>
      </c>
      <c r="I283" s="277">
        <v>258</v>
      </c>
      <c r="J283" s="309" t="s">
        <v>824</v>
      </c>
      <c r="K283" s="279">
        <v>43</v>
      </c>
      <c r="L283" s="280">
        <v>0.2</v>
      </c>
      <c r="M283" s="275" t="s">
        <v>619</v>
      </c>
      <c r="N283" s="281">
        <v>43040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03">
        <v>98</v>
      </c>
      <c r="B284" s="304">
        <v>42998</v>
      </c>
      <c r="C284" s="304"/>
      <c r="D284" s="305" t="s">
        <v>895</v>
      </c>
      <c r="E284" s="306" t="s">
        <v>766</v>
      </c>
      <c r="F284" s="276">
        <v>75</v>
      </c>
      <c r="G284" s="306"/>
      <c r="H284" s="306">
        <v>90</v>
      </c>
      <c r="I284" s="308">
        <v>90</v>
      </c>
      <c r="J284" s="278" t="s">
        <v>896</v>
      </c>
      <c r="K284" s="279">
        <f t="shared" ref="K284:K289" si="104">H284-F284</f>
        <v>15</v>
      </c>
      <c r="L284" s="280">
        <f t="shared" ref="L284:L289" si="105">K284/F284</f>
        <v>0.2</v>
      </c>
      <c r="M284" s="275" t="s">
        <v>619</v>
      </c>
      <c r="N284" s="281">
        <v>43019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03">
        <v>99</v>
      </c>
      <c r="B285" s="304">
        <v>43011</v>
      </c>
      <c r="C285" s="304"/>
      <c r="D285" s="305" t="s">
        <v>664</v>
      </c>
      <c r="E285" s="306" t="s">
        <v>766</v>
      </c>
      <c r="F285" s="307">
        <v>315</v>
      </c>
      <c r="G285" s="306"/>
      <c r="H285" s="306">
        <v>392</v>
      </c>
      <c r="I285" s="308">
        <v>384</v>
      </c>
      <c r="J285" s="309" t="s">
        <v>897</v>
      </c>
      <c r="K285" s="279">
        <f t="shared" si="104"/>
        <v>77</v>
      </c>
      <c r="L285" s="310">
        <f t="shared" si="105"/>
        <v>0.24444444444444444</v>
      </c>
      <c r="M285" s="306" t="s">
        <v>619</v>
      </c>
      <c r="N285" s="311">
        <v>43017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03">
        <v>100</v>
      </c>
      <c r="B286" s="304">
        <v>43013</v>
      </c>
      <c r="C286" s="304"/>
      <c r="D286" s="305" t="s">
        <v>477</v>
      </c>
      <c r="E286" s="306" t="s">
        <v>766</v>
      </c>
      <c r="F286" s="307">
        <v>145</v>
      </c>
      <c r="G286" s="306"/>
      <c r="H286" s="306">
        <v>179</v>
      </c>
      <c r="I286" s="308">
        <v>180</v>
      </c>
      <c r="J286" s="309" t="s">
        <v>898</v>
      </c>
      <c r="K286" s="279">
        <f t="shared" si="104"/>
        <v>34</v>
      </c>
      <c r="L286" s="310">
        <f t="shared" si="105"/>
        <v>0.23448275862068965</v>
      </c>
      <c r="M286" s="306" t="s">
        <v>619</v>
      </c>
      <c r="N286" s="311">
        <v>43025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03">
        <v>101</v>
      </c>
      <c r="B287" s="304">
        <v>43014</v>
      </c>
      <c r="C287" s="304"/>
      <c r="D287" s="305" t="s">
        <v>342</v>
      </c>
      <c r="E287" s="306" t="s">
        <v>766</v>
      </c>
      <c r="F287" s="307">
        <v>256</v>
      </c>
      <c r="G287" s="306"/>
      <c r="H287" s="306">
        <v>323</v>
      </c>
      <c r="I287" s="308">
        <v>320</v>
      </c>
      <c r="J287" s="309" t="s">
        <v>824</v>
      </c>
      <c r="K287" s="279">
        <f t="shared" si="104"/>
        <v>67</v>
      </c>
      <c r="L287" s="310">
        <f t="shared" si="105"/>
        <v>0.26171875</v>
      </c>
      <c r="M287" s="306" t="s">
        <v>619</v>
      </c>
      <c r="N287" s="311">
        <v>43067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03">
        <v>102</v>
      </c>
      <c r="B288" s="304">
        <v>43017</v>
      </c>
      <c r="C288" s="304"/>
      <c r="D288" s="305" t="s">
        <v>360</v>
      </c>
      <c r="E288" s="306" t="s">
        <v>766</v>
      </c>
      <c r="F288" s="307">
        <v>137.5</v>
      </c>
      <c r="G288" s="306"/>
      <c r="H288" s="306">
        <v>184</v>
      </c>
      <c r="I288" s="308">
        <v>183</v>
      </c>
      <c r="J288" s="309" t="s">
        <v>899</v>
      </c>
      <c r="K288" s="279">
        <f t="shared" si="104"/>
        <v>46.5</v>
      </c>
      <c r="L288" s="310">
        <f t="shared" si="105"/>
        <v>0.33818181818181819</v>
      </c>
      <c r="M288" s="306" t="s">
        <v>619</v>
      </c>
      <c r="N288" s="311">
        <v>43108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03">
        <v>103</v>
      </c>
      <c r="B289" s="304">
        <v>43018</v>
      </c>
      <c r="C289" s="304"/>
      <c r="D289" s="305" t="s">
        <v>900</v>
      </c>
      <c r="E289" s="306" t="s">
        <v>766</v>
      </c>
      <c r="F289" s="307">
        <v>125.5</v>
      </c>
      <c r="G289" s="306"/>
      <c r="H289" s="306">
        <v>158</v>
      </c>
      <c r="I289" s="308">
        <v>155</v>
      </c>
      <c r="J289" s="309" t="s">
        <v>901</v>
      </c>
      <c r="K289" s="279">
        <f t="shared" si="104"/>
        <v>32.5</v>
      </c>
      <c r="L289" s="310">
        <f t="shared" si="105"/>
        <v>0.25896414342629481</v>
      </c>
      <c r="M289" s="306" t="s">
        <v>619</v>
      </c>
      <c r="N289" s="311">
        <v>43067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03">
        <v>104</v>
      </c>
      <c r="B290" s="304">
        <v>43018</v>
      </c>
      <c r="C290" s="304"/>
      <c r="D290" s="305" t="s">
        <v>902</v>
      </c>
      <c r="E290" s="306" t="s">
        <v>766</v>
      </c>
      <c r="F290" s="307">
        <v>895</v>
      </c>
      <c r="G290" s="306"/>
      <c r="H290" s="306">
        <v>1122.5</v>
      </c>
      <c r="I290" s="308">
        <v>1078</v>
      </c>
      <c r="J290" s="309" t="s">
        <v>903</v>
      </c>
      <c r="K290" s="279">
        <v>227.5</v>
      </c>
      <c r="L290" s="310">
        <v>0.25418994413407803</v>
      </c>
      <c r="M290" s="306" t="s">
        <v>619</v>
      </c>
      <c r="N290" s="311">
        <v>43117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03">
        <v>105</v>
      </c>
      <c r="B291" s="304">
        <v>43020</v>
      </c>
      <c r="C291" s="304"/>
      <c r="D291" s="305" t="s">
        <v>351</v>
      </c>
      <c r="E291" s="306" t="s">
        <v>766</v>
      </c>
      <c r="F291" s="307">
        <v>525</v>
      </c>
      <c r="G291" s="306"/>
      <c r="H291" s="306">
        <v>629</v>
      </c>
      <c r="I291" s="308">
        <v>629</v>
      </c>
      <c r="J291" s="309" t="s">
        <v>824</v>
      </c>
      <c r="K291" s="279">
        <v>104</v>
      </c>
      <c r="L291" s="310">
        <v>0.19809523809523799</v>
      </c>
      <c r="M291" s="306" t="s">
        <v>619</v>
      </c>
      <c r="N291" s="311">
        <v>43119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03">
        <v>106</v>
      </c>
      <c r="B292" s="304">
        <v>43046</v>
      </c>
      <c r="C292" s="304"/>
      <c r="D292" s="305" t="s">
        <v>397</v>
      </c>
      <c r="E292" s="306" t="s">
        <v>766</v>
      </c>
      <c r="F292" s="307">
        <v>740</v>
      </c>
      <c r="G292" s="306"/>
      <c r="H292" s="306">
        <v>892.5</v>
      </c>
      <c r="I292" s="308">
        <v>900</v>
      </c>
      <c r="J292" s="309" t="s">
        <v>904</v>
      </c>
      <c r="K292" s="279">
        <f t="shared" ref="K292:K294" si="106">H292-F292</f>
        <v>152.5</v>
      </c>
      <c r="L292" s="310">
        <f t="shared" ref="L292:L294" si="107">K292/F292</f>
        <v>0.20608108108108109</v>
      </c>
      <c r="M292" s="306" t="s">
        <v>619</v>
      </c>
      <c r="N292" s="311">
        <v>43052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2">
        <v>107</v>
      </c>
      <c r="B293" s="273">
        <v>43073</v>
      </c>
      <c r="C293" s="273"/>
      <c r="D293" s="274" t="s">
        <v>905</v>
      </c>
      <c r="E293" s="275" t="s">
        <v>766</v>
      </c>
      <c r="F293" s="276">
        <v>118.5</v>
      </c>
      <c r="G293" s="275"/>
      <c r="H293" s="275">
        <v>143.5</v>
      </c>
      <c r="I293" s="277">
        <v>145</v>
      </c>
      <c r="J293" s="278" t="s">
        <v>687</v>
      </c>
      <c r="K293" s="279">
        <f t="shared" si="106"/>
        <v>25</v>
      </c>
      <c r="L293" s="280">
        <f t="shared" si="107"/>
        <v>0.2109704641350211</v>
      </c>
      <c r="M293" s="275" t="s">
        <v>619</v>
      </c>
      <c r="N293" s="281">
        <v>43097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82">
        <v>108</v>
      </c>
      <c r="B294" s="283">
        <v>43090</v>
      </c>
      <c r="C294" s="283"/>
      <c r="D294" s="284" t="s">
        <v>445</v>
      </c>
      <c r="E294" s="285" t="s">
        <v>766</v>
      </c>
      <c r="F294" s="286">
        <v>715</v>
      </c>
      <c r="G294" s="286"/>
      <c r="H294" s="287">
        <v>500</v>
      </c>
      <c r="I294" s="287">
        <v>872</v>
      </c>
      <c r="J294" s="288" t="s">
        <v>906</v>
      </c>
      <c r="K294" s="289">
        <f t="shared" si="106"/>
        <v>-215</v>
      </c>
      <c r="L294" s="290">
        <f t="shared" si="107"/>
        <v>-0.30069930069930068</v>
      </c>
      <c r="M294" s="286" t="s">
        <v>653</v>
      </c>
      <c r="N294" s="283">
        <v>43670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2">
        <v>109</v>
      </c>
      <c r="B295" s="273">
        <v>43098</v>
      </c>
      <c r="C295" s="273"/>
      <c r="D295" s="274" t="s">
        <v>664</v>
      </c>
      <c r="E295" s="275" t="s">
        <v>766</v>
      </c>
      <c r="F295" s="276">
        <v>435</v>
      </c>
      <c r="G295" s="275"/>
      <c r="H295" s="275">
        <v>542.5</v>
      </c>
      <c r="I295" s="277">
        <v>539</v>
      </c>
      <c r="J295" s="278" t="s">
        <v>824</v>
      </c>
      <c r="K295" s="279">
        <v>107.5</v>
      </c>
      <c r="L295" s="280">
        <v>0.247126436781609</v>
      </c>
      <c r="M295" s="275" t="s">
        <v>619</v>
      </c>
      <c r="N295" s="281">
        <v>43206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2">
        <v>110</v>
      </c>
      <c r="B296" s="273">
        <v>43098</v>
      </c>
      <c r="C296" s="273"/>
      <c r="D296" s="274" t="s">
        <v>584</v>
      </c>
      <c r="E296" s="275" t="s">
        <v>766</v>
      </c>
      <c r="F296" s="276">
        <v>885</v>
      </c>
      <c r="G296" s="275"/>
      <c r="H296" s="275">
        <v>1090</v>
      </c>
      <c r="I296" s="277">
        <v>1084</v>
      </c>
      <c r="J296" s="278" t="s">
        <v>824</v>
      </c>
      <c r="K296" s="279">
        <v>205</v>
      </c>
      <c r="L296" s="280">
        <v>0.23163841807909599</v>
      </c>
      <c r="M296" s="275" t="s">
        <v>619</v>
      </c>
      <c r="N296" s="281">
        <v>43213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2">
        <v>111</v>
      </c>
      <c r="B297" s="313">
        <v>43192</v>
      </c>
      <c r="C297" s="313"/>
      <c r="D297" s="291" t="s">
        <v>907</v>
      </c>
      <c r="E297" s="286" t="s">
        <v>766</v>
      </c>
      <c r="F297" s="314">
        <v>478.5</v>
      </c>
      <c r="G297" s="286"/>
      <c r="H297" s="286">
        <v>442</v>
      </c>
      <c r="I297" s="287">
        <v>613</v>
      </c>
      <c r="J297" s="288" t="s">
        <v>908</v>
      </c>
      <c r="K297" s="289">
        <f t="shared" ref="K297:K300" si="108">H297-F297</f>
        <v>-36.5</v>
      </c>
      <c r="L297" s="290">
        <f t="shared" ref="L297:L300" si="109">K297/F297</f>
        <v>-7.6280041797283177E-2</v>
      </c>
      <c r="M297" s="286" t="s">
        <v>653</v>
      </c>
      <c r="N297" s="283">
        <v>43762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82">
        <v>112</v>
      </c>
      <c r="B298" s="283">
        <v>43194</v>
      </c>
      <c r="C298" s="283"/>
      <c r="D298" s="284" t="s">
        <v>909</v>
      </c>
      <c r="E298" s="285" t="s">
        <v>766</v>
      </c>
      <c r="F298" s="286">
        <f>141.5-7.3</f>
        <v>134.19999999999999</v>
      </c>
      <c r="G298" s="286"/>
      <c r="H298" s="287">
        <v>77</v>
      </c>
      <c r="I298" s="287">
        <v>180</v>
      </c>
      <c r="J298" s="288" t="s">
        <v>910</v>
      </c>
      <c r="K298" s="289">
        <f t="shared" si="108"/>
        <v>-57.199999999999989</v>
      </c>
      <c r="L298" s="290">
        <f t="shared" si="109"/>
        <v>-0.42622950819672129</v>
      </c>
      <c r="M298" s="286" t="s">
        <v>653</v>
      </c>
      <c r="N298" s="283">
        <v>43522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82">
        <v>113</v>
      </c>
      <c r="B299" s="283">
        <v>43209</v>
      </c>
      <c r="C299" s="283"/>
      <c r="D299" s="284" t="s">
        <v>911</v>
      </c>
      <c r="E299" s="285" t="s">
        <v>766</v>
      </c>
      <c r="F299" s="286">
        <v>430</v>
      </c>
      <c r="G299" s="286"/>
      <c r="H299" s="287">
        <v>220</v>
      </c>
      <c r="I299" s="287">
        <v>537</v>
      </c>
      <c r="J299" s="288" t="s">
        <v>912</v>
      </c>
      <c r="K299" s="289">
        <f t="shared" si="108"/>
        <v>-210</v>
      </c>
      <c r="L299" s="290">
        <f t="shared" si="109"/>
        <v>-0.48837209302325579</v>
      </c>
      <c r="M299" s="286" t="s">
        <v>653</v>
      </c>
      <c r="N299" s="283">
        <v>43252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03">
        <v>114</v>
      </c>
      <c r="B300" s="304">
        <v>43220</v>
      </c>
      <c r="C300" s="304"/>
      <c r="D300" s="305" t="s">
        <v>398</v>
      </c>
      <c r="E300" s="306" t="s">
        <v>766</v>
      </c>
      <c r="F300" s="306">
        <v>153.5</v>
      </c>
      <c r="G300" s="306"/>
      <c r="H300" s="306">
        <v>196</v>
      </c>
      <c r="I300" s="308">
        <v>196</v>
      </c>
      <c r="J300" s="278" t="s">
        <v>913</v>
      </c>
      <c r="K300" s="279">
        <f t="shared" si="108"/>
        <v>42.5</v>
      </c>
      <c r="L300" s="280">
        <f t="shared" si="109"/>
        <v>0.27687296416938112</v>
      </c>
      <c r="M300" s="275" t="s">
        <v>619</v>
      </c>
      <c r="N300" s="281">
        <v>43605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82">
        <v>115</v>
      </c>
      <c r="B301" s="283">
        <v>43306</v>
      </c>
      <c r="C301" s="283"/>
      <c r="D301" s="284" t="s">
        <v>883</v>
      </c>
      <c r="E301" s="285" t="s">
        <v>766</v>
      </c>
      <c r="F301" s="286">
        <v>27.5</v>
      </c>
      <c r="G301" s="286"/>
      <c r="H301" s="287">
        <v>13.1</v>
      </c>
      <c r="I301" s="287">
        <v>60</v>
      </c>
      <c r="J301" s="288" t="s">
        <v>914</v>
      </c>
      <c r="K301" s="289">
        <v>-14.4</v>
      </c>
      <c r="L301" s="290">
        <v>-0.52363636363636401</v>
      </c>
      <c r="M301" s="286" t="s">
        <v>653</v>
      </c>
      <c r="N301" s="283">
        <v>43138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2">
        <v>116</v>
      </c>
      <c r="B302" s="313">
        <v>43318</v>
      </c>
      <c r="C302" s="313"/>
      <c r="D302" s="291" t="s">
        <v>915</v>
      </c>
      <c r="E302" s="286" t="s">
        <v>766</v>
      </c>
      <c r="F302" s="286">
        <v>148.5</v>
      </c>
      <c r="G302" s="286"/>
      <c r="H302" s="286">
        <v>102</v>
      </c>
      <c r="I302" s="287">
        <v>182</v>
      </c>
      <c r="J302" s="288" t="s">
        <v>916</v>
      </c>
      <c r="K302" s="289">
        <f>H302-F302</f>
        <v>-46.5</v>
      </c>
      <c r="L302" s="290">
        <f>K302/F302</f>
        <v>-0.31313131313131315</v>
      </c>
      <c r="M302" s="286" t="s">
        <v>653</v>
      </c>
      <c r="N302" s="283">
        <v>43661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2">
        <v>117</v>
      </c>
      <c r="B303" s="273">
        <v>43335</v>
      </c>
      <c r="C303" s="273"/>
      <c r="D303" s="274" t="s">
        <v>917</v>
      </c>
      <c r="E303" s="275" t="s">
        <v>766</v>
      </c>
      <c r="F303" s="306">
        <v>285</v>
      </c>
      <c r="G303" s="275"/>
      <c r="H303" s="275">
        <v>355</v>
      </c>
      <c r="I303" s="277">
        <v>364</v>
      </c>
      <c r="J303" s="278" t="s">
        <v>918</v>
      </c>
      <c r="K303" s="279">
        <v>70</v>
      </c>
      <c r="L303" s="280">
        <v>0.24561403508771901</v>
      </c>
      <c r="M303" s="275" t="s">
        <v>619</v>
      </c>
      <c r="N303" s="281">
        <v>43455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2">
        <v>118</v>
      </c>
      <c r="B304" s="273">
        <v>43341</v>
      </c>
      <c r="C304" s="273"/>
      <c r="D304" s="274" t="s">
        <v>386</v>
      </c>
      <c r="E304" s="275" t="s">
        <v>766</v>
      </c>
      <c r="F304" s="306">
        <v>525</v>
      </c>
      <c r="G304" s="275"/>
      <c r="H304" s="275">
        <v>585</v>
      </c>
      <c r="I304" s="277">
        <v>635</v>
      </c>
      <c r="J304" s="278" t="s">
        <v>919</v>
      </c>
      <c r="K304" s="279">
        <f t="shared" ref="K304:K320" si="110">H304-F304</f>
        <v>60</v>
      </c>
      <c r="L304" s="280">
        <f t="shared" ref="L304:L320" si="111">K304/F304</f>
        <v>0.11428571428571428</v>
      </c>
      <c r="M304" s="275" t="s">
        <v>619</v>
      </c>
      <c r="N304" s="281">
        <v>43662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2">
        <v>119</v>
      </c>
      <c r="B305" s="273">
        <v>43395</v>
      </c>
      <c r="C305" s="273"/>
      <c r="D305" s="274" t="s">
        <v>370</v>
      </c>
      <c r="E305" s="275" t="s">
        <v>766</v>
      </c>
      <c r="F305" s="306">
        <v>475</v>
      </c>
      <c r="G305" s="275"/>
      <c r="H305" s="275">
        <v>574</v>
      </c>
      <c r="I305" s="277">
        <v>570</v>
      </c>
      <c r="J305" s="278" t="s">
        <v>824</v>
      </c>
      <c r="K305" s="279">
        <f t="shared" si="110"/>
        <v>99</v>
      </c>
      <c r="L305" s="280">
        <f t="shared" si="111"/>
        <v>0.20842105263157895</v>
      </c>
      <c r="M305" s="275" t="s">
        <v>619</v>
      </c>
      <c r="N305" s="281">
        <v>43403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03">
        <v>120</v>
      </c>
      <c r="B306" s="304">
        <v>43397</v>
      </c>
      <c r="C306" s="304"/>
      <c r="D306" s="305" t="s">
        <v>393</v>
      </c>
      <c r="E306" s="306" t="s">
        <v>766</v>
      </c>
      <c r="F306" s="306">
        <v>707.5</v>
      </c>
      <c r="G306" s="306"/>
      <c r="H306" s="306">
        <v>872</v>
      </c>
      <c r="I306" s="308">
        <v>872</v>
      </c>
      <c r="J306" s="309" t="s">
        <v>824</v>
      </c>
      <c r="K306" s="279">
        <f t="shared" si="110"/>
        <v>164.5</v>
      </c>
      <c r="L306" s="310">
        <f t="shared" si="111"/>
        <v>0.23250883392226149</v>
      </c>
      <c r="M306" s="306" t="s">
        <v>619</v>
      </c>
      <c r="N306" s="311">
        <v>43482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03">
        <v>121</v>
      </c>
      <c r="B307" s="304">
        <v>43398</v>
      </c>
      <c r="C307" s="304"/>
      <c r="D307" s="305" t="s">
        <v>920</v>
      </c>
      <c r="E307" s="306" t="s">
        <v>766</v>
      </c>
      <c r="F307" s="306">
        <v>162</v>
      </c>
      <c r="G307" s="306"/>
      <c r="H307" s="306">
        <v>204</v>
      </c>
      <c r="I307" s="308">
        <v>209</v>
      </c>
      <c r="J307" s="309" t="s">
        <v>921</v>
      </c>
      <c r="K307" s="279">
        <f t="shared" si="110"/>
        <v>42</v>
      </c>
      <c r="L307" s="310">
        <f t="shared" si="111"/>
        <v>0.25925925925925924</v>
      </c>
      <c r="M307" s="306" t="s">
        <v>619</v>
      </c>
      <c r="N307" s="311">
        <v>43539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03">
        <v>122</v>
      </c>
      <c r="B308" s="304">
        <v>43399</v>
      </c>
      <c r="C308" s="304"/>
      <c r="D308" s="305" t="s">
        <v>496</v>
      </c>
      <c r="E308" s="306" t="s">
        <v>766</v>
      </c>
      <c r="F308" s="306">
        <v>240</v>
      </c>
      <c r="G308" s="306"/>
      <c r="H308" s="306">
        <v>297</v>
      </c>
      <c r="I308" s="308">
        <v>297</v>
      </c>
      <c r="J308" s="309" t="s">
        <v>824</v>
      </c>
      <c r="K308" s="315">
        <f t="shared" si="110"/>
        <v>57</v>
      </c>
      <c r="L308" s="310">
        <f t="shared" si="111"/>
        <v>0.23749999999999999</v>
      </c>
      <c r="M308" s="306" t="s">
        <v>619</v>
      </c>
      <c r="N308" s="311">
        <v>43417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2">
        <v>123</v>
      </c>
      <c r="B309" s="273">
        <v>43439</v>
      </c>
      <c r="C309" s="273"/>
      <c r="D309" s="274" t="s">
        <v>922</v>
      </c>
      <c r="E309" s="275" t="s">
        <v>766</v>
      </c>
      <c r="F309" s="275">
        <v>202.5</v>
      </c>
      <c r="G309" s="275"/>
      <c r="H309" s="275">
        <v>255</v>
      </c>
      <c r="I309" s="277">
        <v>252</v>
      </c>
      <c r="J309" s="278" t="s">
        <v>824</v>
      </c>
      <c r="K309" s="279">
        <f t="shared" si="110"/>
        <v>52.5</v>
      </c>
      <c r="L309" s="280">
        <f t="shared" si="111"/>
        <v>0.25925925925925924</v>
      </c>
      <c r="M309" s="275" t="s">
        <v>619</v>
      </c>
      <c r="N309" s="281">
        <v>43542</v>
      </c>
      <c r="O309" s="1"/>
      <c r="P309" s="1"/>
      <c r="Q309" s="1"/>
      <c r="R309" s="6" t="s">
        <v>923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03">
        <v>124</v>
      </c>
      <c r="B310" s="304">
        <v>43465</v>
      </c>
      <c r="C310" s="273"/>
      <c r="D310" s="305" t="s">
        <v>426</v>
      </c>
      <c r="E310" s="306" t="s">
        <v>766</v>
      </c>
      <c r="F310" s="306">
        <v>710</v>
      </c>
      <c r="G310" s="306"/>
      <c r="H310" s="306">
        <v>866</v>
      </c>
      <c r="I310" s="308">
        <v>866</v>
      </c>
      <c r="J310" s="309" t="s">
        <v>824</v>
      </c>
      <c r="K310" s="279">
        <f t="shared" si="110"/>
        <v>156</v>
      </c>
      <c r="L310" s="280">
        <f t="shared" si="111"/>
        <v>0.21971830985915494</v>
      </c>
      <c r="M310" s="275" t="s">
        <v>619</v>
      </c>
      <c r="N310" s="281">
        <v>43553</v>
      </c>
      <c r="O310" s="1"/>
      <c r="P310" s="1"/>
      <c r="Q310" s="1"/>
      <c r="R310" s="6" t="s">
        <v>923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03">
        <v>125</v>
      </c>
      <c r="B311" s="304">
        <v>43522</v>
      </c>
      <c r="C311" s="304"/>
      <c r="D311" s="305" t="s">
        <v>154</v>
      </c>
      <c r="E311" s="306" t="s">
        <v>766</v>
      </c>
      <c r="F311" s="306">
        <v>337.25</v>
      </c>
      <c r="G311" s="306"/>
      <c r="H311" s="306">
        <v>398.5</v>
      </c>
      <c r="I311" s="308">
        <v>411</v>
      </c>
      <c r="J311" s="278" t="s">
        <v>924</v>
      </c>
      <c r="K311" s="279">
        <f t="shared" si="110"/>
        <v>61.25</v>
      </c>
      <c r="L311" s="280">
        <f t="shared" si="111"/>
        <v>0.1816160118606375</v>
      </c>
      <c r="M311" s="275" t="s">
        <v>619</v>
      </c>
      <c r="N311" s="281">
        <v>43760</v>
      </c>
      <c r="O311" s="1"/>
      <c r="P311" s="1"/>
      <c r="Q311" s="1"/>
      <c r="R311" s="6" t="s">
        <v>923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6">
        <v>126</v>
      </c>
      <c r="B312" s="317">
        <v>43559</v>
      </c>
      <c r="C312" s="317"/>
      <c r="D312" s="318" t="s">
        <v>925</v>
      </c>
      <c r="E312" s="319" t="s">
        <v>766</v>
      </c>
      <c r="F312" s="319">
        <v>130</v>
      </c>
      <c r="G312" s="319"/>
      <c r="H312" s="319">
        <v>65</v>
      </c>
      <c r="I312" s="320">
        <v>158</v>
      </c>
      <c r="J312" s="288" t="s">
        <v>926</v>
      </c>
      <c r="K312" s="289">
        <f t="shared" si="110"/>
        <v>-65</v>
      </c>
      <c r="L312" s="290">
        <f t="shared" si="111"/>
        <v>-0.5</v>
      </c>
      <c r="M312" s="286" t="s">
        <v>653</v>
      </c>
      <c r="N312" s="283">
        <v>43726</v>
      </c>
      <c r="O312" s="1"/>
      <c r="P312" s="1"/>
      <c r="Q312" s="1"/>
      <c r="R312" s="6" t="s">
        <v>927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21">
        <v>127</v>
      </c>
      <c r="B313" s="322">
        <v>43017</v>
      </c>
      <c r="C313" s="322"/>
      <c r="D313" s="323" t="s">
        <v>187</v>
      </c>
      <c r="E313" s="324" t="s">
        <v>766</v>
      </c>
      <c r="F313" s="324">
        <v>141.5</v>
      </c>
      <c r="G313" s="325"/>
      <c r="H313" s="325">
        <v>183.5</v>
      </c>
      <c r="I313" s="325">
        <v>210</v>
      </c>
      <c r="J313" s="326" t="s">
        <v>928</v>
      </c>
      <c r="K313" s="327">
        <f t="shared" si="110"/>
        <v>42</v>
      </c>
      <c r="L313" s="328">
        <f t="shared" si="111"/>
        <v>0.29681978798586572</v>
      </c>
      <c r="M313" s="324" t="s">
        <v>619</v>
      </c>
      <c r="N313" s="322">
        <v>43042</v>
      </c>
      <c r="O313" s="1"/>
      <c r="P313" s="1"/>
      <c r="Q313" s="1"/>
      <c r="R313" s="6" t="s">
        <v>927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6">
        <v>128</v>
      </c>
      <c r="B314" s="317">
        <v>43074</v>
      </c>
      <c r="C314" s="317"/>
      <c r="D314" s="318" t="s">
        <v>929</v>
      </c>
      <c r="E314" s="319" t="s">
        <v>766</v>
      </c>
      <c r="F314" s="314">
        <v>172</v>
      </c>
      <c r="G314" s="319"/>
      <c r="H314" s="319">
        <v>155.25</v>
      </c>
      <c r="I314" s="320">
        <v>230</v>
      </c>
      <c r="J314" s="288" t="s">
        <v>930</v>
      </c>
      <c r="K314" s="289">
        <f t="shared" si="110"/>
        <v>-16.75</v>
      </c>
      <c r="L314" s="290">
        <f t="shared" si="111"/>
        <v>-9.7383720930232565E-2</v>
      </c>
      <c r="M314" s="286" t="s">
        <v>653</v>
      </c>
      <c r="N314" s="283">
        <v>43787</v>
      </c>
      <c r="O314" s="1"/>
      <c r="P314" s="1"/>
      <c r="Q314" s="1"/>
      <c r="R314" s="6" t="s">
        <v>927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03">
        <v>129</v>
      </c>
      <c r="B315" s="304">
        <v>43398</v>
      </c>
      <c r="C315" s="304"/>
      <c r="D315" s="305" t="s">
        <v>109</v>
      </c>
      <c r="E315" s="306" t="s">
        <v>766</v>
      </c>
      <c r="F315" s="306">
        <v>698.5</v>
      </c>
      <c r="G315" s="306"/>
      <c r="H315" s="306">
        <v>890</v>
      </c>
      <c r="I315" s="308">
        <v>890</v>
      </c>
      <c r="J315" s="278" t="s">
        <v>931</v>
      </c>
      <c r="K315" s="279">
        <f t="shared" si="110"/>
        <v>191.5</v>
      </c>
      <c r="L315" s="280">
        <f t="shared" si="111"/>
        <v>0.27415891195418757</v>
      </c>
      <c r="M315" s="275" t="s">
        <v>619</v>
      </c>
      <c r="N315" s="281">
        <v>44328</v>
      </c>
      <c r="O315" s="1"/>
      <c r="P315" s="1"/>
      <c r="Q315" s="1"/>
      <c r="R315" s="6" t="s">
        <v>923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03">
        <v>130</v>
      </c>
      <c r="B316" s="304">
        <v>42877</v>
      </c>
      <c r="C316" s="304"/>
      <c r="D316" s="305" t="s">
        <v>385</v>
      </c>
      <c r="E316" s="306" t="s">
        <v>766</v>
      </c>
      <c r="F316" s="306">
        <v>127.6</v>
      </c>
      <c r="G316" s="306"/>
      <c r="H316" s="306">
        <v>138</v>
      </c>
      <c r="I316" s="308">
        <v>190</v>
      </c>
      <c r="J316" s="278" t="s">
        <v>932</v>
      </c>
      <c r="K316" s="279">
        <f t="shared" si="110"/>
        <v>10.400000000000006</v>
      </c>
      <c r="L316" s="280">
        <f t="shared" si="111"/>
        <v>8.1504702194357417E-2</v>
      </c>
      <c r="M316" s="275" t="s">
        <v>619</v>
      </c>
      <c r="N316" s="281">
        <v>43774</v>
      </c>
      <c r="O316" s="1"/>
      <c r="P316" s="1"/>
      <c r="Q316" s="1"/>
      <c r="R316" s="6" t="s">
        <v>927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03">
        <v>131</v>
      </c>
      <c r="B317" s="304">
        <v>43158</v>
      </c>
      <c r="C317" s="304"/>
      <c r="D317" s="305" t="s">
        <v>933</v>
      </c>
      <c r="E317" s="306" t="s">
        <v>766</v>
      </c>
      <c r="F317" s="306">
        <v>317</v>
      </c>
      <c r="G317" s="306"/>
      <c r="H317" s="306">
        <v>382.5</v>
      </c>
      <c r="I317" s="308">
        <v>398</v>
      </c>
      <c r="J317" s="278" t="s">
        <v>934</v>
      </c>
      <c r="K317" s="279">
        <f t="shared" si="110"/>
        <v>65.5</v>
      </c>
      <c r="L317" s="280">
        <f t="shared" si="111"/>
        <v>0.20662460567823343</v>
      </c>
      <c r="M317" s="275" t="s">
        <v>619</v>
      </c>
      <c r="N317" s="281">
        <v>44238</v>
      </c>
      <c r="O317" s="1"/>
      <c r="P317" s="1"/>
      <c r="Q317" s="1"/>
      <c r="R317" s="6" t="s">
        <v>927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6">
        <v>132</v>
      </c>
      <c r="B318" s="317">
        <v>43164</v>
      </c>
      <c r="C318" s="317"/>
      <c r="D318" s="318" t="s">
        <v>146</v>
      </c>
      <c r="E318" s="319" t="s">
        <v>766</v>
      </c>
      <c r="F318" s="314">
        <f>510-14.4</f>
        <v>495.6</v>
      </c>
      <c r="G318" s="319"/>
      <c r="H318" s="319">
        <v>350</v>
      </c>
      <c r="I318" s="320">
        <v>672</v>
      </c>
      <c r="J318" s="288" t="s">
        <v>935</v>
      </c>
      <c r="K318" s="289">
        <f t="shared" si="110"/>
        <v>-145.60000000000002</v>
      </c>
      <c r="L318" s="290">
        <f t="shared" si="111"/>
        <v>-0.29378531073446329</v>
      </c>
      <c r="M318" s="286" t="s">
        <v>653</v>
      </c>
      <c r="N318" s="283">
        <v>43887</v>
      </c>
      <c r="O318" s="1"/>
      <c r="P318" s="1"/>
      <c r="Q318" s="1"/>
      <c r="R318" s="6" t="s">
        <v>923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6">
        <v>133</v>
      </c>
      <c r="B319" s="317">
        <v>43237</v>
      </c>
      <c r="C319" s="317"/>
      <c r="D319" s="318" t="s">
        <v>488</v>
      </c>
      <c r="E319" s="319" t="s">
        <v>766</v>
      </c>
      <c r="F319" s="314">
        <v>230.3</v>
      </c>
      <c r="G319" s="319"/>
      <c r="H319" s="319">
        <v>102.5</v>
      </c>
      <c r="I319" s="320">
        <v>348</v>
      </c>
      <c r="J319" s="288" t="s">
        <v>936</v>
      </c>
      <c r="K319" s="289">
        <f t="shared" si="110"/>
        <v>-127.80000000000001</v>
      </c>
      <c r="L319" s="290">
        <f t="shared" si="111"/>
        <v>-0.55492835432045162</v>
      </c>
      <c r="M319" s="286" t="s">
        <v>653</v>
      </c>
      <c r="N319" s="283">
        <v>43896</v>
      </c>
      <c r="O319" s="1"/>
      <c r="P319" s="1"/>
      <c r="Q319" s="1"/>
      <c r="R319" s="6" t="s">
        <v>923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03">
        <v>134</v>
      </c>
      <c r="B320" s="304">
        <v>43258</v>
      </c>
      <c r="C320" s="304"/>
      <c r="D320" s="305" t="s">
        <v>450</v>
      </c>
      <c r="E320" s="306" t="s">
        <v>766</v>
      </c>
      <c r="F320" s="306">
        <f>342.5-5.1</f>
        <v>337.4</v>
      </c>
      <c r="G320" s="306"/>
      <c r="H320" s="306">
        <v>412.5</v>
      </c>
      <c r="I320" s="308">
        <v>439</v>
      </c>
      <c r="J320" s="278" t="s">
        <v>937</v>
      </c>
      <c r="K320" s="279">
        <f t="shared" si="110"/>
        <v>75.100000000000023</v>
      </c>
      <c r="L320" s="280">
        <f t="shared" si="111"/>
        <v>0.22258446947243635</v>
      </c>
      <c r="M320" s="275" t="s">
        <v>619</v>
      </c>
      <c r="N320" s="281">
        <v>44230</v>
      </c>
      <c r="O320" s="1"/>
      <c r="P320" s="1"/>
      <c r="Q320" s="1"/>
      <c r="R320" s="6" t="s">
        <v>927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29">
        <v>135</v>
      </c>
      <c r="B321" s="330">
        <v>43285</v>
      </c>
      <c r="C321" s="330"/>
      <c r="D321" s="20" t="s">
        <v>56</v>
      </c>
      <c r="E321" s="331" t="s">
        <v>766</v>
      </c>
      <c r="F321" s="332">
        <f>127.5-5.53</f>
        <v>121.97</v>
      </c>
      <c r="G321" s="331"/>
      <c r="H321" s="331"/>
      <c r="I321" s="333">
        <v>170</v>
      </c>
      <c r="J321" s="334" t="s">
        <v>626</v>
      </c>
      <c r="K321" s="335"/>
      <c r="L321" s="336"/>
      <c r="M321" s="16" t="s">
        <v>626</v>
      </c>
      <c r="N321" s="337"/>
      <c r="O321" s="1"/>
      <c r="P321" s="1"/>
      <c r="Q321" s="1"/>
      <c r="R321" s="6" t="s">
        <v>923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6">
        <v>136</v>
      </c>
      <c r="B322" s="317">
        <v>43294</v>
      </c>
      <c r="C322" s="317"/>
      <c r="D322" s="318" t="s">
        <v>372</v>
      </c>
      <c r="E322" s="319" t="s">
        <v>766</v>
      </c>
      <c r="F322" s="314">
        <v>46.5</v>
      </c>
      <c r="G322" s="319"/>
      <c r="H322" s="319">
        <v>17</v>
      </c>
      <c r="I322" s="320">
        <v>59</v>
      </c>
      <c r="J322" s="288" t="s">
        <v>938</v>
      </c>
      <c r="K322" s="289">
        <f t="shared" ref="K322:K330" si="112">H322-F322</f>
        <v>-29.5</v>
      </c>
      <c r="L322" s="290">
        <f t="shared" ref="L322:L330" si="113">K322/F322</f>
        <v>-0.63440860215053763</v>
      </c>
      <c r="M322" s="286" t="s">
        <v>653</v>
      </c>
      <c r="N322" s="283">
        <v>43887</v>
      </c>
      <c r="O322" s="1"/>
      <c r="P322" s="1"/>
      <c r="Q322" s="1"/>
      <c r="R322" s="6" t="s">
        <v>923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03">
        <v>137</v>
      </c>
      <c r="B323" s="304">
        <v>43396</v>
      </c>
      <c r="C323" s="304"/>
      <c r="D323" s="305" t="s">
        <v>428</v>
      </c>
      <c r="E323" s="306" t="s">
        <v>766</v>
      </c>
      <c r="F323" s="306">
        <v>156.5</v>
      </c>
      <c r="G323" s="306"/>
      <c r="H323" s="306">
        <v>207.5</v>
      </c>
      <c r="I323" s="308">
        <v>191</v>
      </c>
      <c r="J323" s="278" t="s">
        <v>824</v>
      </c>
      <c r="K323" s="279">
        <f t="shared" si="112"/>
        <v>51</v>
      </c>
      <c r="L323" s="280">
        <f t="shared" si="113"/>
        <v>0.32587859424920129</v>
      </c>
      <c r="M323" s="275" t="s">
        <v>619</v>
      </c>
      <c r="N323" s="281">
        <v>44369</v>
      </c>
      <c r="O323" s="1"/>
      <c r="P323" s="1"/>
      <c r="Q323" s="1"/>
      <c r="R323" s="6" t="s">
        <v>923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03">
        <v>138</v>
      </c>
      <c r="B324" s="304">
        <v>43439</v>
      </c>
      <c r="C324" s="304"/>
      <c r="D324" s="305" t="s">
        <v>332</v>
      </c>
      <c r="E324" s="306" t="s">
        <v>766</v>
      </c>
      <c r="F324" s="306">
        <v>259.5</v>
      </c>
      <c r="G324" s="306"/>
      <c r="H324" s="306">
        <v>320</v>
      </c>
      <c r="I324" s="308">
        <v>320</v>
      </c>
      <c r="J324" s="278" t="s">
        <v>824</v>
      </c>
      <c r="K324" s="279">
        <f t="shared" si="112"/>
        <v>60.5</v>
      </c>
      <c r="L324" s="280">
        <f t="shared" si="113"/>
        <v>0.23314065510597304</v>
      </c>
      <c r="M324" s="275" t="s">
        <v>619</v>
      </c>
      <c r="N324" s="281">
        <v>44323</v>
      </c>
      <c r="O324" s="1"/>
      <c r="P324" s="1"/>
      <c r="Q324" s="1"/>
      <c r="R324" s="6" t="s">
        <v>923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6">
        <v>139</v>
      </c>
      <c r="B325" s="317">
        <v>43439</v>
      </c>
      <c r="C325" s="317"/>
      <c r="D325" s="318" t="s">
        <v>939</v>
      </c>
      <c r="E325" s="319" t="s">
        <v>766</v>
      </c>
      <c r="F325" s="319">
        <v>715</v>
      </c>
      <c r="G325" s="319"/>
      <c r="H325" s="319">
        <v>445</v>
      </c>
      <c r="I325" s="320">
        <v>840</v>
      </c>
      <c r="J325" s="288" t="s">
        <v>940</v>
      </c>
      <c r="K325" s="289">
        <f t="shared" si="112"/>
        <v>-270</v>
      </c>
      <c r="L325" s="290">
        <f t="shared" si="113"/>
        <v>-0.3776223776223776</v>
      </c>
      <c r="M325" s="286" t="s">
        <v>653</v>
      </c>
      <c r="N325" s="283">
        <v>43800</v>
      </c>
      <c r="O325" s="1"/>
      <c r="P325" s="1"/>
      <c r="Q325" s="1"/>
      <c r="R325" s="6" t="s">
        <v>923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03">
        <v>140</v>
      </c>
      <c r="B326" s="304">
        <v>43469</v>
      </c>
      <c r="C326" s="304"/>
      <c r="D326" s="305" t="s">
        <v>159</v>
      </c>
      <c r="E326" s="306" t="s">
        <v>766</v>
      </c>
      <c r="F326" s="306">
        <v>875</v>
      </c>
      <c r="G326" s="306"/>
      <c r="H326" s="306">
        <v>1165</v>
      </c>
      <c r="I326" s="308">
        <v>1185</v>
      </c>
      <c r="J326" s="278" t="s">
        <v>941</v>
      </c>
      <c r="K326" s="279">
        <f t="shared" si="112"/>
        <v>290</v>
      </c>
      <c r="L326" s="280">
        <f t="shared" si="113"/>
        <v>0.33142857142857141</v>
      </c>
      <c r="M326" s="275" t="s">
        <v>619</v>
      </c>
      <c r="N326" s="281">
        <v>43847</v>
      </c>
      <c r="O326" s="1"/>
      <c r="P326" s="1"/>
      <c r="Q326" s="1"/>
      <c r="R326" s="6" t="s">
        <v>923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03">
        <v>141</v>
      </c>
      <c r="B327" s="304">
        <v>43559</v>
      </c>
      <c r="C327" s="304"/>
      <c r="D327" s="305" t="s">
        <v>348</v>
      </c>
      <c r="E327" s="306" t="s">
        <v>766</v>
      </c>
      <c r="F327" s="306">
        <f>387-14.63</f>
        <v>372.37</v>
      </c>
      <c r="G327" s="306"/>
      <c r="H327" s="306">
        <v>490</v>
      </c>
      <c r="I327" s="308">
        <v>490</v>
      </c>
      <c r="J327" s="278" t="s">
        <v>824</v>
      </c>
      <c r="K327" s="279">
        <f t="shared" si="112"/>
        <v>117.63</v>
      </c>
      <c r="L327" s="280">
        <f t="shared" si="113"/>
        <v>0.31589548030185027</v>
      </c>
      <c r="M327" s="275" t="s">
        <v>619</v>
      </c>
      <c r="N327" s="281">
        <v>43850</v>
      </c>
      <c r="O327" s="1"/>
      <c r="P327" s="1"/>
      <c r="Q327" s="1"/>
      <c r="R327" s="6" t="s">
        <v>923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6">
        <v>142</v>
      </c>
      <c r="B328" s="317">
        <v>43578</v>
      </c>
      <c r="C328" s="317"/>
      <c r="D328" s="318" t="s">
        <v>942</v>
      </c>
      <c r="E328" s="319" t="s">
        <v>621</v>
      </c>
      <c r="F328" s="319">
        <v>220</v>
      </c>
      <c r="G328" s="319"/>
      <c r="H328" s="319">
        <v>127.5</v>
      </c>
      <c r="I328" s="320">
        <v>284</v>
      </c>
      <c r="J328" s="288" t="s">
        <v>943</v>
      </c>
      <c r="K328" s="289">
        <f t="shared" si="112"/>
        <v>-92.5</v>
      </c>
      <c r="L328" s="290">
        <f t="shared" si="113"/>
        <v>-0.42045454545454547</v>
      </c>
      <c r="M328" s="286" t="s">
        <v>653</v>
      </c>
      <c r="N328" s="283">
        <v>43896</v>
      </c>
      <c r="O328" s="1"/>
      <c r="P328" s="1"/>
      <c r="Q328" s="1"/>
      <c r="R328" s="6" t="s">
        <v>923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03">
        <v>143</v>
      </c>
      <c r="B329" s="304">
        <v>43622</v>
      </c>
      <c r="C329" s="304"/>
      <c r="D329" s="305" t="s">
        <v>497</v>
      </c>
      <c r="E329" s="306" t="s">
        <v>621</v>
      </c>
      <c r="F329" s="306">
        <v>332.8</v>
      </c>
      <c r="G329" s="306"/>
      <c r="H329" s="306">
        <v>405</v>
      </c>
      <c r="I329" s="308">
        <v>419</v>
      </c>
      <c r="J329" s="278" t="s">
        <v>944</v>
      </c>
      <c r="K329" s="279">
        <f t="shared" si="112"/>
        <v>72.199999999999989</v>
      </c>
      <c r="L329" s="280">
        <f t="shared" si="113"/>
        <v>0.21694711538461534</v>
      </c>
      <c r="M329" s="275" t="s">
        <v>619</v>
      </c>
      <c r="N329" s="281">
        <v>43860</v>
      </c>
      <c r="O329" s="1"/>
      <c r="P329" s="1"/>
      <c r="Q329" s="1"/>
      <c r="R329" s="6" t="s">
        <v>927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97">
        <v>144</v>
      </c>
      <c r="B330" s="296">
        <v>43641</v>
      </c>
      <c r="C330" s="296"/>
      <c r="D330" s="297" t="s">
        <v>152</v>
      </c>
      <c r="E330" s="298" t="s">
        <v>766</v>
      </c>
      <c r="F330" s="298">
        <v>386</v>
      </c>
      <c r="G330" s="299"/>
      <c r="H330" s="299">
        <v>395</v>
      </c>
      <c r="I330" s="299">
        <v>452</v>
      </c>
      <c r="J330" s="300" t="s">
        <v>945</v>
      </c>
      <c r="K330" s="301">
        <f t="shared" si="112"/>
        <v>9</v>
      </c>
      <c r="L330" s="302">
        <f t="shared" si="113"/>
        <v>2.3316062176165803E-2</v>
      </c>
      <c r="M330" s="298" t="s">
        <v>857</v>
      </c>
      <c r="N330" s="296">
        <v>43868</v>
      </c>
      <c r="O330" s="1"/>
      <c r="P330" s="1"/>
      <c r="Q330" s="1"/>
      <c r="R330" s="6" t="s">
        <v>927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38">
        <v>145</v>
      </c>
      <c r="B331" s="339">
        <v>43707</v>
      </c>
      <c r="C331" s="339"/>
      <c r="D331" s="20" t="s">
        <v>132</v>
      </c>
      <c r="E331" s="331" t="s">
        <v>766</v>
      </c>
      <c r="F331" s="331" t="s">
        <v>946</v>
      </c>
      <c r="G331" s="331"/>
      <c r="H331" s="331"/>
      <c r="I331" s="333">
        <v>190</v>
      </c>
      <c r="J331" s="334" t="s">
        <v>626</v>
      </c>
      <c r="K331" s="335"/>
      <c r="L331" s="336"/>
      <c r="M331" s="13" t="s">
        <v>626</v>
      </c>
      <c r="N331" s="337"/>
      <c r="O331" s="1"/>
      <c r="P331" s="1"/>
      <c r="Q331" s="1"/>
      <c r="R331" s="6" t="s">
        <v>923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146</v>
      </c>
      <c r="B332" s="304">
        <v>43731</v>
      </c>
      <c r="C332" s="304"/>
      <c r="D332" s="305" t="s">
        <v>441</v>
      </c>
      <c r="E332" s="306" t="s">
        <v>766</v>
      </c>
      <c r="F332" s="306">
        <v>235</v>
      </c>
      <c r="G332" s="306"/>
      <c r="H332" s="306">
        <v>295</v>
      </c>
      <c r="I332" s="308">
        <v>296</v>
      </c>
      <c r="J332" s="278" t="s">
        <v>947</v>
      </c>
      <c r="K332" s="279">
        <f t="shared" ref="K332:K337" si="114">H332-F332</f>
        <v>60</v>
      </c>
      <c r="L332" s="280">
        <f t="shared" ref="L332:L337" si="115">K332/F332</f>
        <v>0.25531914893617019</v>
      </c>
      <c r="M332" s="275" t="s">
        <v>619</v>
      </c>
      <c r="N332" s="281">
        <v>43844</v>
      </c>
      <c r="O332" s="1"/>
      <c r="P332" s="1"/>
      <c r="Q332" s="1"/>
      <c r="R332" s="6" t="s">
        <v>927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03">
        <v>147</v>
      </c>
      <c r="B333" s="304">
        <v>43752</v>
      </c>
      <c r="C333" s="304"/>
      <c r="D333" s="305" t="s">
        <v>948</v>
      </c>
      <c r="E333" s="306" t="s">
        <v>766</v>
      </c>
      <c r="F333" s="306">
        <v>277.5</v>
      </c>
      <c r="G333" s="306"/>
      <c r="H333" s="306">
        <v>333</v>
      </c>
      <c r="I333" s="308">
        <v>333</v>
      </c>
      <c r="J333" s="278" t="s">
        <v>949</v>
      </c>
      <c r="K333" s="279">
        <f t="shared" si="114"/>
        <v>55.5</v>
      </c>
      <c r="L333" s="280">
        <f t="shared" si="115"/>
        <v>0.2</v>
      </c>
      <c r="M333" s="275" t="s">
        <v>619</v>
      </c>
      <c r="N333" s="281">
        <v>43846</v>
      </c>
      <c r="O333" s="1"/>
      <c r="P333" s="1"/>
      <c r="Q333" s="1"/>
      <c r="R333" s="6" t="s">
        <v>923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03">
        <v>148</v>
      </c>
      <c r="B334" s="304">
        <v>43752</v>
      </c>
      <c r="C334" s="304"/>
      <c r="D334" s="305" t="s">
        <v>950</v>
      </c>
      <c r="E334" s="306" t="s">
        <v>766</v>
      </c>
      <c r="F334" s="306">
        <v>930</v>
      </c>
      <c r="G334" s="306"/>
      <c r="H334" s="306">
        <v>1165</v>
      </c>
      <c r="I334" s="308">
        <v>1200</v>
      </c>
      <c r="J334" s="278" t="s">
        <v>951</v>
      </c>
      <c r="K334" s="279">
        <f t="shared" si="114"/>
        <v>235</v>
      </c>
      <c r="L334" s="280">
        <f t="shared" si="115"/>
        <v>0.25268817204301075</v>
      </c>
      <c r="M334" s="275" t="s">
        <v>619</v>
      </c>
      <c r="N334" s="281">
        <v>43847</v>
      </c>
      <c r="O334" s="1"/>
      <c r="P334" s="1"/>
      <c r="Q334" s="1"/>
      <c r="R334" s="6" t="s">
        <v>927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149</v>
      </c>
      <c r="B335" s="304">
        <v>43753</v>
      </c>
      <c r="C335" s="304"/>
      <c r="D335" s="305" t="s">
        <v>952</v>
      </c>
      <c r="E335" s="306" t="s">
        <v>766</v>
      </c>
      <c r="F335" s="276">
        <v>111</v>
      </c>
      <c r="G335" s="306"/>
      <c r="H335" s="306">
        <v>141</v>
      </c>
      <c r="I335" s="308">
        <v>141</v>
      </c>
      <c r="J335" s="278" t="s">
        <v>670</v>
      </c>
      <c r="K335" s="279">
        <f t="shared" si="114"/>
        <v>30</v>
      </c>
      <c r="L335" s="280">
        <f t="shared" si="115"/>
        <v>0.27027027027027029</v>
      </c>
      <c r="M335" s="275" t="s">
        <v>619</v>
      </c>
      <c r="N335" s="281">
        <v>44328</v>
      </c>
      <c r="O335" s="1"/>
      <c r="P335" s="1"/>
      <c r="Q335" s="1"/>
      <c r="R335" s="6" t="s">
        <v>927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03">
        <v>150</v>
      </c>
      <c r="B336" s="304">
        <v>43753</v>
      </c>
      <c r="C336" s="304"/>
      <c r="D336" s="305" t="s">
        <v>953</v>
      </c>
      <c r="E336" s="306" t="s">
        <v>766</v>
      </c>
      <c r="F336" s="276">
        <v>296</v>
      </c>
      <c r="G336" s="306"/>
      <c r="H336" s="306">
        <v>370</v>
      </c>
      <c r="I336" s="308">
        <v>370</v>
      </c>
      <c r="J336" s="278" t="s">
        <v>824</v>
      </c>
      <c r="K336" s="279">
        <f t="shared" si="114"/>
        <v>74</v>
      </c>
      <c r="L336" s="280">
        <f t="shared" si="115"/>
        <v>0.25</v>
      </c>
      <c r="M336" s="275" t="s">
        <v>619</v>
      </c>
      <c r="N336" s="281">
        <v>43853</v>
      </c>
      <c r="O336" s="1"/>
      <c r="P336" s="1"/>
      <c r="Q336" s="1"/>
      <c r="R336" s="6" t="s">
        <v>927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03">
        <v>151</v>
      </c>
      <c r="B337" s="304">
        <v>43754</v>
      </c>
      <c r="C337" s="304"/>
      <c r="D337" s="305" t="s">
        <v>954</v>
      </c>
      <c r="E337" s="306" t="s">
        <v>766</v>
      </c>
      <c r="F337" s="276">
        <v>300</v>
      </c>
      <c r="G337" s="306"/>
      <c r="H337" s="306">
        <v>382.5</v>
      </c>
      <c r="I337" s="308">
        <v>344</v>
      </c>
      <c r="J337" s="278" t="s">
        <v>955</v>
      </c>
      <c r="K337" s="279">
        <f t="shared" si="114"/>
        <v>82.5</v>
      </c>
      <c r="L337" s="280">
        <f t="shared" si="115"/>
        <v>0.27500000000000002</v>
      </c>
      <c r="M337" s="275" t="s">
        <v>619</v>
      </c>
      <c r="N337" s="281">
        <v>44238</v>
      </c>
      <c r="O337" s="1"/>
      <c r="P337" s="1"/>
      <c r="Q337" s="1"/>
      <c r="R337" s="6" t="s">
        <v>927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38">
        <v>152</v>
      </c>
      <c r="B338" s="339">
        <v>43832</v>
      </c>
      <c r="C338" s="339"/>
      <c r="D338" s="340" t="s">
        <v>956</v>
      </c>
      <c r="E338" s="58" t="s">
        <v>766</v>
      </c>
      <c r="F338" s="341" t="s">
        <v>957</v>
      </c>
      <c r="G338" s="58"/>
      <c r="H338" s="58"/>
      <c r="I338" s="342">
        <v>590</v>
      </c>
      <c r="J338" s="334" t="s">
        <v>626</v>
      </c>
      <c r="K338" s="334"/>
      <c r="L338" s="343"/>
      <c r="M338" s="344" t="s">
        <v>626</v>
      </c>
      <c r="N338" s="345"/>
      <c r="O338" s="1"/>
      <c r="P338" s="1"/>
      <c r="Q338" s="1"/>
      <c r="R338" s="6" t="s">
        <v>927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03">
        <v>153</v>
      </c>
      <c r="B339" s="304">
        <v>43966</v>
      </c>
      <c r="C339" s="304"/>
      <c r="D339" s="305" t="s">
        <v>72</v>
      </c>
      <c r="E339" s="306" t="s">
        <v>766</v>
      </c>
      <c r="F339" s="276">
        <v>67.5</v>
      </c>
      <c r="G339" s="306"/>
      <c r="H339" s="306">
        <v>86</v>
      </c>
      <c r="I339" s="308">
        <v>86</v>
      </c>
      <c r="J339" s="278" t="s">
        <v>958</v>
      </c>
      <c r="K339" s="279">
        <f t="shared" ref="K339:K346" si="116">H339-F339</f>
        <v>18.5</v>
      </c>
      <c r="L339" s="280">
        <f t="shared" ref="L339:L346" si="117">K339/F339</f>
        <v>0.27407407407407408</v>
      </c>
      <c r="M339" s="275" t="s">
        <v>619</v>
      </c>
      <c r="N339" s="281">
        <v>44008</v>
      </c>
      <c r="O339" s="1"/>
      <c r="P339" s="1"/>
      <c r="Q339" s="1"/>
      <c r="R339" s="6" t="s">
        <v>927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03">
        <v>154</v>
      </c>
      <c r="B340" s="304">
        <v>44035</v>
      </c>
      <c r="C340" s="304"/>
      <c r="D340" s="305" t="s">
        <v>496</v>
      </c>
      <c r="E340" s="306" t="s">
        <v>766</v>
      </c>
      <c r="F340" s="276">
        <v>231</v>
      </c>
      <c r="G340" s="306"/>
      <c r="H340" s="306">
        <v>281</v>
      </c>
      <c r="I340" s="308">
        <v>281</v>
      </c>
      <c r="J340" s="278" t="s">
        <v>824</v>
      </c>
      <c r="K340" s="279">
        <f t="shared" si="116"/>
        <v>50</v>
      </c>
      <c r="L340" s="280">
        <f t="shared" si="117"/>
        <v>0.21645021645021645</v>
      </c>
      <c r="M340" s="275" t="s">
        <v>619</v>
      </c>
      <c r="N340" s="281">
        <v>44358</v>
      </c>
      <c r="O340" s="1"/>
      <c r="P340" s="1"/>
      <c r="Q340" s="1"/>
      <c r="R340" s="6" t="s">
        <v>927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155</v>
      </c>
      <c r="B341" s="304">
        <v>44092</v>
      </c>
      <c r="C341" s="304"/>
      <c r="D341" s="305" t="s">
        <v>417</v>
      </c>
      <c r="E341" s="306" t="s">
        <v>766</v>
      </c>
      <c r="F341" s="306">
        <v>206</v>
      </c>
      <c r="G341" s="306"/>
      <c r="H341" s="306">
        <v>248</v>
      </c>
      <c r="I341" s="308">
        <v>248</v>
      </c>
      <c r="J341" s="278" t="s">
        <v>824</v>
      </c>
      <c r="K341" s="279">
        <f t="shared" si="116"/>
        <v>42</v>
      </c>
      <c r="L341" s="280">
        <f t="shared" si="117"/>
        <v>0.20388349514563106</v>
      </c>
      <c r="M341" s="275" t="s">
        <v>619</v>
      </c>
      <c r="N341" s="281">
        <v>44214</v>
      </c>
      <c r="O341" s="1"/>
      <c r="P341" s="1"/>
      <c r="Q341" s="1"/>
      <c r="R341" s="6" t="s">
        <v>927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03">
        <v>156</v>
      </c>
      <c r="B342" s="304">
        <v>44140</v>
      </c>
      <c r="C342" s="304"/>
      <c r="D342" s="305" t="s">
        <v>417</v>
      </c>
      <c r="E342" s="306" t="s">
        <v>766</v>
      </c>
      <c r="F342" s="306">
        <v>182.5</v>
      </c>
      <c r="G342" s="306"/>
      <c r="H342" s="306">
        <v>248</v>
      </c>
      <c r="I342" s="308">
        <v>248</v>
      </c>
      <c r="J342" s="278" t="s">
        <v>824</v>
      </c>
      <c r="K342" s="279">
        <f t="shared" si="116"/>
        <v>65.5</v>
      </c>
      <c r="L342" s="280">
        <f t="shared" si="117"/>
        <v>0.35890410958904112</v>
      </c>
      <c r="M342" s="275" t="s">
        <v>619</v>
      </c>
      <c r="N342" s="281">
        <v>44214</v>
      </c>
      <c r="O342" s="1"/>
      <c r="P342" s="1"/>
      <c r="Q342" s="1"/>
      <c r="R342" s="6" t="s">
        <v>927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03">
        <v>157</v>
      </c>
      <c r="B343" s="304">
        <v>44140</v>
      </c>
      <c r="C343" s="304"/>
      <c r="D343" s="305" t="s">
        <v>332</v>
      </c>
      <c r="E343" s="306" t="s">
        <v>766</v>
      </c>
      <c r="F343" s="306">
        <v>247.5</v>
      </c>
      <c r="G343" s="306"/>
      <c r="H343" s="306">
        <v>320</v>
      </c>
      <c r="I343" s="308">
        <v>320</v>
      </c>
      <c r="J343" s="278" t="s">
        <v>824</v>
      </c>
      <c r="K343" s="279">
        <f t="shared" si="116"/>
        <v>72.5</v>
      </c>
      <c r="L343" s="280">
        <f t="shared" si="117"/>
        <v>0.29292929292929293</v>
      </c>
      <c r="M343" s="275" t="s">
        <v>619</v>
      </c>
      <c r="N343" s="281">
        <v>44323</v>
      </c>
      <c r="O343" s="1"/>
      <c r="P343" s="1"/>
      <c r="Q343" s="1"/>
      <c r="R343" s="6" t="s">
        <v>927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03">
        <v>158</v>
      </c>
      <c r="B344" s="304">
        <v>44140</v>
      </c>
      <c r="C344" s="304"/>
      <c r="D344" s="305" t="s">
        <v>273</v>
      </c>
      <c r="E344" s="306" t="s">
        <v>766</v>
      </c>
      <c r="F344" s="276">
        <v>925</v>
      </c>
      <c r="G344" s="306"/>
      <c r="H344" s="306">
        <v>1095</v>
      </c>
      <c r="I344" s="308">
        <v>1093</v>
      </c>
      <c r="J344" s="278" t="s">
        <v>959</v>
      </c>
      <c r="K344" s="279">
        <f t="shared" si="116"/>
        <v>170</v>
      </c>
      <c r="L344" s="280">
        <f t="shared" si="117"/>
        <v>0.18378378378378379</v>
      </c>
      <c r="M344" s="275" t="s">
        <v>619</v>
      </c>
      <c r="N344" s="281">
        <v>44201</v>
      </c>
      <c r="O344" s="1"/>
      <c r="P344" s="1"/>
      <c r="Q344" s="1"/>
      <c r="R344" s="6" t="s">
        <v>927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03">
        <v>159</v>
      </c>
      <c r="B345" s="304">
        <v>44140</v>
      </c>
      <c r="C345" s="304"/>
      <c r="D345" s="305" t="s">
        <v>348</v>
      </c>
      <c r="E345" s="306" t="s">
        <v>766</v>
      </c>
      <c r="F345" s="276">
        <v>332.5</v>
      </c>
      <c r="G345" s="306"/>
      <c r="H345" s="306">
        <v>393</v>
      </c>
      <c r="I345" s="308">
        <v>406</v>
      </c>
      <c r="J345" s="278" t="s">
        <v>960</v>
      </c>
      <c r="K345" s="279">
        <f t="shared" si="116"/>
        <v>60.5</v>
      </c>
      <c r="L345" s="280">
        <f t="shared" si="117"/>
        <v>0.18195488721804512</v>
      </c>
      <c r="M345" s="275" t="s">
        <v>619</v>
      </c>
      <c r="N345" s="281">
        <v>44256</v>
      </c>
      <c r="O345" s="1"/>
      <c r="P345" s="1"/>
      <c r="Q345" s="1"/>
      <c r="R345" s="6" t="s">
        <v>927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03">
        <v>160</v>
      </c>
      <c r="B346" s="304">
        <v>44141</v>
      </c>
      <c r="C346" s="304"/>
      <c r="D346" s="305" t="s">
        <v>496</v>
      </c>
      <c r="E346" s="306" t="s">
        <v>766</v>
      </c>
      <c r="F346" s="276">
        <v>231</v>
      </c>
      <c r="G346" s="306"/>
      <c r="H346" s="306">
        <v>281</v>
      </c>
      <c r="I346" s="308">
        <v>281</v>
      </c>
      <c r="J346" s="278" t="s">
        <v>824</v>
      </c>
      <c r="K346" s="279">
        <f t="shared" si="116"/>
        <v>50</v>
      </c>
      <c r="L346" s="280">
        <f t="shared" si="117"/>
        <v>0.21645021645021645</v>
      </c>
      <c r="M346" s="275" t="s">
        <v>619</v>
      </c>
      <c r="N346" s="281">
        <v>44358</v>
      </c>
      <c r="O346" s="1"/>
      <c r="P346" s="1"/>
      <c r="Q346" s="1"/>
      <c r="R346" s="6" t="s">
        <v>927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46">
        <v>161</v>
      </c>
      <c r="B347" s="339">
        <v>44187</v>
      </c>
      <c r="C347" s="339"/>
      <c r="D347" s="340" t="s">
        <v>469</v>
      </c>
      <c r="E347" s="58" t="s">
        <v>766</v>
      </c>
      <c r="F347" s="341" t="s">
        <v>961</v>
      </c>
      <c r="G347" s="58"/>
      <c r="H347" s="58"/>
      <c r="I347" s="342">
        <v>239</v>
      </c>
      <c r="J347" s="334" t="s">
        <v>626</v>
      </c>
      <c r="K347" s="334"/>
      <c r="L347" s="343"/>
      <c r="M347" s="344"/>
      <c r="N347" s="345"/>
      <c r="O347" s="1"/>
      <c r="P347" s="1"/>
      <c r="Q347" s="1"/>
      <c r="R347" s="6" t="s">
        <v>927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46">
        <v>162</v>
      </c>
      <c r="B348" s="339">
        <v>44258</v>
      </c>
      <c r="C348" s="339"/>
      <c r="D348" s="340" t="s">
        <v>956</v>
      </c>
      <c r="E348" s="58" t="s">
        <v>766</v>
      </c>
      <c r="F348" s="341" t="s">
        <v>957</v>
      </c>
      <c r="G348" s="58"/>
      <c r="H348" s="58"/>
      <c r="I348" s="342">
        <v>590</v>
      </c>
      <c r="J348" s="334" t="s">
        <v>626</v>
      </c>
      <c r="K348" s="334"/>
      <c r="L348" s="343"/>
      <c r="M348" s="344"/>
      <c r="N348" s="345"/>
      <c r="O348" s="1"/>
      <c r="P348" s="1"/>
      <c r="R348" s="6" t="s">
        <v>927</v>
      </c>
    </row>
    <row r="349" spans="1:26" ht="12.75" customHeight="1">
      <c r="A349" s="303">
        <v>163</v>
      </c>
      <c r="B349" s="304">
        <v>44274</v>
      </c>
      <c r="C349" s="304"/>
      <c r="D349" s="305" t="s">
        <v>348</v>
      </c>
      <c r="E349" s="306" t="s">
        <v>766</v>
      </c>
      <c r="F349" s="276">
        <v>355</v>
      </c>
      <c r="G349" s="306"/>
      <c r="H349" s="306">
        <v>422.5</v>
      </c>
      <c r="I349" s="308">
        <v>420</v>
      </c>
      <c r="J349" s="278" t="s">
        <v>962</v>
      </c>
      <c r="K349" s="279">
        <f t="shared" ref="K349:K351" si="118">H349-F349</f>
        <v>67.5</v>
      </c>
      <c r="L349" s="280">
        <f t="shared" ref="L349:L351" si="119">K349/F349</f>
        <v>0.19014084507042253</v>
      </c>
      <c r="M349" s="275" t="s">
        <v>619</v>
      </c>
      <c r="N349" s="281">
        <v>44361</v>
      </c>
      <c r="O349" s="1"/>
      <c r="R349" s="347" t="s">
        <v>927</v>
      </c>
    </row>
    <row r="350" spans="1:26" ht="12.75" customHeight="1">
      <c r="A350" s="303">
        <v>164</v>
      </c>
      <c r="B350" s="304">
        <v>44295</v>
      </c>
      <c r="C350" s="304"/>
      <c r="D350" s="305" t="s">
        <v>963</v>
      </c>
      <c r="E350" s="306" t="s">
        <v>766</v>
      </c>
      <c r="F350" s="276">
        <v>555</v>
      </c>
      <c r="G350" s="306"/>
      <c r="H350" s="306">
        <v>663</v>
      </c>
      <c r="I350" s="308">
        <v>663</v>
      </c>
      <c r="J350" s="278" t="s">
        <v>964</v>
      </c>
      <c r="K350" s="279">
        <f t="shared" si="118"/>
        <v>108</v>
      </c>
      <c r="L350" s="280">
        <f t="shared" si="119"/>
        <v>0.19459459459459461</v>
      </c>
      <c r="M350" s="275" t="s">
        <v>619</v>
      </c>
      <c r="N350" s="281">
        <v>44321</v>
      </c>
      <c r="O350" s="1"/>
      <c r="P350" s="1"/>
      <c r="Q350" s="1"/>
      <c r="R350" s="6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03">
        <v>165</v>
      </c>
      <c r="B351" s="304">
        <v>44308</v>
      </c>
      <c r="C351" s="304"/>
      <c r="D351" s="305" t="s">
        <v>385</v>
      </c>
      <c r="E351" s="306" t="s">
        <v>766</v>
      </c>
      <c r="F351" s="276">
        <v>126.5</v>
      </c>
      <c r="G351" s="306"/>
      <c r="H351" s="306">
        <v>155</v>
      </c>
      <c r="I351" s="308">
        <v>155</v>
      </c>
      <c r="J351" s="278" t="s">
        <v>824</v>
      </c>
      <c r="K351" s="279">
        <f t="shared" si="118"/>
        <v>28.5</v>
      </c>
      <c r="L351" s="280">
        <f t="shared" si="119"/>
        <v>0.22529644268774704</v>
      </c>
      <c r="M351" s="275" t="s">
        <v>619</v>
      </c>
      <c r="N351" s="281">
        <v>44362</v>
      </c>
      <c r="O351" s="1"/>
      <c r="R351" s="347"/>
    </row>
    <row r="352" spans="1:26" ht="12.75" customHeight="1">
      <c r="A352" s="346">
        <v>166</v>
      </c>
      <c r="B352" s="339">
        <v>44368</v>
      </c>
      <c r="C352" s="339"/>
      <c r="D352" s="340" t="s">
        <v>404</v>
      </c>
      <c r="E352" s="58" t="s">
        <v>766</v>
      </c>
      <c r="F352" s="341" t="s">
        <v>965</v>
      </c>
      <c r="G352" s="58"/>
      <c r="H352" s="58"/>
      <c r="I352" s="342">
        <v>344</v>
      </c>
      <c r="J352" s="334" t="s">
        <v>626</v>
      </c>
      <c r="K352" s="346"/>
      <c r="L352" s="339"/>
      <c r="M352" s="339"/>
      <c r="N352" s="340"/>
      <c r="O352" s="1"/>
      <c r="R352" s="347"/>
    </row>
    <row r="353" spans="1:18" ht="12.75" customHeight="1">
      <c r="A353" s="346">
        <v>167</v>
      </c>
      <c r="B353" s="339">
        <v>44368</v>
      </c>
      <c r="C353" s="339"/>
      <c r="D353" s="340" t="s">
        <v>496</v>
      </c>
      <c r="E353" s="58" t="s">
        <v>766</v>
      </c>
      <c r="F353" s="341" t="s">
        <v>966</v>
      </c>
      <c r="G353" s="58"/>
      <c r="H353" s="58"/>
      <c r="I353" s="342">
        <v>320</v>
      </c>
      <c r="J353" s="334" t="s">
        <v>626</v>
      </c>
      <c r="K353" s="346"/>
      <c r="L353" s="339"/>
      <c r="M353" s="339"/>
      <c r="N353" s="340"/>
      <c r="O353" s="44"/>
      <c r="R353" s="347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347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347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347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347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347"/>
    </row>
    <row r="359" spans="1:18" ht="12.75" customHeight="1">
      <c r="A359" s="346"/>
      <c r="B359" s="348" t="s">
        <v>967</v>
      </c>
      <c r="F359" s="61"/>
      <c r="G359" s="61"/>
      <c r="H359" s="61"/>
      <c r="I359" s="61"/>
      <c r="J359" s="44"/>
      <c r="K359" s="61"/>
      <c r="L359" s="61"/>
      <c r="M359" s="61"/>
      <c r="O359" s="44"/>
      <c r="R359" s="347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1:18" ht="12.75" customHeight="1">
      <c r="A369" s="349"/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1:18" ht="12.75" customHeight="1">
      <c r="A370" s="349"/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1:18" ht="12.75" customHeight="1">
      <c r="A371" s="58"/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1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1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</sheetData>
  <autoFilter ref="R1:R367"/>
  <mergeCells count="30">
    <mergeCell ref="P127:P128"/>
    <mergeCell ref="A130:A131"/>
    <mergeCell ref="B130:B131"/>
    <mergeCell ref="J130:J131"/>
    <mergeCell ref="I127:I128"/>
    <mergeCell ref="A127:A128"/>
    <mergeCell ref="B127:B128"/>
    <mergeCell ref="A143:A144"/>
    <mergeCell ref="B143:B144"/>
    <mergeCell ref="O127:O128"/>
    <mergeCell ref="M127:M128"/>
    <mergeCell ref="N127:N128"/>
    <mergeCell ref="J127:J128"/>
    <mergeCell ref="L127:L128"/>
    <mergeCell ref="O130:O131"/>
    <mergeCell ref="M130:M131"/>
    <mergeCell ref="N130:N131"/>
    <mergeCell ref="O143:O144"/>
    <mergeCell ref="P143:P144"/>
    <mergeCell ref="J143:J144"/>
    <mergeCell ref="M143:M144"/>
    <mergeCell ref="N143:N144"/>
    <mergeCell ref="P130:P131"/>
    <mergeCell ref="O121:O122"/>
    <mergeCell ref="P121:P122"/>
    <mergeCell ref="A121:A122"/>
    <mergeCell ref="B121:B122"/>
    <mergeCell ref="J121:J122"/>
    <mergeCell ref="M121:M122"/>
    <mergeCell ref="N121:N1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2021-07-27T02:37:09Z</dcterms:modified>
</cp:coreProperties>
</file>